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theme/themeOverride29.xml" ContentType="application/vnd.openxmlformats-officedocument.themeOverride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theme/themeOverride30.xml" ContentType="application/vnd.openxmlformats-officedocument.themeOverride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theme/themeOverride31.xml" ContentType="application/vnd.openxmlformats-officedocument.themeOverride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theme/themeOverride32.xml" ContentType="application/vnd.openxmlformats-officedocument.themeOverride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theme/themeOverride33.xml" ContentType="application/vnd.openxmlformats-officedocument.themeOverride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theme/themeOverride34.xml" ContentType="application/vnd.openxmlformats-officedocument.themeOverride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theme/themeOverride35.xml" ContentType="application/vnd.openxmlformats-officedocument.themeOverride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theme/themeOverride36.xml" ContentType="application/vnd.openxmlformats-officedocument.themeOverride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theme/themeOverride37.xml" ContentType="application/vnd.openxmlformats-officedocument.themeOverride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theme/themeOverride38.xml" ContentType="application/vnd.openxmlformats-officedocument.themeOverride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theme/themeOverride39.xml" ContentType="application/vnd.openxmlformats-officedocument.themeOverride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theme/themeOverride40.xml" ContentType="application/vnd.openxmlformats-officedocument.themeOverride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theme/themeOverride41.xml" ContentType="application/vnd.openxmlformats-officedocument.themeOverride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theme/themeOverride42.xml" ContentType="application/vnd.openxmlformats-officedocument.themeOverride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theme/themeOverride43.xml" ContentType="application/vnd.openxmlformats-officedocument.themeOverride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theme/themeOverride44.xml" ContentType="application/vnd.openxmlformats-officedocument.themeOverride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theme/themeOverride45.xml" ContentType="application/vnd.openxmlformats-officedocument.themeOverride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theme/themeOverride46.xml" ContentType="application/vnd.openxmlformats-officedocument.themeOverride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theme/themeOverride47.xml" ContentType="application/vnd.openxmlformats-officedocument.themeOverride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theme/themeOverride48.xml" ContentType="application/vnd.openxmlformats-officedocument.themeOverride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theme/themeOverride49.xml" ContentType="application/vnd.openxmlformats-officedocument.themeOverride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theme/themeOverride50.xml" ContentType="application/vnd.openxmlformats-officedocument.themeOverride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theme/themeOverride51.xml" ContentType="application/vnd.openxmlformats-officedocument.themeOverride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theme/themeOverride52.xml" ContentType="application/vnd.openxmlformats-officedocument.themeOverride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theme/themeOverride53.xml" ContentType="application/vnd.openxmlformats-officedocument.themeOverride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theme/themeOverride54.xml" ContentType="application/vnd.openxmlformats-officedocument.themeOverride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theme/themeOverride55.xml" ContentType="application/vnd.openxmlformats-officedocument.themeOverride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theme/themeOverride56.xml" ContentType="application/vnd.openxmlformats-officedocument.themeOverride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theme/themeOverride57.xml" ContentType="application/vnd.openxmlformats-officedocument.themeOverride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theme/themeOverride58.xml" ContentType="application/vnd.openxmlformats-officedocument.themeOverride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theme/themeOverride59.xml" ContentType="application/vnd.openxmlformats-officedocument.themeOverride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theme/themeOverride60.xml" ContentType="application/vnd.openxmlformats-officedocument.themeOverride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theme/themeOverride61.xml" ContentType="application/vnd.openxmlformats-officedocument.themeOverride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theme/themeOverride62.xml" ContentType="application/vnd.openxmlformats-officedocument.themeOverride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theme/themeOverride63.xml" ContentType="application/vnd.openxmlformats-officedocument.themeOverride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theme/themeOverride64.xml" ContentType="application/vnd.openxmlformats-officedocument.themeOverride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theme/themeOverride65.xml" ContentType="application/vnd.openxmlformats-officedocument.themeOverride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theme/themeOverride66.xml" ContentType="application/vnd.openxmlformats-officedocument.themeOverride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theme/themeOverride67.xml" ContentType="application/vnd.openxmlformats-officedocument.themeOverride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theme/themeOverride68.xml" ContentType="application/vnd.openxmlformats-officedocument.themeOverride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theme/themeOverride69.xml" ContentType="application/vnd.openxmlformats-officedocument.themeOverride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theme/themeOverride70.xml" ContentType="application/vnd.openxmlformats-officedocument.themeOverride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theme/themeOverride71.xml" ContentType="application/vnd.openxmlformats-officedocument.themeOverride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theme/themeOverride72.xml" ContentType="application/vnd.openxmlformats-officedocument.themeOverride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theme/themeOverride73.xml" ContentType="application/vnd.openxmlformats-officedocument.themeOverride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theme/themeOverride74.xml" ContentType="application/vnd.openxmlformats-officedocument.themeOverride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theme/themeOverride75.xml" ContentType="application/vnd.openxmlformats-officedocument.themeOverride+xml"/>
  <Override PartName="/xl/drawings/drawing76.xml" ContentType="application/vnd.openxmlformats-officedocument.drawing+xml"/>
  <Override PartName="/xl/charts/chart76.xml" ContentType="application/vnd.openxmlformats-officedocument.drawingml.chart+xml"/>
  <Override PartName="/xl/theme/themeOverride76.xml" ContentType="application/vnd.openxmlformats-officedocument.themeOverride+xml"/>
  <Override PartName="/xl/drawings/drawing77.xml" ContentType="application/vnd.openxmlformats-officedocument.drawing+xml"/>
  <Override PartName="/xl/charts/chart77.xml" ContentType="application/vnd.openxmlformats-officedocument.drawingml.chart+xml"/>
  <Override PartName="/xl/theme/themeOverride77.xml" ContentType="application/vnd.openxmlformats-officedocument.themeOverride+xml"/>
  <Override PartName="/xl/drawings/drawing78.xml" ContentType="application/vnd.openxmlformats-officedocument.drawing+xml"/>
  <Override PartName="/xl/charts/chart78.xml" ContentType="application/vnd.openxmlformats-officedocument.drawingml.chart+xml"/>
  <Override PartName="/xl/theme/themeOverride78.xml" ContentType="application/vnd.openxmlformats-officedocument.themeOverride+xml"/>
  <Override PartName="/xl/drawings/drawing79.xml" ContentType="application/vnd.openxmlformats-officedocument.drawing+xml"/>
  <Override PartName="/xl/charts/chart79.xml" ContentType="application/vnd.openxmlformats-officedocument.drawingml.chart+xml"/>
  <Override PartName="/xl/theme/themeOverride79.xml" ContentType="application/vnd.openxmlformats-officedocument.themeOverride+xml"/>
  <Override PartName="/xl/drawings/drawing80.xml" ContentType="application/vnd.openxmlformats-officedocument.drawing+xml"/>
  <Override PartName="/xl/charts/chart80.xml" ContentType="application/vnd.openxmlformats-officedocument.drawingml.chart+xml"/>
  <Override PartName="/xl/theme/themeOverride80.xml" ContentType="application/vnd.openxmlformats-officedocument.themeOverride+xml"/>
  <Override PartName="/xl/drawings/drawing81.xml" ContentType="application/vnd.openxmlformats-officedocument.drawing+xml"/>
  <Override PartName="/xl/charts/chart81.xml" ContentType="application/vnd.openxmlformats-officedocument.drawingml.chart+xml"/>
  <Override PartName="/xl/theme/themeOverride81.xml" ContentType="application/vnd.openxmlformats-officedocument.themeOverride+xml"/>
  <Override PartName="/xl/drawings/drawing82.xml" ContentType="application/vnd.openxmlformats-officedocument.drawing+xml"/>
  <Override PartName="/xl/charts/chart82.xml" ContentType="application/vnd.openxmlformats-officedocument.drawingml.chart+xml"/>
  <Override PartName="/xl/theme/themeOverride82.xml" ContentType="application/vnd.openxmlformats-officedocument.themeOverride+xml"/>
  <Override PartName="/xl/drawings/drawing83.xml" ContentType="application/vnd.openxmlformats-officedocument.drawing+xml"/>
  <Override PartName="/xl/charts/chart83.xml" ContentType="application/vnd.openxmlformats-officedocument.drawingml.chart+xml"/>
  <Override PartName="/xl/theme/themeOverride83.xml" ContentType="application/vnd.openxmlformats-officedocument.themeOverride+xml"/>
  <Override PartName="/xl/drawings/drawing84.xml" ContentType="application/vnd.openxmlformats-officedocument.drawing+xml"/>
  <Override PartName="/xl/charts/chart84.xml" ContentType="application/vnd.openxmlformats-officedocument.drawingml.chart+xml"/>
  <Override PartName="/xl/theme/themeOverride84.xml" ContentType="application/vnd.openxmlformats-officedocument.themeOverride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theme/themeOverride85.xml" ContentType="application/vnd.openxmlformats-officedocument.themeOverride+xml"/>
  <Override PartName="/xl/drawings/drawing86.xml" ContentType="application/vnd.openxmlformats-officedocument.drawing+xml"/>
  <Override PartName="/xl/charts/chart86.xml" ContentType="application/vnd.openxmlformats-officedocument.drawingml.chart+xml"/>
  <Override PartName="/xl/theme/themeOverride86.xml" ContentType="application/vnd.openxmlformats-officedocument.themeOverride+xml"/>
  <Override PartName="/xl/drawings/drawing87.xml" ContentType="application/vnd.openxmlformats-officedocument.drawing+xml"/>
  <Override PartName="/xl/charts/chart87.xml" ContentType="application/vnd.openxmlformats-officedocument.drawingml.chart+xml"/>
  <Override PartName="/xl/theme/themeOverride87.xml" ContentType="application/vnd.openxmlformats-officedocument.themeOverride+xml"/>
  <Override PartName="/xl/drawings/drawing88.xml" ContentType="application/vnd.openxmlformats-officedocument.drawing+xml"/>
  <Override PartName="/xl/charts/chart88.xml" ContentType="application/vnd.openxmlformats-officedocument.drawingml.chart+xml"/>
  <Override PartName="/xl/theme/themeOverride88.xml" ContentType="application/vnd.openxmlformats-officedocument.themeOverride+xml"/>
  <Override PartName="/xl/drawings/drawing89.xml" ContentType="application/vnd.openxmlformats-officedocument.drawing+xml"/>
  <Override PartName="/xl/charts/chart89.xml" ContentType="application/vnd.openxmlformats-officedocument.drawingml.chart+xml"/>
  <Override PartName="/xl/theme/themeOverride89.xml" ContentType="application/vnd.openxmlformats-officedocument.themeOverride+xml"/>
  <Override PartName="/xl/drawings/drawing90.xml" ContentType="application/vnd.openxmlformats-officedocument.drawing+xml"/>
  <Override PartName="/xl/charts/chart90.xml" ContentType="application/vnd.openxmlformats-officedocument.drawingml.chart+xml"/>
  <Override PartName="/xl/theme/themeOverride90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DATA\ccastañeda\SEGUIMIENTO FINANCIERO FISICO\Seguimiento 2016\Reportes mensuales\Abril\"/>
    </mc:Choice>
  </mc:AlternateContent>
  <bookViews>
    <workbookView xWindow="0" yWindow="0" windowWidth="21600" windowHeight="9435" firstSheet="326" activeTab="332"/>
  </bookViews>
  <sheets>
    <sheet name="PpR" sheetId="2" r:id="rId1"/>
    <sheet name="Pliegos" sheetId="3" r:id="rId2"/>
    <sheet name="PAN Pliego" sheetId="4" r:id="rId3"/>
    <sheet name="PAN Dpto" sheetId="5" r:id="rId4"/>
    <sheet name="PAN Prod" sheetId="6" r:id="rId5"/>
    <sheet name="PAN Act" sheetId="7" r:id="rId6"/>
    <sheet name="SMN Pliego" sheetId="8" r:id="rId7"/>
    <sheet name="SMN Dpto" sheetId="9" r:id="rId8"/>
    <sheet name="SMN Prod" sheetId="10" r:id="rId9"/>
    <sheet name="SMN Act" sheetId="11" r:id="rId10"/>
    <sheet name="TBC Pliego" sheetId="12" r:id="rId11"/>
    <sheet name="TBC Dpto" sheetId="13" r:id="rId12"/>
    <sheet name="TBC Prod" sheetId="14" r:id="rId13"/>
    <sheet name="TBC Act" sheetId="15" r:id="rId14"/>
    <sheet name="EMZ Pliego" sheetId="16" r:id="rId15"/>
    <sheet name="EMZ Dpto" sheetId="17" r:id="rId16"/>
    <sheet name="EMZ Prod" sheetId="18" r:id="rId17"/>
    <sheet name="EMZ Act" sheetId="19" r:id="rId18"/>
    <sheet name="ENT Pliego" sheetId="20" r:id="rId19"/>
    <sheet name="ENT Dpto" sheetId="21" r:id="rId20"/>
    <sheet name="ENT Prod" sheetId="22" r:id="rId21"/>
    <sheet name="ENT Act" sheetId="23" r:id="rId22"/>
    <sheet name="CANCER Pliego" sheetId="24" r:id="rId23"/>
    <sheet name="CANCER Dpto" sheetId="25" r:id="rId24"/>
    <sheet name="CANCER Prod" sheetId="26" r:id="rId25"/>
    <sheet name="CANCER Act" sheetId="27" r:id="rId26"/>
    <sheet name="SC Pliego" sheetId="28" r:id="rId27"/>
    <sheet name="SC Dpto" sheetId="29" r:id="rId28"/>
    <sheet name="SC Prod" sheetId="30" r:id="rId29"/>
    <sheet name="SC Act" sheetId="31" r:id="rId30"/>
    <sheet name="RTID Pliego" sheetId="32" r:id="rId31"/>
    <sheet name="RTID Dpto" sheetId="33" r:id="rId32"/>
    <sheet name="RTID Prod" sheetId="34" r:id="rId33"/>
    <sheet name="RTID Act" sheetId="35" r:id="rId34"/>
    <sheet name="LCT Pliego" sheetId="36" r:id="rId35"/>
    <sheet name="LCT Dpto" sheetId="37" r:id="rId36"/>
    <sheet name="LCT Prod" sheetId="38" r:id="rId37"/>
    <sheet name="LCT Act" sheetId="39" r:id="rId38"/>
    <sheet name="OSCE Pliego" sheetId="40" r:id="rId39"/>
    <sheet name="OSCE Dpto" sheetId="41" r:id="rId40"/>
    <sheet name="OSCE Prod" sheetId="42" r:id="rId41"/>
    <sheet name="OSCE Act" sheetId="43" r:id="rId42"/>
    <sheet name="GSRN Pliego" sheetId="44" r:id="rId43"/>
    <sheet name="GSRN Dpto" sheetId="45" r:id="rId44"/>
    <sheet name="GSRN Prod" sheetId="46" r:id="rId45"/>
    <sheet name="GSRN Act" sheetId="47" r:id="rId46"/>
    <sheet name="GIRS Pliego" sheetId="48" r:id="rId47"/>
    <sheet name="GIRS Dpto" sheetId="49" r:id="rId48"/>
    <sheet name="GIRS Prod" sheetId="50" r:id="rId49"/>
    <sheet name="GIRS Act" sheetId="51" r:id="rId50"/>
    <sheet name="MSA Pliego" sheetId="52" r:id="rId51"/>
    <sheet name="MSA Dpto" sheetId="53" r:id="rId52"/>
    <sheet name="MSA Prod" sheetId="54" r:id="rId53"/>
    <sheet name="MSA Act" sheetId="55" r:id="rId54"/>
    <sheet name="MSV Pliego" sheetId="56" r:id="rId55"/>
    <sheet name="MSV Dpto" sheetId="57" r:id="rId56"/>
    <sheet name="MSV Prod" sheetId="58" r:id="rId57"/>
    <sheet name="MSV Act" sheetId="59" r:id="rId58"/>
    <sheet name="MIA Pliego" sheetId="60" r:id="rId59"/>
    <sheet name="MIA Dpto" sheetId="61" r:id="rId60"/>
    <sheet name="MIA Prod" sheetId="62" r:id="rId61"/>
    <sheet name="MIA Act" sheetId="63" r:id="rId62"/>
    <sheet name="RRHH Pliego" sheetId="64" r:id="rId63"/>
    <sheet name="RRHH Dpto" sheetId="65" r:id="rId64"/>
    <sheet name="RRHH Prod" sheetId="66" r:id="rId65"/>
    <sheet name="RRHH Act" sheetId="67" r:id="rId66"/>
    <sheet name="ER Pliego" sheetId="68" r:id="rId67"/>
    <sheet name="ER Dpto" sheetId="69" r:id="rId68"/>
    <sheet name="ER Prod" sheetId="70" r:id="rId69"/>
    <sheet name="ER Act" sheetId="71" r:id="rId70"/>
    <sheet name="TEL Pliego" sheetId="72" r:id="rId71"/>
    <sheet name="TEL Dpto" sheetId="73" r:id="rId72"/>
    <sheet name="TEL Prod" sheetId="74" r:id="rId73"/>
    <sheet name="TEL Act" sheetId="75" r:id="rId74"/>
    <sheet name="CGB Pliego" sheetId="76" r:id="rId75"/>
    <sheet name="CGB Dpto" sheetId="77" r:id="rId76"/>
    <sheet name="CGB Prod" sheetId="78" r:id="rId77"/>
    <sheet name="CGB Act" sheetId="79" r:id="rId78"/>
    <sheet name="JUNTOS Pliego" sheetId="80" r:id="rId79"/>
    <sheet name="JUNTOS Dpto" sheetId="81" r:id="rId80"/>
    <sheet name="JUNTOS Prod" sheetId="82" r:id="rId81"/>
    <sheet name="JUNTOS Act" sheetId="83" r:id="rId82"/>
    <sheet name="PTCD Pliego" sheetId="84" r:id="rId83"/>
    <sheet name="PTCD Dpto" sheetId="85" r:id="rId84"/>
    <sheet name="PTCD Prod" sheetId="86" r:id="rId85"/>
    <sheet name="PTCD Act" sheetId="87" r:id="rId86"/>
    <sheet name="CDB Pliego" sheetId="88" r:id="rId87"/>
    <sheet name="CDB Dpto" sheetId="89" r:id="rId88"/>
    <sheet name="CDB Prod" sheetId="90" r:id="rId89"/>
    <sheet name="CDB Act" sheetId="91" r:id="rId90"/>
    <sheet name="PPF Pliego" sheetId="92" r:id="rId91"/>
    <sheet name="PPF Dpto" sheetId="93" r:id="rId92"/>
    <sheet name="PPF Prod" sheetId="94" r:id="rId93"/>
    <sheet name="PPF Act" sheetId="95" r:id="rId94"/>
    <sheet name="BFH Pliego" sheetId="96" r:id="rId95"/>
    <sheet name="BFH Dpto" sheetId="97" r:id="rId96"/>
    <sheet name="BFH Prod" sheetId="98" r:id="rId97"/>
    <sheet name="BFH Act" sheetId="99" r:id="rId98"/>
    <sheet name="HU Pliego" sheetId="100" r:id="rId99"/>
    <sheet name="HU Dpto" sheetId="101" r:id="rId100"/>
    <sheet name="HU Prod" sheetId="102" r:id="rId101"/>
    <sheet name="HU Act" sheetId="103" r:id="rId102"/>
    <sheet name="CPE Pliego" sheetId="104" r:id="rId103"/>
    <sheet name="CPE Dpto" sheetId="105" r:id="rId104"/>
    <sheet name="CPE Prod" sheetId="106" r:id="rId105"/>
    <sheet name="CPE Act" sheetId="107" r:id="rId106"/>
    <sheet name="OC Pliego" sheetId="108" r:id="rId107"/>
    <sheet name="OC Dpto" sheetId="109" r:id="rId108"/>
    <sheet name="OC Prod" sheetId="110" r:id="rId109"/>
    <sheet name="OC Act" sheetId="111" r:id="rId110"/>
    <sheet name="UNI Pliego" sheetId="112" r:id="rId111"/>
    <sheet name="UNI Dpto" sheetId="113" r:id="rId112"/>
    <sheet name="UNI Prod" sheetId="114" r:id="rId113"/>
    <sheet name="UNI Act" sheetId="115" r:id="rId114"/>
    <sheet name="PJF Pliego" sheetId="116" r:id="rId115"/>
    <sheet name="PJF Dpto" sheetId="117" r:id="rId116"/>
    <sheet name="PJF Prod" sheetId="118" r:id="rId117"/>
    <sheet name="PJF Act" sheetId="119" r:id="rId118"/>
    <sheet name="DES Pliego" sheetId="120" r:id="rId119"/>
    <sheet name="DES Dpto" sheetId="121" r:id="rId120"/>
    <sheet name="DES Prod" sheetId="122" r:id="rId121"/>
    <sheet name="DES Act" sheetId="123" r:id="rId122"/>
    <sheet name="PIRDAIS Pliego" sheetId="124" r:id="rId123"/>
    <sheet name="PIRDAIS Dpto" sheetId="125" r:id="rId124"/>
    <sheet name="PIRDAIS Prod" sheetId="126" r:id="rId125"/>
    <sheet name="PIRDAIS Act" sheetId="127" r:id="rId126"/>
    <sheet name="TRAB Pliego" sheetId="128" r:id="rId127"/>
    <sheet name="TRAB Dpto" sheetId="129" r:id="rId128"/>
    <sheet name="TRAB Prod" sheetId="130" r:id="rId129"/>
    <sheet name="TRAB Act" sheetId="131" r:id="rId130"/>
    <sheet name="GIECOD Pliego" sheetId="132" r:id="rId131"/>
    <sheet name="GIECOD Dpto" sheetId="133" r:id="rId132"/>
    <sheet name="GIECOD Prod" sheetId="134" r:id="rId133"/>
    <sheet name="GIECOD Act" sheetId="135" r:id="rId134"/>
    <sheet name="API Pliego" sheetId="136" r:id="rId135"/>
    <sheet name="API Dpto" sheetId="137" r:id="rId136"/>
    <sheet name="API Prod" sheetId="138" r:id="rId137"/>
    <sheet name="API Act" sheetId="139" r:id="rId138"/>
    <sheet name="LCVF Pliego" sheetId="140" r:id="rId139"/>
    <sheet name="LCVF Dpto" sheetId="141" r:id="rId140"/>
    <sheet name="LCVF Prod" sheetId="142" r:id="rId141"/>
    <sheet name="LCVF Act" sheetId="143" r:id="rId142"/>
    <sheet name="SU Pliego" sheetId="144" r:id="rId143"/>
    <sheet name="SU Dpto" sheetId="145" r:id="rId144"/>
    <sheet name="SU Prod" sheetId="146" r:id="rId145"/>
    <sheet name="SU Act" sheetId="147" r:id="rId146"/>
    <sheet name="SR Pliego" sheetId="148" r:id="rId147"/>
    <sheet name="SR Dpto" sheetId="149" r:id="rId148"/>
    <sheet name="SR Prod" sheetId="150" r:id="rId149"/>
    <sheet name="SR Act" sheetId="151" r:id="rId150"/>
    <sheet name="OPP Pliego" sheetId="152" r:id="rId151"/>
    <sheet name="OPP Dpto" sheetId="153" r:id="rId152"/>
    <sheet name="OPP Prod" sheetId="154" r:id="rId153"/>
    <sheet name="OPP Act" sheetId="155" r:id="rId154"/>
    <sheet name="CSA Pliego" sheetId="156" r:id="rId155"/>
    <sheet name="CSA Dpto" sheetId="157" r:id="rId156"/>
    <sheet name="CSA Prod" sheetId="158" r:id="rId157"/>
    <sheet name="CSA Act" sheetId="159" r:id="rId158"/>
    <sheet name="MGP Pliego" sheetId="160" r:id="rId159"/>
    <sheet name="MGP Dpto" sheetId="161" r:id="rId160"/>
    <sheet name="MGP Prod" sheetId="162" r:id="rId161"/>
    <sheet name="MGP Act" sheetId="163" r:id="rId162"/>
    <sheet name="DSA Pliego" sheetId="164" r:id="rId163"/>
    <sheet name="DSA Dpto" sheetId="165" r:id="rId164"/>
    <sheet name="DSA Prod" sheetId="166" r:id="rId165"/>
    <sheet name="DSA Act" sheetId="167" r:id="rId166"/>
    <sheet name="EBR Pliego" sheetId="168" r:id="rId167"/>
    <sheet name="EBR Dpto" sheetId="169" r:id="rId168"/>
    <sheet name="EBR Prod" sheetId="170" r:id="rId169"/>
    <sheet name="EBR Act" sheetId="171" r:id="rId170"/>
    <sheet name="AEBR Pliego" sheetId="172" r:id="rId171"/>
    <sheet name="AEBR Dpto" sheetId="173" r:id="rId172"/>
    <sheet name="AEBR Prod" sheetId="174" r:id="rId173"/>
    <sheet name="AEBR Act" sheetId="175" r:id="rId174"/>
    <sheet name="DPE Pliego" sheetId="176" r:id="rId175"/>
    <sheet name="DPE Dpto" sheetId="177" r:id="rId176"/>
    <sheet name="DPE Prod" sheetId="178" r:id="rId177"/>
    <sheet name="DPE Act" sheetId="179" r:id="rId178"/>
    <sheet name="ODA Pliego" sheetId="180" r:id="rId179"/>
    <sheet name="ODA Dpto" sheetId="181" r:id="rId180"/>
    <sheet name="ODA Prod" sheetId="182" r:id="rId181"/>
    <sheet name="ODA Act" sheetId="183" r:id="rId182"/>
    <sheet name="FPA Pliego" sheetId="184" r:id="rId183"/>
    <sheet name="FPA Dpto" sheetId="185" r:id="rId184"/>
    <sheet name="FPA Prod" sheetId="186" r:id="rId185"/>
    <sheet name="FPA Act" sheetId="187" r:id="rId186"/>
    <sheet name="GCA Pliego" sheetId="188" r:id="rId187"/>
    <sheet name="GCA Dpto" sheetId="189" r:id="rId188"/>
    <sheet name="GCA Prod" sheetId="190" r:id="rId189"/>
    <sheet name="GCA Act" sheetId="191" r:id="rId190"/>
    <sheet name="PENSION Pliego" sheetId="192" r:id="rId191"/>
    <sheet name="PENSION Dpto" sheetId="193" r:id="rId192"/>
    <sheet name="PENSION Prod" sheetId="194" r:id="rId193"/>
    <sheet name="PENSION Act" sheetId="195" r:id="rId194"/>
    <sheet name="CUNA Pliego" sheetId="196" r:id="rId195"/>
    <sheet name="CUNA Dpto" sheetId="197" r:id="rId196"/>
    <sheet name="CUNA Prod" sheetId="198" r:id="rId197"/>
    <sheet name="CUNA Act" sheetId="199" r:id="rId198"/>
    <sheet name="CPJL Pliego" sheetId="200" r:id="rId199"/>
    <sheet name="CPJL Dpto" sheetId="201" r:id="rId200"/>
    <sheet name="CPJL Prod" sheetId="202" r:id="rId201"/>
    <sheet name="CPJL Act" sheetId="203" r:id="rId202"/>
    <sheet name="IDPP Pliego" sheetId="204" r:id="rId203"/>
    <sheet name="IDPP Dpto" sheetId="205" r:id="rId204"/>
    <sheet name="IDPP Prod" sheetId="206" r:id="rId205"/>
    <sheet name="IDPP Act" sheetId="207" r:id="rId206"/>
    <sheet name="FCL Pliego" sheetId="208" r:id="rId207"/>
    <sheet name="FCL Dpto" sheetId="209" r:id="rId208"/>
    <sheet name="FCL Prod" sheetId="210" r:id="rId209"/>
    <sheet name="FCL Act" sheetId="211" r:id="rId210"/>
    <sheet name="RMEU Pliego" sheetId="212" r:id="rId211"/>
    <sheet name="RMEU Dpto" sheetId="213" r:id="rId212"/>
    <sheet name="RMEU Prod" sheetId="214" r:id="rId213"/>
    <sheet name="RMEU Act" sheetId="215" r:id="rId214"/>
    <sheet name="INJD Pliego" sheetId="216" r:id="rId215"/>
    <sheet name="INJD Dpto" sheetId="217" r:id="rId216"/>
    <sheet name="INJD Prod" sheetId="218" r:id="rId217"/>
    <sheet name="INJD Act" sheetId="219" r:id="rId218"/>
    <sheet name="CDNU Pliego" sheetId="220" r:id="rId219"/>
    <sheet name="CDNU Dpto" sheetId="221" r:id="rId220"/>
    <sheet name="CDNU Prod" sheetId="222" r:id="rId221"/>
    <sheet name="CDNU Act" sheetId="223" r:id="rId222"/>
    <sheet name="MIB Pliego" sheetId="224" r:id="rId223"/>
    <sheet name="MIB Dpto" sheetId="225" r:id="rId224"/>
    <sheet name="MIB Prod" sheetId="226" r:id="rId225"/>
    <sheet name="MIB Act" sheetId="227" r:id="rId226"/>
    <sheet name="UN Pliego" sheetId="228" r:id="rId227"/>
    <sheet name="UN Dpto" sheetId="229" r:id="rId228"/>
    <sheet name="UN Prod" sheetId="230" r:id="rId229"/>
    <sheet name="UN Act" sheetId="231" r:id="rId230"/>
    <sheet name="FA Pliego" sheetId="232" r:id="rId231"/>
    <sheet name="FA Dpto" sheetId="233" r:id="rId232"/>
    <sheet name="FA Prod" sheetId="234" r:id="rId233"/>
    <sheet name="FA Act" sheetId="235" r:id="rId234"/>
    <sheet name="AHR Pliego" sheetId="236" r:id="rId235"/>
    <sheet name="AHR Dpto" sheetId="237" r:id="rId236"/>
    <sheet name="AHR Prod" sheetId="238" r:id="rId237"/>
    <sheet name="AHR Act" sheetId="239" r:id="rId238"/>
    <sheet name="SRAO Pliego" sheetId="240" r:id="rId239"/>
    <sheet name="SRAO Dpto" sheetId="241" r:id="rId240"/>
    <sheet name="SRAO Prod" sheetId="242" r:id="rId241"/>
    <sheet name="SRAO Act" sheetId="243" r:id="rId242"/>
    <sheet name="PC Pliego" sheetId="244" r:id="rId243"/>
    <sheet name="PC Dpto" sheetId="245" r:id="rId244"/>
    <sheet name="PC Prod" sheetId="246" r:id="rId245"/>
    <sheet name="PC Act" sheetId="247" r:id="rId246"/>
    <sheet name="AEQW Pliego" sheetId="248" r:id="rId247"/>
    <sheet name="AEQW Dpto" sheetId="249" r:id="rId248"/>
    <sheet name="AEQW Prod" sheetId="250" r:id="rId249"/>
    <sheet name="AEQW Act" sheetId="251" r:id="rId250"/>
    <sheet name="PROE Pliego" sheetId="252" r:id="rId251"/>
    <sheet name="PROE Dpto" sheetId="253" r:id="rId252"/>
    <sheet name="PROE Prod" sheetId="254" r:id="rId253"/>
    <sheet name="PROE Act" sheetId="255" r:id="rId254"/>
    <sheet name="AONA Pliego" sheetId="256" r:id="rId255"/>
    <sheet name="AONA Dpto" sheetId="257" r:id="rId256"/>
    <sheet name="AONA Prod" sheetId="258" r:id="rId257"/>
    <sheet name="AONA Act" sheetId="259" r:id="rId258"/>
    <sheet name="AHRE Pliego" sheetId="260" r:id="rId259"/>
    <sheet name="AHRE Dpto" sheetId="261" r:id="rId260"/>
    <sheet name="AHRE Prod" sheetId="262" r:id="rId261"/>
    <sheet name="AHRE Act" sheetId="263" r:id="rId262"/>
    <sheet name="CPJCC Pliego" sheetId="264" r:id="rId263"/>
    <sheet name="CPJCC Dpto" sheetId="265" r:id="rId264"/>
    <sheet name="CPJCC Prod" sheetId="266" r:id="rId265"/>
    <sheet name="CPJCC Act" sheetId="267" r:id="rId266"/>
    <sheet name="RPAM Pliego" sheetId="268" r:id="rId267"/>
    <sheet name="RPAM Dpto" sheetId="269" r:id="rId268"/>
    <sheet name="RPAM Prod" sheetId="270" r:id="rId269"/>
    <sheet name="RPAM Act" sheetId="271" r:id="rId270"/>
    <sheet name="MAPP Pliego" sheetId="272" r:id="rId271"/>
    <sheet name="MAPP Dpto" sheetId="273" r:id="rId272"/>
    <sheet name="MAPP Prod" sheetId="274" r:id="rId273"/>
    <sheet name="MAPP Act" sheetId="275" r:id="rId274"/>
    <sheet name="AARES Pliego" sheetId="276" r:id="rId275"/>
    <sheet name="AARES Dpto" sheetId="277" r:id="rId276"/>
    <sheet name="AARES Prod" sheetId="278" r:id="rId277"/>
    <sheet name="AARES Act" sheetId="279" r:id="rId278"/>
    <sheet name="MCRS Pliego" sheetId="280" r:id="rId279"/>
    <sheet name="MCRS Dpto" sheetId="281" r:id="rId280"/>
    <sheet name="MCRS Prod" sheetId="282" r:id="rId281"/>
    <sheet name="MCRS Act" sheetId="283" r:id="rId282"/>
    <sheet name="MST Pliego" sheetId="284" r:id="rId283"/>
    <sheet name="MST Dpto" sheetId="285" r:id="rId284"/>
    <sheet name="MST Prod" sheetId="286" r:id="rId285"/>
    <sheet name="MST Act" sheetId="287" r:id="rId286"/>
    <sheet name="MPE Pliego" sheetId="288" r:id="rId287"/>
    <sheet name="MPE Dpto" sheetId="289" r:id="rId288"/>
    <sheet name="MPE Prod" sheetId="290" r:id="rId289"/>
    <sheet name="MPE Act" sheetId="291" r:id="rId290"/>
    <sheet name="FMIN Pliego" sheetId="292" r:id="rId291"/>
    <sheet name="FMIN Dpto" sheetId="293" r:id="rId292"/>
    <sheet name="FMIN Prod" sheetId="294" r:id="rId293"/>
    <sheet name="FMIN Act" sheetId="295" r:id="rId294"/>
    <sheet name="MCDT Pliego" sheetId="296" r:id="rId295"/>
    <sheet name="MCDT Dpto" sheetId="297" r:id="rId296"/>
    <sheet name="MCDT Prod" sheetId="298" r:id="rId297"/>
    <sheet name="MCDT Act" sheetId="299" r:id="rId298"/>
    <sheet name="RMI Pliego" sheetId="300" r:id="rId299"/>
    <sheet name="RMI Dpto" sheetId="301" r:id="rId300"/>
    <sheet name="RMI Prod" sheetId="302" r:id="rId301"/>
    <sheet name="RMI Act" sheetId="303" r:id="rId302"/>
    <sheet name="PCSD Pliego" sheetId="304" r:id="rId303"/>
    <sheet name="PCSD Dpto" sheetId="305" r:id="rId304"/>
    <sheet name="PCSD Prod" sheetId="306" r:id="rId305"/>
    <sheet name="PCSD Act" sheetId="307" r:id="rId306"/>
    <sheet name="CSRF Pliego" sheetId="308" r:id="rId307"/>
    <sheet name="CSRF Dpto" sheetId="309" r:id="rId308"/>
    <sheet name="CSRF Prod" sheetId="310" r:id="rId309"/>
    <sheet name="CSRF Act" sheetId="311" r:id="rId310"/>
    <sheet name="CPSM Pliego" sheetId="312" r:id="rId311"/>
    <sheet name="CPSM Dpto" sheetId="313" r:id="rId312"/>
    <sheet name="CPSM Prod" sheetId="314" r:id="rId313"/>
    <sheet name="CPSM Act" sheetId="315" r:id="rId314"/>
    <sheet name="PVPC Pliego" sheetId="316" r:id="rId315"/>
    <sheet name="PVPC Dpto" sheetId="317" r:id="rId316"/>
    <sheet name="PVPC Prod" sheetId="318" r:id="rId317"/>
    <sheet name="PVPC Act" sheetId="319" r:id="rId318"/>
    <sheet name="FPE Pliego" sheetId="320" r:id="rId319"/>
    <sheet name="FPE Dpto" sheetId="321" r:id="rId320"/>
    <sheet name="FPE Prod" sheetId="322" r:id="rId321"/>
    <sheet name="FPE Act" sheetId="323" r:id="rId322"/>
    <sheet name="PINP Pliego" sheetId="324" r:id="rId323"/>
    <sheet name="PINP Dpto" sheetId="325" r:id="rId324"/>
    <sheet name="PINP Prod" sheetId="326" r:id="rId325"/>
    <sheet name="PINP Act" sheetId="327" r:id="rId326"/>
    <sheet name="MCM Pliego" sheetId="328" r:id="rId327"/>
    <sheet name="MCM Dpto" sheetId="329" r:id="rId328"/>
    <sheet name="MCM Prod" sheetId="330" r:id="rId329"/>
    <sheet name="MCM Act" sheetId="331" r:id="rId330"/>
    <sheet name="PARA Pliego" sheetId="332" r:id="rId331"/>
    <sheet name="PARA Dpto" sheetId="333" r:id="rId332"/>
    <sheet name="PARA Prod" sheetId="334" r:id="rId333"/>
    <sheet name="PARA Act" sheetId="335" r:id="rId334"/>
    <sheet name="DCTI Pliego" sheetId="336" r:id="rId335"/>
    <sheet name="DCTI Dpto" sheetId="337" r:id="rId336"/>
    <sheet name="DCTI Prod" sheetId="338" r:id="rId337"/>
    <sheet name="DCTI Act" sheetId="339" r:id="rId338"/>
    <sheet name="RCTIT Pliego" sheetId="340" r:id="rId339"/>
    <sheet name="RCTIT Dpto" sheetId="341" r:id="rId340"/>
    <sheet name="RCTIT Prod" sheetId="342" r:id="rId341"/>
    <sheet name="RCTIT Act" sheetId="343" r:id="rId342"/>
    <sheet name="DCSV Pliego" sheetId="344" r:id="rId343"/>
    <sheet name="DCSV Dpto" sheetId="345" r:id="rId344"/>
    <sheet name="DCSV Prod" sheetId="346" r:id="rId345"/>
    <sheet name="DCSV Act" sheetId="347" r:id="rId346"/>
    <sheet name="DPIC Pliego" sheetId="348" r:id="rId347"/>
    <sheet name="DPIC Dpto" sheetId="349" r:id="rId348"/>
    <sheet name="DPIC Prod" sheetId="350" r:id="rId349"/>
    <sheet name="DPIC Act" sheetId="351" r:id="rId350"/>
    <sheet name="PPI Pliego" sheetId="352" r:id="rId351"/>
    <sheet name="PPI Dpto" sheetId="353" r:id="rId352"/>
    <sheet name="PPI Prod" sheetId="354" r:id="rId353"/>
    <sheet name="PPI Act" sheetId="355" r:id="rId354"/>
    <sheet name="APAMS Pliego" sheetId="356" r:id="rId355"/>
    <sheet name="APAMS Dpto" sheetId="357" r:id="rId356"/>
    <sheet name="APAMS Prod" sheetId="358" r:id="rId357"/>
    <sheet name="APAMS Act" sheetId="359" r:id="rId358"/>
    <sheet name="CPTM Pliego" sheetId="360" r:id="rId359"/>
    <sheet name="CPTM Dpto" sheetId="361" r:id="rId360"/>
    <sheet name="CPTM Prod" sheetId="362" r:id="rId361"/>
    <sheet name="CPTM Act" sheetId="363" r:id="rId36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0" i="120" l="1"/>
  <c r="G30" i="120"/>
  <c r="H30" i="120"/>
  <c r="I30" i="120"/>
  <c r="D30" i="120"/>
  <c r="K7" i="359" l="1"/>
  <c r="K18" i="359" s="1"/>
  <c r="L7" i="359"/>
  <c r="L18" i="359" s="1"/>
  <c r="M7" i="359"/>
  <c r="M18" i="359" s="1"/>
  <c r="N10" i="355"/>
  <c r="O10" i="355"/>
  <c r="P10" i="355"/>
  <c r="N11" i="355"/>
  <c r="O11" i="355"/>
  <c r="P11" i="355"/>
  <c r="N12" i="355"/>
  <c r="O12" i="355"/>
  <c r="P12" i="355"/>
  <c r="N13" i="355"/>
  <c r="O13" i="355"/>
  <c r="P13" i="355"/>
  <c r="N14" i="355"/>
  <c r="O14" i="355"/>
  <c r="P14" i="355"/>
  <c r="N15" i="355"/>
  <c r="O15" i="355"/>
  <c r="P15" i="355"/>
  <c r="J10" i="355"/>
  <c r="J11" i="355"/>
  <c r="J12" i="355"/>
  <c r="J13" i="355"/>
  <c r="J14" i="355"/>
  <c r="J15" i="355"/>
  <c r="I7" i="363"/>
  <c r="K7" i="363"/>
  <c r="L7" i="363"/>
  <c r="M7" i="363"/>
  <c r="H7" i="363"/>
  <c r="P8" i="363"/>
  <c r="O8" i="363"/>
  <c r="N8" i="363"/>
  <c r="J8" i="363"/>
  <c r="J7" i="363" s="1"/>
  <c r="H7" i="351"/>
  <c r="H19" i="351" s="1"/>
  <c r="M7" i="355"/>
  <c r="M16" i="355" s="1"/>
  <c r="L7" i="355"/>
  <c r="L16" i="355" s="1"/>
  <c r="K7" i="355"/>
  <c r="K16" i="355" s="1"/>
  <c r="I7" i="355"/>
  <c r="I16" i="355" s="1"/>
  <c r="H7" i="355"/>
  <c r="H16" i="355" s="1"/>
  <c r="M7" i="351"/>
  <c r="M19" i="351" s="1"/>
  <c r="L7" i="351"/>
  <c r="L19" i="351" s="1"/>
  <c r="K7" i="351"/>
  <c r="I7" i="351"/>
  <c r="I19" i="351" s="1"/>
  <c r="M7" i="347"/>
  <c r="L7" i="347"/>
  <c r="K7" i="347"/>
  <c r="I7" i="347"/>
  <c r="I19" i="347" s="1"/>
  <c r="H7" i="347"/>
  <c r="H19" i="347" s="1"/>
  <c r="M7" i="343"/>
  <c r="L7" i="343"/>
  <c r="K7" i="343"/>
  <c r="I7" i="343"/>
  <c r="I57" i="343" s="1"/>
  <c r="H7" i="343"/>
  <c r="H57" i="343" s="1"/>
  <c r="I7" i="359"/>
  <c r="I18" i="359" s="1"/>
  <c r="H7" i="359"/>
  <c r="H18" i="359" s="1"/>
  <c r="J56" i="343"/>
  <c r="N56" i="343"/>
  <c r="O56" i="343"/>
  <c r="P56" i="343"/>
  <c r="S56" i="343"/>
  <c r="J26" i="331"/>
  <c r="N26" i="331"/>
  <c r="O26" i="331"/>
  <c r="P26" i="331"/>
  <c r="S26" i="331"/>
  <c r="J25" i="331"/>
  <c r="N25" i="331"/>
  <c r="O25" i="331"/>
  <c r="P25" i="331"/>
  <c r="S25" i="331"/>
  <c r="J17" i="191"/>
  <c r="N17" i="191"/>
  <c r="O17" i="191"/>
  <c r="P17" i="191"/>
  <c r="S17" i="191"/>
  <c r="J18" i="183"/>
  <c r="N18" i="183"/>
  <c r="O18" i="183"/>
  <c r="P18" i="183"/>
  <c r="S18" i="183"/>
  <c r="J12" i="99"/>
  <c r="N12" i="99"/>
  <c r="O12" i="99"/>
  <c r="P12" i="99"/>
  <c r="S12" i="99"/>
  <c r="J13" i="99"/>
  <c r="N13" i="99"/>
  <c r="O13" i="99"/>
  <c r="P13" i="99"/>
  <c r="S13" i="99"/>
  <c r="J23" i="75"/>
  <c r="N23" i="75"/>
  <c r="O23" i="75"/>
  <c r="P23" i="75"/>
  <c r="S23" i="75"/>
  <c r="J22" i="75"/>
  <c r="N22" i="75"/>
  <c r="O22" i="75"/>
  <c r="P22" i="75"/>
  <c r="S22" i="75"/>
  <c r="N7" i="351" l="1"/>
  <c r="K19" i="351"/>
  <c r="O19" i="351" s="1"/>
  <c r="P7" i="351"/>
  <c r="O7" i="351"/>
  <c r="N19" i="347"/>
  <c r="P19" i="347"/>
  <c r="O19" i="347"/>
  <c r="O7" i="347"/>
  <c r="P7" i="347"/>
  <c r="N7" i="347"/>
  <c r="N7" i="343"/>
  <c r="O7" i="343"/>
  <c r="P7" i="343"/>
  <c r="P16" i="355"/>
  <c r="O16" i="355"/>
  <c r="N16" i="355"/>
  <c r="J25" i="43"/>
  <c r="N25" i="43"/>
  <c r="O25" i="43"/>
  <c r="P25" i="43"/>
  <c r="S25" i="43"/>
  <c r="N19" i="351" l="1"/>
  <c r="P19" i="351"/>
  <c r="I9" i="363"/>
  <c r="K9" i="363"/>
  <c r="L9" i="363"/>
  <c r="M9" i="363"/>
  <c r="H9" i="363"/>
  <c r="J9" i="363"/>
  <c r="E7" i="362"/>
  <c r="E9" i="362" s="1"/>
  <c r="G7" i="362"/>
  <c r="G9" i="362" s="1"/>
  <c r="H7" i="362"/>
  <c r="H9" i="362" s="1"/>
  <c r="I7" i="362"/>
  <c r="I9" i="362" s="1"/>
  <c r="D7" i="362"/>
  <c r="D9" i="362" s="1"/>
  <c r="L8" i="362"/>
  <c r="K8" i="362"/>
  <c r="J8" i="362"/>
  <c r="F8" i="362"/>
  <c r="F7" i="362" s="1"/>
  <c r="F9" i="362" s="1"/>
  <c r="E7" i="360"/>
  <c r="G7" i="360"/>
  <c r="H7" i="360"/>
  <c r="I7" i="360"/>
  <c r="D7" i="360"/>
  <c r="L8" i="360"/>
  <c r="L10" i="360"/>
  <c r="K8" i="360"/>
  <c r="K10" i="360"/>
  <c r="J8" i="360"/>
  <c r="J10" i="360"/>
  <c r="F8" i="360"/>
  <c r="F7" i="360" s="1"/>
  <c r="F10" i="360"/>
  <c r="E6" i="361"/>
  <c r="G6" i="361"/>
  <c r="H6" i="361"/>
  <c r="I6" i="361"/>
  <c r="D6" i="361"/>
  <c r="L7" i="361"/>
  <c r="K7" i="361"/>
  <c r="J7" i="361"/>
  <c r="F7" i="361"/>
  <c r="F6" i="361" s="1"/>
  <c r="S9" i="359"/>
  <c r="S10" i="359"/>
  <c r="S11" i="359"/>
  <c r="S12" i="359"/>
  <c r="S13" i="359"/>
  <c r="S14" i="359"/>
  <c r="S15" i="359"/>
  <c r="S16" i="359"/>
  <c r="S17" i="359"/>
  <c r="S8" i="359"/>
  <c r="P8" i="359"/>
  <c r="P9" i="359"/>
  <c r="P10" i="359"/>
  <c r="P11" i="359"/>
  <c r="P12" i="359"/>
  <c r="P13" i="359"/>
  <c r="P14" i="359"/>
  <c r="P15" i="359"/>
  <c r="P16" i="359"/>
  <c r="P17" i="359"/>
  <c r="O8" i="359"/>
  <c r="O9" i="359"/>
  <c r="O10" i="359"/>
  <c r="O11" i="359"/>
  <c r="O12" i="359"/>
  <c r="O13" i="359"/>
  <c r="O14" i="359"/>
  <c r="O15" i="359"/>
  <c r="O16" i="359"/>
  <c r="O17" i="359"/>
  <c r="N8" i="359"/>
  <c r="N9" i="359"/>
  <c r="N10" i="359"/>
  <c r="N11" i="359"/>
  <c r="N12" i="359"/>
  <c r="N13" i="359"/>
  <c r="N14" i="359"/>
  <c r="N15" i="359"/>
  <c r="N16" i="359"/>
  <c r="N17" i="359"/>
  <c r="J8" i="359"/>
  <c r="J9" i="359"/>
  <c r="J10" i="359"/>
  <c r="J11" i="359"/>
  <c r="J12" i="359"/>
  <c r="J13" i="359"/>
  <c r="J14" i="359"/>
  <c r="J15" i="359"/>
  <c r="J16" i="359"/>
  <c r="J17" i="359"/>
  <c r="E7" i="358"/>
  <c r="E11" i="358" s="1"/>
  <c r="G7" i="358"/>
  <c r="G11" i="358" s="1"/>
  <c r="H7" i="358"/>
  <c r="H11" i="358" s="1"/>
  <c r="I7" i="358"/>
  <c r="I11" i="358" s="1"/>
  <c r="D7" i="358"/>
  <c r="D11" i="358" s="1"/>
  <c r="L8" i="358"/>
  <c r="L9" i="358"/>
  <c r="L10" i="358"/>
  <c r="K8" i="358"/>
  <c r="K9" i="358"/>
  <c r="K10" i="358"/>
  <c r="J8" i="358"/>
  <c r="J9" i="358"/>
  <c r="J10" i="358"/>
  <c r="F8" i="358"/>
  <c r="F9" i="358"/>
  <c r="F10" i="358"/>
  <c r="E7" i="356"/>
  <c r="G7" i="356"/>
  <c r="H7" i="356"/>
  <c r="I7" i="356"/>
  <c r="D7" i="356"/>
  <c r="L8" i="356"/>
  <c r="L10" i="356"/>
  <c r="K8" i="356"/>
  <c r="K10" i="356"/>
  <c r="J8" i="356"/>
  <c r="J10" i="356"/>
  <c r="F8" i="356"/>
  <c r="F7" i="356" s="1"/>
  <c r="F10" i="356"/>
  <c r="E6" i="357"/>
  <c r="G6" i="357"/>
  <c r="H6" i="357"/>
  <c r="I6" i="357"/>
  <c r="D6" i="357"/>
  <c r="L7" i="357"/>
  <c r="L8" i="357"/>
  <c r="L9" i="357"/>
  <c r="L10" i="357"/>
  <c r="L11" i="357"/>
  <c r="L12" i="357"/>
  <c r="L13" i="357"/>
  <c r="L14" i="357"/>
  <c r="L15" i="357"/>
  <c r="L16" i="357"/>
  <c r="L17" i="357"/>
  <c r="L18" i="357"/>
  <c r="L19" i="357"/>
  <c r="L20" i="357"/>
  <c r="L21" i="357"/>
  <c r="L22" i="357"/>
  <c r="L23" i="357"/>
  <c r="L24" i="357"/>
  <c r="L25" i="357"/>
  <c r="L26" i="357"/>
  <c r="L27" i="357"/>
  <c r="L28" i="357"/>
  <c r="K7" i="357"/>
  <c r="K8" i="357"/>
  <c r="K9" i="357"/>
  <c r="K10" i="357"/>
  <c r="K11" i="357"/>
  <c r="K12" i="357"/>
  <c r="K13" i="357"/>
  <c r="K14" i="357"/>
  <c r="K15" i="357"/>
  <c r="K16" i="357"/>
  <c r="K17" i="357"/>
  <c r="K18" i="357"/>
  <c r="K19" i="357"/>
  <c r="K20" i="357"/>
  <c r="K21" i="357"/>
  <c r="K22" i="357"/>
  <c r="K23" i="357"/>
  <c r="K24" i="357"/>
  <c r="K25" i="357"/>
  <c r="K26" i="357"/>
  <c r="K27" i="357"/>
  <c r="K28" i="357"/>
  <c r="J7" i="357"/>
  <c r="J8" i="357"/>
  <c r="J9" i="357"/>
  <c r="J10" i="357"/>
  <c r="J11" i="357"/>
  <c r="J12" i="357"/>
  <c r="J13" i="357"/>
  <c r="J14" i="357"/>
  <c r="J15" i="357"/>
  <c r="J16" i="357"/>
  <c r="J17" i="357"/>
  <c r="J18" i="357"/>
  <c r="J19" i="357"/>
  <c r="J20" i="357"/>
  <c r="J21" i="357"/>
  <c r="J22" i="357"/>
  <c r="J23" i="357"/>
  <c r="J24" i="357"/>
  <c r="J25" i="357"/>
  <c r="J26" i="357"/>
  <c r="J27" i="357"/>
  <c r="J28" i="357"/>
  <c r="F7" i="357"/>
  <c r="F8" i="357"/>
  <c r="F9" i="357"/>
  <c r="F10" i="357"/>
  <c r="F11" i="357"/>
  <c r="F12" i="357"/>
  <c r="F13" i="357"/>
  <c r="F14" i="357"/>
  <c r="F15" i="357"/>
  <c r="F16" i="357"/>
  <c r="F17" i="357"/>
  <c r="F18" i="357"/>
  <c r="F19" i="357"/>
  <c r="F20" i="357"/>
  <c r="F21" i="357"/>
  <c r="F22" i="357"/>
  <c r="F23" i="357"/>
  <c r="F24" i="357"/>
  <c r="F25" i="357"/>
  <c r="F26" i="357"/>
  <c r="F27" i="357"/>
  <c r="F28" i="357"/>
  <c r="S9" i="355"/>
  <c r="S8" i="355"/>
  <c r="P8" i="355"/>
  <c r="P9" i="355"/>
  <c r="O8" i="355"/>
  <c r="O9" i="355"/>
  <c r="N8" i="355"/>
  <c r="N9" i="355"/>
  <c r="J8" i="355"/>
  <c r="J9" i="355"/>
  <c r="E7" i="354"/>
  <c r="G7" i="354"/>
  <c r="G13" i="354" s="1"/>
  <c r="H7" i="354"/>
  <c r="H13" i="354" s="1"/>
  <c r="I7" i="354"/>
  <c r="I13" i="354" s="1"/>
  <c r="D7" i="354"/>
  <c r="D13" i="354" s="1"/>
  <c r="L8" i="354"/>
  <c r="L9" i="354"/>
  <c r="L10" i="354"/>
  <c r="L11" i="354"/>
  <c r="L12" i="354"/>
  <c r="K8" i="354"/>
  <c r="K9" i="354"/>
  <c r="K10" i="354"/>
  <c r="K11" i="354"/>
  <c r="K12" i="354"/>
  <c r="J8" i="354"/>
  <c r="J9" i="354"/>
  <c r="J10" i="354"/>
  <c r="J11" i="354"/>
  <c r="J12" i="354"/>
  <c r="F8" i="354"/>
  <c r="F9" i="354"/>
  <c r="F10" i="354"/>
  <c r="F11" i="354"/>
  <c r="F12" i="354"/>
  <c r="E7" i="352"/>
  <c r="G7" i="352"/>
  <c r="H7" i="352"/>
  <c r="I7" i="352"/>
  <c r="D7" i="352"/>
  <c r="L8" i="352"/>
  <c r="L10" i="352"/>
  <c r="K8" i="352"/>
  <c r="K10" i="352"/>
  <c r="J8" i="352"/>
  <c r="J10" i="352"/>
  <c r="F8" i="352"/>
  <c r="F7" i="352" s="1"/>
  <c r="F10" i="352"/>
  <c r="E6" i="353"/>
  <c r="G6" i="353"/>
  <c r="H6" i="353"/>
  <c r="I6" i="353"/>
  <c r="D6" i="353"/>
  <c r="L7" i="353"/>
  <c r="K7" i="353"/>
  <c r="J7" i="353"/>
  <c r="F7" i="353"/>
  <c r="F6" i="353" s="1"/>
  <c r="S9" i="351"/>
  <c r="S10" i="351"/>
  <c r="S11" i="351"/>
  <c r="S12" i="351"/>
  <c r="S13" i="351"/>
  <c r="S14" i="351"/>
  <c r="S15" i="351"/>
  <c r="S16" i="351"/>
  <c r="S17" i="351"/>
  <c r="S18" i="351"/>
  <c r="S8" i="351"/>
  <c r="P8" i="351"/>
  <c r="P9" i="351"/>
  <c r="P10" i="351"/>
  <c r="P11" i="351"/>
  <c r="P12" i="351"/>
  <c r="P13" i="351"/>
  <c r="P14" i="351"/>
  <c r="P15" i="351"/>
  <c r="P16" i="351"/>
  <c r="P17" i="351"/>
  <c r="P18" i="351"/>
  <c r="O8" i="351"/>
  <c r="O9" i="351"/>
  <c r="O10" i="351"/>
  <c r="O11" i="351"/>
  <c r="O12" i="351"/>
  <c r="O13" i="351"/>
  <c r="O14" i="351"/>
  <c r="O15" i="351"/>
  <c r="O16" i="351"/>
  <c r="O17" i="351"/>
  <c r="O18" i="351"/>
  <c r="N8" i="351"/>
  <c r="N9" i="351"/>
  <c r="N10" i="351"/>
  <c r="N11" i="351"/>
  <c r="N12" i="351"/>
  <c r="N13" i="351"/>
  <c r="N14" i="351"/>
  <c r="N15" i="351"/>
  <c r="N16" i="351"/>
  <c r="N17" i="351"/>
  <c r="N18" i="351"/>
  <c r="J8" i="351"/>
  <c r="J9" i="351"/>
  <c r="J10" i="351"/>
  <c r="J11" i="351"/>
  <c r="J12" i="351"/>
  <c r="J13" i="351"/>
  <c r="J14" i="351"/>
  <c r="J15" i="351"/>
  <c r="J16" i="351"/>
  <c r="J17" i="351"/>
  <c r="J18" i="351"/>
  <c r="E7" i="350"/>
  <c r="E13" i="350" s="1"/>
  <c r="G7" i="350"/>
  <c r="G13" i="350" s="1"/>
  <c r="H7" i="350"/>
  <c r="H13" i="350" s="1"/>
  <c r="I7" i="350"/>
  <c r="I13" i="350" s="1"/>
  <c r="D7" i="350"/>
  <c r="D13" i="350" s="1"/>
  <c r="L8" i="350"/>
  <c r="L9" i="350"/>
  <c r="L10" i="350"/>
  <c r="L11" i="350"/>
  <c r="L12" i="350"/>
  <c r="K8" i="350"/>
  <c r="K9" i="350"/>
  <c r="K10" i="350"/>
  <c r="K11" i="350"/>
  <c r="K12" i="350"/>
  <c r="J8" i="350"/>
  <c r="J9" i="350"/>
  <c r="J10" i="350"/>
  <c r="J11" i="350"/>
  <c r="J12" i="350"/>
  <c r="F8" i="350"/>
  <c r="F9" i="350"/>
  <c r="F10" i="350"/>
  <c r="F11" i="350"/>
  <c r="F12" i="350"/>
  <c r="E7" i="348"/>
  <c r="G7" i="348"/>
  <c r="H7" i="348"/>
  <c r="I7" i="348"/>
  <c r="D7" i="348"/>
  <c r="L8" i="348"/>
  <c r="L10" i="348"/>
  <c r="K8" i="348"/>
  <c r="K10" i="348"/>
  <c r="J8" i="348"/>
  <c r="J10" i="348"/>
  <c r="F8" i="348"/>
  <c r="F7" i="348" s="1"/>
  <c r="F10" i="348"/>
  <c r="E6" i="349"/>
  <c r="G6" i="349"/>
  <c r="H6" i="349"/>
  <c r="I6" i="349"/>
  <c r="D6" i="349"/>
  <c r="L7" i="349"/>
  <c r="L8" i="349"/>
  <c r="K7" i="349"/>
  <c r="K8" i="349"/>
  <c r="J7" i="349"/>
  <c r="J8" i="349"/>
  <c r="F7" i="349"/>
  <c r="F8" i="349"/>
  <c r="F6" i="349" s="1"/>
  <c r="S9" i="347"/>
  <c r="S10" i="347"/>
  <c r="S11" i="347"/>
  <c r="S12" i="347"/>
  <c r="S13" i="347"/>
  <c r="S14" i="347"/>
  <c r="S15" i="347"/>
  <c r="S16" i="347"/>
  <c r="S17" i="347"/>
  <c r="S18" i="347"/>
  <c r="S8" i="347"/>
  <c r="P8" i="347"/>
  <c r="P9" i="347"/>
  <c r="P10" i="347"/>
  <c r="P11" i="347"/>
  <c r="P12" i="347"/>
  <c r="P13" i="347"/>
  <c r="P14" i="347"/>
  <c r="P15" i="347"/>
  <c r="P16" i="347"/>
  <c r="P17" i="347"/>
  <c r="P18" i="347"/>
  <c r="O8" i="347"/>
  <c r="O9" i="347"/>
  <c r="O10" i="347"/>
  <c r="O11" i="347"/>
  <c r="O12" i="347"/>
  <c r="O13" i="347"/>
  <c r="O14" i="347"/>
  <c r="O15" i="347"/>
  <c r="O16" i="347"/>
  <c r="O17" i="347"/>
  <c r="O18" i="347"/>
  <c r="N8" i="347"/>
  <c r="N9" i="347"/>
  <c r="N10" i="347"/>
  <c r="N11" i="347"/>
  <c r="N12" i="347"/>
  <c r="N13" i="347"/>
  <c r="N14" i="347"/>
  <c r="N15" i="347"/>
  <c r="N16" i="347"/>
  <c r="N17" i="347"/>
  <c r="N18" i="347"/>
  <c r="J8" i="347"/>
  <c r="J9" i="347"/>
  <c r="J10" i="347"/>
  <c r="J11" i="347"/>
  <c r="J12" i="347"/>
  <c r="J13" i="347"/>
  <c r="J14" i="347"/>
  <c r="J15" i="347"/>
  <c r="J16" i="347"/>
  <c r="J17" i="347"/>
  <c r="J18" i="347"/>
  <c r="E7" i="346"/>
  <c r="E12" i="346" s="1"/>
  <c r="G7" i="346"/>
  <c r="G12" i="346" s="1"/>
  <c r="H7" i="346"/>
  <c r="H12" i="346" s="1"/>
  <c r="I7" i="346"/>
  <c r="I12" i="346" s="1"/>
  <c r="D7" i="346"/>
  <c r="D12" i="346" s="1"/>
  <c r="L8" i="346"/>
  <c r="L9" i="346"/>
  <c r="L10" i="346"/>
  <c r="L11" i="346"/>
  <c r="K8" i="346"/>
  <c r="K9" i="346"/>
  <c r="K10" i="346"/>
  <c r="K11" i="346"/>
  <c r="J8" i="346"/>
  <c r="J9" i="346"/>
  <c r="J10" i="346"/>
  <c r="J11" i="346"/>
  <c r="F8" i="346"/>
  <c r="F9" i="346"/>
  <c r="F10" i="346"/>
  <c r="F11" i="346"/>
  <c r="E7" i="344"/>
  <c r="G7" i="344"/>
  <c r="H7" i="344"/>
  <c r="I7" i="344"/>
  <c r="D7" i="344"/>
  <c r="L8" i="344"/>
  <c r="L9" i="344"/>
  <c r="L11" i="344"/>
  <c r="K8" i="344"/>
  <c r="K9" i="344"/>
  <c r="K11" i="344"/>
  <c r="J8" i="344"/>
  <c r="J9" i="344"/>
  <c r="J11" i="344"/>
  <c r="F8" i="344"/>
  <c r="F9" i="344"/>
  <c r="F11" i="344"/>
  <c r="E6" i="345"/>
  <c r="G6" i="345"/>
  <c r="H6" i="345"/>
  <c r="I6" i="345"/>
  <c r="D6" i="345"/>
  <c r="L7" i="345"/>
  <c r="L8" i="345"/>
  <c r="L9" i="345"/>
  <c r="L10" i="345"/>
  <c r="L11" i="345"/>
  <c r="L12" i="345"/>
  <c r="L13" i="345"/>
  <c r="L14" i="345"/>
  <c r="L15" i="345"/>
  <c r="L16" i="345"/>
  <c r="L17" i="345"/>
  <c r="L18" i="345"/>
  <c r="L19" i="345"/>
  <c r="K7" i="345"/>
  <c r="K8" i="345"/>
  <c r="K9" i="345"/>
  <c r="K10" i="345"/>
  <c r="K11" i="345"/>
  <c r="K12" i="345"/>
  <c r="K13" i="345"/>
  <c r="K14" i="345"/>
  <c r="K15" i="345"/>
  <c r="K16" i="345"/>
  <c r="K17" i="345"/>
  <c r="K18" i="345"/>
  <c r="K19" i="345"/>
  <c r="J7" i="345"/>
  <c r="J8" i="345"/>
  <c r="J9" i="345"/>
  <c r="J10" i="345"/>
  <c r="J11" i="345"/>
  <c r="J12" i="345"/>
  <c r="J13" i="345"/>
  <c r="J14" i="345"/>
  <c r="J15" i="345"/>
  <c r="J16" i="345"/>
  <c r="J17" i="345"/>
  <c r="J18" i="345"/>
  <c r="J19" i="345"/>
  <c r="F7" i="345"/>
  <c r="F8" i="345"/>
  <c r="F9" i="345"/>
  <c r="F10" i="345"/>
  <c r="F11" i="345"/>
  <c r="F12" i="345"/>
  <c r="F13" i="345"/>
  <c r="F14" i="345"/>
  <c r="F15" i="345"/>
  <c r="F16" i="345"/>
  <c r="F17" i="345"/>
  <c r="F18" i="345"/>
  <c r="F19" i="345"/>
  <c r="S9" i="343"/>
  <c r="S10" i="343"/>
  <c r="S11" i="343"/>
  <c r="S12" i="343"/>
  <c r="S13" i="343"/>
  <c r="S14" i="343"/>
  <c r="S15" i="343"/>
  <c r="S16" i="343"/>
  <c r="S17" i="343"/>
  <c r="S18" i="343"/>
  <c r="S19" i="343"/>
  <c r="S20" i="343"/>
  <c r="S21" i="343"/>
  <c r="S22" i="343"/>
  <c r="S23" i="343"/>
  <c r="S24" i="343"/>
  <c r="S25" i="343"/>
  <c r="S26" i="343"/>
  <c r="S27" i="343"/>
  <c r="S28" i="343"/>
  <c r="S29" i="343"/>
  <c r="S30" i="343"/>
  <c r="S31" i="343"/>
  <c r="S32" i="343"/>
  <c r="S33" i="343"/>
  <c r="S34" i="343"/>
  <c r="S35" i="343"/>
  <c r="S36" i="343"/>
  <c r="S37" i="343"/>
  <c r="S38" i="343"/>
  <c r="S39" i="343"/>
  <c r="S40" i="343"/>
  <c r="S41" i="343"/>
  <c r="S42" i="343"/>
  <c r="S43" i="343"/>
  <c r="S44" i="343"/>
  <c r="S45" i="343"/>
  <c r="S46" i="343"/>
  <c r="S47" i="343"/>
  <c r="S48" i="343"/>
  <c r="S49" i="343"/>
  <c r="S50" i="343"/>
  <c r="S51" i="343"/>
  <c r="S52" i="343"/>
  <c r="S53" i="343"/>
  <c r="S54" i="343"/>
  <c r="S55" i="343"/>
  <c r="S8" i="343"/>
  <c r="P8" i="343"/>
  <c r="P9" i="343"/>
  <c r="P10" i="343"/>
  <c r="P11" i="343"/>
  <c r="P12" i="343"/>
  <c r="P13" i="343"/>
  <c r="P14" i="343"/>
  <c r="P15" i="343"/>
  <c r="P16" i="343"/>
  <c r="P17" i="343"/>
  <c r="P18" i="343"/>
  <c r="P19" i="343"/>
  <c r="P20" i="343"/>
  <c r="P21" i="343"/>
  <c r="P22" i="343"/>
  <c r="P23" i="343"/>
  <c r="P24" i="343"/>
  <c r="P25" i="343"/>
  <c r="P26" i="343"/>
  <c r="P27" i="343"/>
  <c r="P28" i="343"/>
  <c r="P29" i="343"/>
  <c r="P30" i="343"/>
  <c r="P31" i="343"/>
  <c r="P32" i="343"/>
  <c r="P33" i="343"/>
  <c r="P34" i="343"/>
  <c r="P35" i="343"/>
  <c r="P36" i="343"/>
  <c r="P37" i="343"/>
  <c r="P38" i="343"/>
  <c r="P39" i="343"/>
  <c r="P40" i="343"/>
  <c r="P41" i="343"/>
  <c r="P42" i="343"/>
  <c r="P43" i="343"/>
  <c r="P44" i="343"/>
  <c r="P45" i="343"/>
  <c r="P46" i="343"/>
  <c r="P47" i="343"/>
  <c r="P48" i="343"/>
  <c r="P49" i="343"/>
  <c r="P50" i="343"/>
  <c r="P51" i="343"/>
  <c r="P52" i="343"/>
  <c r="P53" i="343"/>
  <c r="P54" i="343"/>
  <c r="P55" i="343"/>
  <c r="O8" i="343"/>
  <c r="O9" i="343"/>
  <c r="O10" i="343"/>
  <c r="O11" i="343"/>
  <c r="O12" i="343"/>
  <c r="O13" i="343"/>
  <c r="O14" i="343"/>
  <c r="O15" i="343"/>
  <c r="O16" i="343"/>
  <c r="O17" i="343"/>
  <c r="O18" i="343"/>
  <c r="O19" i="343"/>
  <c r="O20" i="343"/>
  <c r="O21" i="343"/>
  <c r="O22" i="343"/>
  <c r="O23" i="343"/>
  <c r="O24" i="343"/>
  <c r="O25" i="343"/>
  <c r="O26" i="343"/>
  <c r="O27" i="343"/>
  <c r="O28" i="343"/>
  <c r="O29" i="343"/>
  <c r="O30" i="343"/>
  <c r="O31" i="343"/>
  <c r="O32" i="343"/>
  <c r="O33" i="343"/>
  <c r="O34" i="343"/>
  <c r="O35" i="343"/>
  <c r="O36" i="343"/>
  <c r="O37" i="343"/>
  <c r="O38" i="343"/>
  <c r="O39" i="343"/>
  <c r="O40" i="343"/>
  <c r="O41" i="343"/>
  <c r="O42" i="343"/>
  <c r="O43" i="343"/>
  <c r="O44" i="343"/>
  <c r="O45" i="343"/>
  <c r="O46" i="343"/>
  <c r="O47" i="343"/>
  <c r="O48" i="343"/>
  <c r="O49" i="343"/>
  <c r="O50" i="343"/>
  <c r="O51" i="343"/>
  <c r="O52" i="343"/>
  <c r="O53" i="343"/>
  <c r="O54" i="343"/>
  <c r="O55" i="343"/>
  <c r="N8" i="343"/>
  <c r="N9" i="343"/>
  <c r="N10" i="343"/>
  <c r="N11" i="343"/>
  <c r="N12" i="343"/>
  <c r="N13" i="343"/>
  <c r="N14" i="343"/>
  <c r="N15" i="343"/>
  <c r="N16" i="343"/>
  <c r="N17" i="343"/>
  <c r="N18" i="343"/>
  <c r="N19" i="343"/>
  <c r="N20" i="343"/>
  <c r="N21" i="343"/>
  <c r="N22" i="343"/>
  <c r="N23" i="343"/>
  <c r="N24" i="343"/>
  <c r="N25" i="343"/>
  <c r="N26" i="343"/>
  <c r="N27" i="343"/>
  <c r="N28" i="343"/>
  <c r="N29" i="343"/>
  <c r="N30" i="343"/>
  <c r="N31" i="343"/>
  <c r="N32" i="343"/>
  <c r="N33" i="343"/>
  <c r="N34" i="343"/>
  <c r="N35" i="343"/>
  <c r="N36" i="343"/>
  <c r="N37" i="343"/>
  <c r="N38" i="343"/>
  <c r="N39" i="343"/>
  <c r="N40" i="343"/>
  <c r="N41" i="343"/>
  <c r="N42" i="343"/>
  <c r="N43" i="343"/>
  <c r="N44" i="343"/>
  <c r="N45" i="343"/>
  <c r="N46" i="343"/>
  <c r="N47" i="343"/>
  <c r="N48" i="343"/>
  <c r="N49" i="343"/>
  <c r="N50" i="343"/>
  <c r="N51" i="343"/>
  <c r="N52" i="343"/>
  <c r="N53" i="343"/>
  <c r="N54" i="343"/>
  <c r="N55" i="343"/>
  <c r="J8" i="343"/>
  <c r="J9" i="343"/>
  <c r="J10" i="343"/>
  <c r="J11" i="343"/>
  <c r="J12" i="343"/>
  <c r="J13" i="343"/>
  <c r="J14" i="343"/>
  <c r="J15" i="343"/>
  <c r="J16" i="343"/>
  <c r="J17" i="343"/>
  <c r="J18" i="343"/>
  <c r="J19" i="343"/>
  <c r="J20" i="343"/>
  <c r="J21" i="343"/>
  <c r="J22" i="343"/>
  <c r="J23" i="343"/>
  <c r="J24" i="343"/>
  <c r="J25" i="343"/>
  <c r="J26" i="343"/>
  <c r="J27" i="343"/>
  <c r="J28" i="343"/>
  <c r="J29" i="343"/>
  <c r="J30" i="343"/>
  <c r="J31" i="343"/>
  <c r="J32" i="343"/>
  <c r="J33" i="343"/>
  <c r="J34" i="343"/>
  <c r="J35" i="343"/>
  <c r="J36" i="343"/>
  <c r="J37" i="343"/>
  <c r="J38" i="343"/>
  <c r="J39" i="343"/>
  <c r="J40" i="343"/>
  <c r="J41" i="343"/>
  <c r="J42" i="343"/>
  <c r="J43" i="343"/>
  <c r="J44" i="343"/>
  <c r="J45" i="343"/>
  <c r="J46" i="343"/>
  <c r="J47" i="343"/>
  <c r="J48" i="343"/>
  <c r="J49" i="343"/>
  <c r="J50" i="343"/>
  <c r="J51" i="343"/>
  <c r="J52" i="343"/>
  <c r="J53" i="343"/>
  <c r="J54" i="343"/>
  <c r="J55" i="343"/>
  <c r="E7" i="342"/>
  <c r="E34" i="342" s="1"/>
  <c r="G7" i="342"/>
  <c r="H7" i="342"/>
  <c r="H34" i="342" s="1"/>
  <c r="L57" i="343" s="1"/>
  <c r="I7" i="342"/>
  <c r="I34" i="342" s="1"/>
  <c r="M57" i="343" s="1"/>
  <c r="D7" i="342"/>
  <c r="D34" i="342" s="1"/>
  <c r="L8" i="342"/>
  <c r="L9" i="342"/>
  <c r="L10" i="342"/>
  <c r="L11" i="342"/>
  <c r="L12" i="342"/>
  <c r="L13" i="342"/>
  <c r="L14" i="342"/>
  <c r="L15" i="342"/>
  <c r="L16" i="342"/>
  <c r="L17" i="342"/>
  <c r="L18" i="342"/>
  <c r="L19" i="342"/>
  <c r="L20" i="342"/>
  <c r="L21" i="342"/>
  <c r="L22" i="342"/>
  <c r="L23" i="342"/>
  <c r="L24" i="342"/>
  <c r="L25" i="342"/>
  <c r="L26" i="342"/>
  <c r="L27" i="342"/>
  <c r="L28" i="342"/>
  <c r="L29" i="342"/>
  <c r="L30" i="342"/>
  <c r="L31" i="342"/>
  <c r="L32" i="342"/>
  <c r="L33" i="342"/>
  <c r="K8" i="342"/>
  <c r="K9" i="342"/>
  <c r="K10" i="342"/>
  <c r="K11" i="342"/>
  <c r="K12" i="342"/>
  <c r="K13" i="342"/>
  <c r="K14" i="342"/>
  <c r="K15" i="342"/>
  <c r="K16" i="342"/>
  <c r="K17" i="342"/>
  <c r="K18" i="342"/>
  <c r="K19" i="342"/>
  <c r="K20" i="342"/>
  <c r="K21" i="342"/>
  <c r="K22" i="342"/>
  <c r="K23" i="342"/>
  <c r="K24" i="342"/>
  <c r="K25" i="342"/>
  <c r="K26" i="342"/>
  <c r="K27" i="342"/>
  <c r="K28" i="342"/>
  <c r="K29" i="342"/>
  <c r="K30" i="342"/>
  <c r="K31" i="342"/>
  <c r="K32" i="342"/>
  <c r="K33" i="342"/>
  <c r="J8" i="342"/>
  <c r="J9" i="342"/>
  <c r="J10" i="342"/>
  <c r="J11" i="342"/>
  <c r="J12" i="342"/>
  <c r="J13" i="342"/>
  <c r="J14" i="342"/>
  <c r="J15" i="342"/>
  <c r="J16" i="342"/>
  <c r="J17" i="342"/>
  <c r="J18" i="342"/>
  <c r="J19" i="342"/>
  <c r="J20" i="342"/>
  <c r="J21" i="342"/>
  <c r="J22" i="342"/>
  <c r="J23" i="342"/>
  <c r="J24" i="342"/>
  <c r="J25" i="342"/>
  <c r="J26" i="342"/>
  <c r="J27" i="342"/>
  <c r="J28" i="342"/>
  <c r="J29" i="342"/>
  <c r="J30" i="342"/>
  <c r="J31" i="342"/>
  <c r="J32" i="342"/>
  <c r="J33" i="342"/>
  <c r="F8" i="342"/>
  <c r="F9" i="342"/>
  <c r="F10" i="342"/>
  <c r="F11" i="342"/>
  <c r="F12" i="342"/>
  <c r="F13" i="342"/>
  <c r="F14" i="342"/>
  <c r="F15" i="342"/>
  <c r="F16" i="342"/>
  <c r="F17" i="342"/>
  <c r="F18" i="342"/>
  <c r="F19" i="342"/>
  <c r="F20" i="342"/>
  <c r="F21" i="342"/>
  <c r="F22" i="342"/>
  <c r="F23" i="342"/>
  <c r="F24" i="342"/>
  <c r="F25" i="342"/>
  <c r="F26" i="342"/>
  <c r="F27" i="342"/>
  <c r="F28" i="342"/>
  <c r="F29" i="342"/>
  <c r="F30" i="342"/>
  <c r="F31" i="342"/>
  <c r="F32" i="342"/>
  <c r="F33" i="342"/>
  <c r="E11" i="340"/>
  <c r="G11" i="340"/>
  <c r="H11" i="340"/>
  <c r="I11" i="340"/>
  <c r="D11" i="340"/>
  <c r="E7" i="340"/>
  <c r="G7" i="340"/>
  <c r="H7" i="340"/>
  <c r="I7" i="340"/>
  <c r="D7" i="340"/>
  <c r="L8" i="340"/>
  <c r="L9" i="340"/>
  <c r="L10" i="340"/>
  <c r="L12" i="340"/>
  <c r="L13" i="340"/>
  <c r="L14" i="340"/>
  <c r="L15" i="340"/>
  <c r="L16" i="340"/>
  <c r="L17" i="340"/>
  <c r="L18" i="340"/>
  <c r="L19" i="340"/>
  <c r="L20" i="340"/>
  <c r="L21" i="340"/>
  <c r="L22" i="340"/>
  <c r="L23" i="340"/>
  <c r="L24" i="340"/>
  <c r="L25" i="340"/>
  <c r="L26" i="340"/>
  <c r="L27" i="340"/>
  <c r="L28" i="340"/>
  <c r="L29" i="340"/>
  <c r="L30" i="340"/>
  <c r="L31" i="340"/>
  <c r="L32" i="340"/>
  <c r="L33" i="340"/>
  <c r="L34" i="340"/>
  <c r="L35" i="340"/>
  <c r="L36" i="340"/>
  <c r="L37" i="340"/>
  <c r="K8" i="340"/>
  <c r="K9" i="340"/>
  <c r="K10" i="340"/>
  <c r="K12" i="340"/>
  <c r="K13" i="340"/>
  <c r="K14" i="340"/>
  <c r="K15" i="340"/>
  <c r="K16" i="340"/>
  <c r="K17" i="340"/>
  <c r="K18" i="340"/>
  <c r="K19" i="340"/>
  <c r="K20" i="340"/>
  <c r="K21" i="340"/>
  <c r="K22" i="340"/>
  <c r="K23" i="340"/>
  <c r="K24" i="340"/>
  <c r="K25" i="340"/>
  <c r="K26" i="340"/>
  <c r="K27" i="340"/>
  <c r="K28" i="340"/>
  <c r="K29" i="340"/>
  <c r="K30" i="340"/>
  <c r="K31" i="340"/>
  <c r="K32" i="340"/>
  <c r="K33" i="340"/>
  <c r="K34" i="340"/>
  <c r="K35" i="340"/>
  <c r="K36" i="340"/>
  <c r="K37" i="340"/>
  <c r="J8" i="340"/>
  <c r="J9" i="340"/>
  <c r="J10" i="340"/>
  <c r="J12" i="340"/>
  <c r="J13" i="340"/>
  <c r="J14" i="340"/>
  <c r="J15" i="340"/>
  <c r="J16" i="340"/>
  <c r="J17" i="340"/>
  <c r="J18" i="340"/>
  <c r="J19" i="340"/>
  <c r="J20" i="340"/>
  <c r="J21" i="340"/>
  <c r="J22" i="340"/>
  <c r="J23" i="340"/>
  <c r="J24" i="340"/>
  <c r="J25" i="340"/>
  <c r="J26" i="340"/>
  <c r="J27" i="340"/>
  <c r="J28" i="340"/>
  <c r="J29" i="340"/>
  <c r="J30" i="340"/>
  <c r="J31" i="340"/>
  <c r="J32" i="340"/>
  <c r="J33" i="340"/>
  <c r="J34" i="340"/>
  <c r="J35" i="340"/>
  <c r="J36" i="340"/>
  <c r="J37" i="340"/>
  <c r="F8" i="340"/>
  <c r="F9" i="340"/>
  <c r="F10" i="340"/>
  <c r="F12" i="340"/>
  <c r="F13" i="340"/>
  <c r="F14" i="340"/>
  <c r="F15" i="340"/>
  <c r="F16" i="340"/>
  <c r="F17" i="340"/>
  <c r="F18" i="340"/>
  <c r="F19" i="340"/>
  <c r="F20" i="340"/>
  <c r="F21" i="340"/>
  <c r="F22" i="340"/>
  <c r="F23" i="340"/>
  <c r="F24" i="340"/>
  <c r="F25" i="340"/>
  <c r="F26" i="340"/>
  <c r="F27" i="340"/>
  <c r="F28" i="340"/>
  <c r="F29" i="340"/>
  <c r="F30" i="340"/>
  <c r="F31" i="340"/>
  <c r="F32" i="340"/>
  <c r="F33" i="340"/>
  <c r="F34" i="340"/>
  <c r="F35" i="340"/>
  <c r="F36" i="340"/>
  <c r="F37" i="340"/>
  <c r="E6" i="341"/>
  <c r="G6" i="341"/>
  <c r="H6" i="341"/>
  <c r="I6" i="341"/>
  <c r="D6" i="341"/>
  <c r="L7" i="341"/>
  <c r="L8" i="341"/>
  <c r="L9" i="341"/>
  <c r="L10" i="341"/>
  <c r="L11" i="341"/>
  <c r="L12" i="341"/>
  <c r="L13" i="341"/>
  <c r="L14" i="341"/>
  <c r="L15" i="341"/>
  <c r="L16" i="341"/>
  <c r="L17" i="341"/>
  <c r="L18" i="341"/>
  <c r="L19" i="341"/>
  <c r="L20" i="341"/>
  <c r="L21" i="341"/>
  <c r="L22" i="341"/>
  <c r="L23" i="341"/>
  <c r="L24" i="341"/>
  <c r="L25" i="341"/>
  <c r="L26" i="341"/>
  <c r="L27" i="341"/>
  <c r="L28" i="341"/>
  <c r="L29" i="341"/>
  <c r="L30" i="341"/>
  <c r="L31" i="341"/>
  <c r="K7" i="341"/>
  <c r="K8" i="341"/>
  <c r="K9" i="341"/>
  <c r="K10" i="341"/>
  <c r="K11" i="341"/>
  <c r="K12" i="341"/>
  <c r="K13" i="341"/>
  <c r="K14" i="341"/>
  <c r="K15" i="341"/>
  <c r="K16" i="341"/>
  <c r="K17" i="341"/>
  <c r="K18" i="341"/>
  <c r="K19" i="341"/>
  <c r="K20" i="341"/>
  <c r="K21" i="341"/>
  <c r="K22" i="341"/>
  <c r="K23" i="341"/>
  <c r="K24" i="341"/>
  <c r="K25" i="341"/>
  <c r="K26" i="341"/>
  <c r="K27" i="341"/>
  <c r="K28" i="341"/>
  <c r="K29" i="341"/>
  <c r="K30" i="341"/>
  <c r="K31" i="341"/>
  <c r="J7" i="341"/>
  <c r="J8" i="341"/>
  <c r="J9" i="341"/>
  <c r="J10" i="341"/>
  <c r="J11" i="341"/>
  <c r="J12" i="341"/>
  <c r="J13" i="341"/>
  <c r="J14" i="341"/>
  <c r="J15" i="341"/>
  <c r="J16" i="341"/>
  <c r="J17" i="341"/>
  <c r="J18" i="341"/>
  <c r="J19" i="341"/>
  <c r="J20" i="341"/>
  <c r="J21" i="341"/>
  <c r="J22" i="341"/>
  <c r="J23" i="341"/>
  <c r="J24" i="341"/>
  <c r="J25" i="341"/>
  <c r="J26" i="341"/>
  <c r="J27" i="341"/>
  <c r="J28" i="341"/>
  <c r="J29" i="341"/>
  <c r="J30" i="341"/>
  <c r="J31" i="341"/>
  <c r="F7" i="341"/>
  <c r="F8" i="341"/>
  <c r="F9" i="341"/>
  <c r="F10" i="341"/>
  <c r="F11" i="341"/>
  <c r="F12" i="341"/>
  <c r="F13" i="341"/>
  <c r="F14" i="341"/>
  <c r="F15" i="341"/>
  <c r="F16" i="341"/>
  <c r="F17" i="341"/>
  <c r="F18" i="341"/>
  <c r="F19" i="341"/>
  <c r="F20" i="341"/>
  <c r="F21" i="341"/>
  <c r="F22" i="341"/>
  <c r="F23" i="341"/>
  <c r="F24" i="341"/>
  <c r="F25" i="341"/>
  <c r="F26" i="341"/>
  <c r="F27" i="341"/>
  <c r="F28" i="341"/>
  <c r="F29" i="341"/>
  <c r="F30" i="341"/>
  <c r="F31" i="341"/>
  <c r="I7" i="339"/>
  <c r="K7" i="339"/>
  <c r="K26" i="339" s="1"/>
  <c r="L7" i="339"/>
  <c r="L26" i="339" s="1"/>
  <c r="M7" i="339"/>
  <c r="M26" i="339" s="1"/>
  <c r="H7" i="339"/>
  <c r="H26" i="339" s="1"/>
  <c r="S9" i="339"/>
  <c r="S10" i="339"/>
  <c r="S11" i="339"/>
  <c r="S12" i="339"/>
  <c r="S13" i="339"/>
  <c r="S14" i="339"/>
  <c r="S15" i="339"/>
  <c r="S16" i="339"/>
  <c r="S17" i="339"/>
  <c r="S18" i="339"/>
  <c r="S19" i="339"/>
  <c r="S20" i="339"/>
  <c r="S21" i="339"/>
  <c r="S22" i="339"/>
  <c r="S23" i="339"/>
  <c r="S24" i="339"/>
  <c r="S25" i="339"/>
  <c r="S8" i="339"/>
  <c r="P8" i="339"/>
  <c r="P9" i="339"/>
  <c r="P10" i="339"/>
  <c r="P11" i="339"/>
  <c r="P12" i="339"/>
  <c r="P13" i="339"/>
  <c r="P14" i="339"/>
  <c r="P15" i="339"/>
  <c r="P16" i="339"/>
  <c r="P17" i="339"/>
  <c r="P18" i="339"/>
  <c r="P19" i="339"/>
  <c r="P20" i="339"/>
  <c r="P21" i="339"/>
  <c r="P22" i="339"/>
  <c r="P23" i="339"/>
  <c r="P24" i="339"/>
  <c r="P25" i="339"/>
  <c r="O8" i="339"/>
  <c r="O9" i="339"/>
  <c r="O10" i="339"/>
  <c r="O11" i="339"/>
  <c r="O12" i="339"/>
  <c r="O13" i="339"/>
  <c r="O14" i="339"/>
  <c r="O15" i="339"/>
  <c r="O16" i="339"/>
  <c r="O17" i="339"/>
  <c r="O18" i="339"/>
  <c r="O19" i="339"/>
  <c r="O20" i="339"/>
  <c r="O21" i="339"/>
  <c r="O22" i="339"/>
  <c r="O23" i="339"/>
  <c r="O24" i="339"/>
  <c r="O25" i="339"/>
  <c r="N8" i="339"/>
  <c r="N9" i="339"/>
  <c r="N10" i="339"/>
  <c r="N11" i="339"/>
  <c r="N12" i="339"/>
  <c r="N13" i="339"/>
  <c r="N14" i="339"/>
  <c r="N15" i="339"/>
  <c r="N16" i="339"/>
  <c r="N17" i="339"/>
  <c r="N18" i="339"/>
  <c r="N19" i="339"/>
  <c r="N20" i="339"/>
  <c r="N21" i="339"/>
  <c r="N22" i="339"/>
  <c r="N23" i="339"/>
  <c r="N24" i="339"/>
  <c r="N25" i="339"/>
  <c r="J8" i="339"/>
  <c r="J9" i="339"/>
  <c r="J10" i="339"/>
  <c r="J11" i="339"/>
  <c r="J12" i="339"/>
  <c r="J13" i="339"/>
  <c r="J14" i="339"/>
  <c r="J15" i="339"/>
  <c r="J16" i="339"/>
  <c r="J17" i="339"/>
  <c r="J18" i="339"/>
  <c r="J19" i="339"/>
  <c r="J20" i="339"/>
  <c r="J21" i="339"/>
  <c r="J22" i="339"/>
  <c r="J23" i="339"/>
  <c r="J24" i="339"/>
  <c r="J25" i="339"/>
  <c r="E7" i="338"/>
  <c r="E13" i="338" s="1"/>
  <c r="G7" i="338"/>
  <c r="G13" i="338" s="1"/>
  <c r="H7" i="338"/>
  <c r="H13" i="338" s="1"/>
  <c r="I7" i="338"/>
  <c r="I13" i="338" s="1"/>
  <c r="D7" i="338"/>
  <c r="D13" i="338" s="1"/>
  <c r="L8" i="338"/>
  <c r="L9" i="338"/>
  <c r="L10" i="338"/>
  <c r="L11" i="338"/>
  <c r="L12" i="338"/>
  <c r="K8" i="338"/>
  <c r="K9" i="338"/>
  <c r="K10" i="338"/>
  <c r="K11" i="338"/>
  <c r="K12" i="338"/>
  <c r="J8" i="338"/>
  <c r="J9" i="338"/>
  <c r="J10" i="338"/>
  <c r="J11" i="338"/>
  <c r="J12" i="338"/>
  <c r="F8" i="338"/>
  <c r="F9" i="338"/>
  <c r="F10" i="338"/>
  <c r="F11" i="338"/>
  <c r="F12" i="338"/>
  <c r="E7" i="336"/>
  <c r="G7" i="336"/>
  <c r="H7" i="336"/>
  <c r="I7" i="336"/>
  <c r="D7" i="336"/>
  <c r="L8" i="336"/>
  <c r="L9" i="336"/>
  <c r="L10" i="336"/>
  <c r="L11" i="336"/>
  <c r="L12" i="336"/>
  <c r="L13" i="336"/>
  <c r="L14" i="336"/>
  <c r="L15" i="336"/>
  <c r="L16" i="336"/>
  <c r="L17" i="336"/>
  <c r="L18" i="336"/>
  <c r="L19" i="336"/>
  <c r="L20" i="336"/>
  <c r="L21" i="336"/>
  <c r="L23" i="336"/>
  <c r="K8" i="336"/>
  <c r="K9" i="336"/>
  <c r="K10" i="336"/>
  <c r="K11" i="336"/>
  <c r="K12" i="336"/>
  <c r="K13" i="336"/>
  <c r="K14" i="336"/>
  <c r="K15" i="336"/>
  <c r="K16" i="336"/>
  <c r="K17" i="336"/>
  <c r="K18" i="336"/>
  <c r="K19" i="336"/>
  <c r="K20" i="336"/>
  <c r="K21" i="336"/>
  <c r="K23" i="336"/>
  <c r="J8" i="336"/>
  <c r="J9" i="336"/>
  <c r="J10" i="336"/>
  <c r="J11" i="336"/>
  <c r="J12" i="336"/>
  <c r="J13" i="336"/>
  <c r="J14" i="336"/>
  <c r="J15" i="336"/>
  <c r="J16" i="336"/>
  <c r="J17" i="336"/>
  <c r="J18" i="336"/>
  <c r="J19" i="336"/>
  <c r="J20" i="336"/>
  <c r="J21" i="336"/>
  <c r="J23" i="336"/>
  <c r="F8" i="336"/>
  <c r="F9" i="336"/>
  <c r="F10" i="336"/>
  <c r="F11" i="336"/>
  <c r="F12" i="336"/>
  <c r="F13" i="336"/>
  <c r="F14" i="336"/>
  <c r="F15" i="336"/>
  <c r="F16" i="336"/>
  <c r="F17" i="336"/>
  <c r="F18" i="336"/>
  <c r="F19" i="336"/>
  <c r="F20" i="336"/>
  <c r="F21" i="336"/>
  <c r="F23" i="336"/>
  <c r="E6" i="337"/>
  <c r="G6" i="337"/>
  <c r="H6" i="337"/>
  <c r="I6" i="337"/>
  <c r="D6" i="337"/>
  <c r="L7" i="337"/>
  <c r="L8" i="337"/>
  <c r="L9" i="337"/>
  <c r="L10" i="337"/>
  <c r="L11" i="337"/>
  <c r="L12" i="337"/>
  <c r="L13" i="337"/>
  <c r="L14" i="337"/>
  <c r="L15" i="337"/>
  <c r="L16" i="337"/>
  <c r="L17" i="337"/>
  <c r="L18" i="337"/>
  <c r="K7" i="337"/>
  <c r="K8" i="337"/>
  <c r="K9" i="337"/>
  <c r="K10" i="337"/>
  <c r="K11" i="337"/>
  <c r="K12" i="337"/>
  <c r="K13" i="337"/>
  <c r="K14" i="337"/>
  <c r="K15" i="337"/>
  <c r="K16" i="337"/>
  <c r="K17" i="337"/>
  <c r="K18" i="337"/>
  <c r="J7" i="337"/>
  <c r="J8" i="337"/>
  <c r="J9" i="337"/>
  <c r="J10" i="337"/>
  <c r="J11" i="337"/>
  <c r="J12" i="337"/>
  <c r="J13" i="337"/>
  <c r="J14" i="337"/>
  <c r="J15" i="337"/>
  <c r="J16" i="337"/>
  <c r="J17" i="337"/>
  <c r="J18" i="337"/>
  <c r="F7" i="337"/>
  <c r="F8" i="337"/>
  <c r="F9" i="337"/>
  <c r="F10" i="337"/>
  <c r="F11" i="337"/>
  <c r="F12" i="337"/>
  <c r="F13" i="337"/>
  <c r="F14" i="337"/>
  <c r="F15" i="337"/>
  <c r="F16" i="337"/>
  <c r="F17" i="337"/>
  <c r="F18" i="337"/>
  <c r="I7" i="335"/>
  <c r="I14" i="335" s="1"/>
  <c r="K7" i="335"/>
  <c r="L7" i="335"/>
  <c r="L14" i="335" s="1"/>
  <c r="M7" i="335"/>
  <c r="M14" i="335" s="1"/>
  <c r="H7" i="335"/>
  <c r="H14" i="335" s="1"/>
  <c r="S9" i="335"/>
  <c r="S10" i="335"/>
  <c r="S11" i="335"/>
  <c r="S12" i="335"/>
  <c r="S13" i="335"/>
  <c r="S8" i="335"/>
  <c r="P8" i="335"/>
  <c r="P9" i="335"/>
  <c r="P10" i="335"/>
  <c r="P11" i="335"/>
  <c r="P12" i="335"/>
  <c r="P13" i="335"/>
  <c r="O8" i="335"/>
  <c r="O9" i="335"/>
  <c r="O10" i="335"/>
  <c r="O11" i="335"/>
  <c r="O12" i="335"/>
  <c r="O13" i="335"/>
  <c r="N8" i="335"/>
  <c r="N9" i="335"/>
  <c r="N10" i="335"/>
  <c r="N11" i="335"/>
  <c r="N12" i="335"/>
  <c r="N13" i="335"/>
  <c r="J8" i="335"/>
  <c r="J9" i="335"/>
  <c r="J10" i="335"/>
  <c r="J11" i="335"/>
  <c r="J12" i="335"/>
  <c r="J13" i="335"/>
  <c r="E7" i="334"/>
  <c r="E11" i="334" s="1"/>
  <c r="G7" i="334"/>
  <c r="H7" i="334"/>
  <c r="H11" i="334" s="1"/>
  <c r="I7" i="334"/>
  <c r="I11" i="334" s="1"/>
  <c r="D7" i="334"/>
  <c r="D11" i="334" s="1"/>
  <c r="L8" i="334"/>
  <c r="L9" i="334"/>
  <c r="L10" i="334"/>
  <c r="K8" i="334"/>
  <c r="K9" i="334"/>
  <c r="K10" i="334"/>
  <c r="J8" i="334"/>
  <c r="J9" i="334"/>
  <c r="J10" i="334"/>
  <c r="F8" i="334"/>
  <c r="F9" i="334"/>
  <c r="F10" i="334"/>
  <c r="E9" i="332"/>
  <c r="G9" i="332"/>
  <c r="H9" i="332"/>
  <c r="I9" i="332"/>
  <c r="D9" i="332"/>
  <c r="E7" i="332"/>
  <c r="G7" i="332"/>
  <c r="H7" i="332"/>
  <c r="I7" i="332"/>
  <c r="D7" i="332"/>
  <c r="L8" i="332"/>
  <c r="L10" i="332"/>
  <c r="L11" i="332"/>
  <c r="L12" i="332"/>
  <c r="K8" i="332"/>
  <c r="K10" i="332"/>
  <c r="K11" i="332"/>
  <c r="K12" i="332"/>
  <c r="J8" i="332"/>
  <c r="J10" i="332"/>
  <c r="J11" i="332"/>
  <c r="J12" i="332"/>
  <c r="F8" i="332"/>
  <c r="F7" i="332" s="1"/>
  <c r="F10" i="332"/>
  <c r="F11" i="332"/>
  <c r="F12" i="332"/>
  <c r="E6" i="333"/>
  <c r="G6" i="333"/>
  <c r="H6" i="333"/>
  <c r="I6" i="333"/>
  <c r="D6" i="333"/>
  <c r="L7" i="333"/>
  <c r="L8" i="333"/>
  <c r="L9" i="333"/>
  <c r="L10" i="333"/>
  <c r="L11" i="333"/>
  <c r="L12" i="333"/>
  <c r="L13" i="333"/>
  <c r="L14" i="333"/>
  <c r="L15" i="333"/>
  <c r="L16" i="333"/>
  <c r="L17" i="333"/>
  <c r="L18" i="333"/>
  <c r="L19" i="333"/>
  <c r="K7" i="333"/>
  <c r="K8" i="333"/>
  <c r="K9" i="333"/>
  <c r="K10" i="333"/>
  <c r="K11" i="333"/>
  <c r="K12" i="333"/>
  <c r="K13" i="333"/>
  <c r="K14" i="333"/>
  <c r="K15" i="333"/>
  <c r="K16" i="333"/>
  <c r="K17" i="333"/>
  <c r="K18" i="333"/>
  <c r="K19" i="333"/>
  <c r="J7" i="333"/>
  <c r="J8" i="333"/>
  <c r="J9" i="333"/>
  <c r="J10" i="333"/>
  <c r="J11" i="333"/>
  <c r="J12" i="333"/>
  <c r="J13" i="333"/>
  <c r="J14" i="333"/>
  <c r="J15" i="333"/>
  <c r="J16" i="333"/>
  <c r="J17" i="333"/>
  <c r="J18" i="333"/>
  <c r="J19" i="333"/>
  <c r="F7" i="333"/>
  <c r="F8" i="333"/>
  <c r="F9" i="333"/>
  <c r="F10" i="333"/>
  <c r="F11" i="333"/>
  <c r="F12" i="333"/>
  <c r="F13" i="333"/>
  <c r="F14" i="333"/>
  <c r="F15" i="333"/>
  <c r="F16" i="333"/>
  <c r="F17" i="333"/>
  <c r="F18" i="333"/>
  <c r="F19" i="333"/>
  <c r="I7" i="331"/>
  <c r="I27" i="331" s="1"/>
  <c r="K7" i="331"/>
  <c r="L7" i="331"/>
  <c r="L27" i="331" s="1"/>
  <c r="M7" i="331"/>
  <c r="M27" i="331" s="1"/>
  <c r="H7" i="331"/>
  <c r="H27" i="331" s="1"/>
  <c r="S9" i="331"/>
  <c r="S10" i="331"/>
  <c r="S11" i="331"/>
  <c r="S12" i="331"/>
  <c r="S13" i="331"/>
  <c r="S14" i="331"/>
  <c r="S15" i="331"/>
  <c r="S16" i="331"/>
  <c r="S17" i="331"/>
  <c r="S18" i="331"/>
  <c r="S19" i="331"/>
  <c r="S20" i="331"/>
  <c r="S21" i="331"/>
  <c r="S22" i="331"/>
  <c r="S23" i="331"/>
  <c r="S24" i="331"/>
  <c r="S8" i="331"/>
  <c r="P8" i="331"/>
  <c r="P9" i="331"/>
  <c r="P10" i="331"/>
  <c r="P11" i="331"/>
  <c r="P12" i="331"/>
  <c r="P13" i="331"/>
  <c r="P14" i="331"/>
  <c r="P15" i="331"/>
  <c r="P16" i="331"/>
  <c r="P17" i="331"/>
  <c r="P18" i="331"/>
  <c r="P19" i="331"/>
  <c r="P20" i="331"/>
  <c r="P21" i="331"/>
  <c r="P22" i="331"/>
  <c r="P23" i="331"/>
  <c r="P24" i="331"/>
  <c r="O8" i="331"/>
  <c r="O9" i="331"/>
  <c r="O10" i="331"/>
  <c r="O11" i="331"/>
  <c r="O12" i="331"/>
  <c r="O13" i="331"/>
  <c r="O14" i="331"/>
  <c r="O15" i="331"/>
  <c r="O16" i="331"/>
  <c r="O17" i="331"/>
  <c r="O18" i="331"/>
  <c r="O19" i="331"/>
  <c r="O20" i="331"/>
  <c r="O21" i="331"/>
  <c r="O22" i="331"/>
  <c r="O23" i="331"/>
  <c r="O24" i="331"/>
  <c r="N8" i="331"/>
  <c r="N9" i="331"/>
  <c r="N10" i="331"/>
  <c r="N11" i="331"/>
  <c r="N12" i="331"/>
  <c r="N13" i="331"/>
  <c r="N14" i="331"/>
  <c r="N15" i="331"/>
  <c r="N16" i="331"/>
  <c r="N17" i="331"/>
  <c r="N18" i="331"/>
  <c r="N19" i="331"/>
  <c r="N20" i="331"/>
  <c r="N21" i="331"/>
  <c r="N22" i="331"/>
  <c r="N23" i="331"/>
  <c r="N24" i="331"/>
  <c r="J8" i="331"/>
  <c r="J9" i="331"/>
  <c r="J10" i="331"/>
  <c r="J11" i="331"/>
  <c r="J12" i="331"/>
  <c r="J13" i="331"/>
  <c r="J14" i="331"/>
  <c r="J15" i="331"/>
  <c r="J16" i="331"/>
  <c r="J17" i="331"/>
  <c r="J18" i="331"/>
  <c r="J19" i="331"/>
  <c r="J20" i="331"/>
  <c r="J21" i="331"/>
  <c r="J22" i="331"/>
  <c r="J23" i="331"/>
  <c r="J24" i="331"/>
  <c r="E7" i="330"/>
  <c r="E19" i="330" s="1"/>
  <c r="G7" i="330"/>
  <c r="G19" i="330" s="1"/>
  <c r="H7" i="330"/>
  <c r="H19" i="330" s="1"/>
  <c r="I7" i="330"/>
  <c r="I19" i="330" s="1"/>
  <c r="D7" i="330"/>
  <c r="D19" i="330" s="1"/>
  <c r="L8" i="330"/>
  <c r="L9" i="330"/>
  <c r="L10" i="330"/>
  <c r="L11" i="330"/>
  <c r="L12" i="330"/>
  <c r="L13" i="330"/>
  <c r="L14" i="330"/>
  <c r="L15" i="330"/>
  <c r="L16" i="330"/>
  <c r="L17" i="330"/>
  <c r="L18" i="330"/>
  <c r="K8" i="330"/>
  <c r="K9" i="330"/>
  <c r="K10" i="330"/>
  <c r="K11" i="330"/>
  <c r="K12" i="330"/>
  <c r="K13" i="330"/>
  <c r="K14" i="330"/>
  <c r="K15" i="330"/>
  <c r="K16" i="330"/>
  <c r="K17" i="330"/>
  <c r="K18" i="330"/>
  <c r="J8" i="330"/>
  <c r="J9" i="330"/>
  <c r="J10" i="330"/>
  <c r="J11" i="330"/>
  <c r="J12" i="330"/>
  <c r="J13" i="330"/>
  <c r="J14" i="330"/>
  <c r="J15" i="330"/>
  <c r="J16" i="330"/>
  <c r="J17" i="330"/>
  <c r="J18" i="330"/>
  <c r="F8" i="330"/>
  <c r="F9" i="330"/>
  <c r="F10" i="330"/>
  <c r="F11" i="330"/>
  <c r="F12" i="330"/>
  <c r="F13" i="330"/>
  <c r="F14" i="330"/>
  <c r="F15" i="330"/>
  <c r="F16" i="330"/>
  <c r="F17" i="330"/>
  <c r="F18" i="330"/>
  <c r="E7" i="328"/>
  <c r="F7" i="328"/>
  <c r="G7" i="328"/>
  <c r="H7" i="328"/>
  <c r="I7" i="328"/>
  <c r="D7" i="328"/>
  <c r="L8" i="328"/>
  <c r="L10" i="328"/>
  <c r="K8" i="328"/>
  <c r="K10" i="328"/>
  <c r="J8" i="328"/>
  <c r="J10" i="328"/>
  <c r="F8" i="328"/>
  <c r="F10" i="328"/>
  <c r="E6" i="329"/>
  <c r="G6" i="329"/>
  <c r="H6" i="329"/>
  <c r="I6" i="329"/>
  <c r="D6" i="329"/>
  <c r="L7" i="329"/>
  <c r="L8" i="329"/>
  <c r="L9" i="329"/>
  <c r="L10" i="329"/>
  <c r="L11" i="329"/>
  <c r="L12" i="329"/>
  <c r="L13" i="329"/>
  <c r="L14" i="329"/>
  <c r="L15" i="329"/>
  <c r="L16" i="329"/>
  <c r="L17" i="329"/>
  <c r="L18" i="329"/>
  <c r="L19" i="329"/>
  <c r="L20" i="329"/>
  <c r="L21" i="329"/>
  <c r="L22" i="329"/>
  <c r="L23" i="329"/>
  <c r="L24" i="329"/>
  <c r="L25" i="329"/>
  <c r="L26" i="329"/>
  <c r="L27" i="329"/>
  <c r="L28" i="329"/>
  <c r="L29" i="329"/>
  <c r="L30" i="329"/>
  <c r="L31" i="329"/>
  <c r="L32" i="329"/>
  <c r="K7" i="329"/>
  <c r="K8" i="329"/>
  <c r="K9" i="329"/>
  <c r="K10" i="329"/>
  <c r="K11" i="329"/>
  <c r="K12" i="329"/>
  <c r="K13" i="329"/>
  <c r="K14" i="329"/>
  <c r="K15" i="329"/>
  <c r="K16" i="329"/>
  <c r="K17" i="329"/>
  <c r="K18" i="329"/>
  <c r="K19" i="329"/>
  <c r="K20" i="329"/>
  <c r="K21" i="329"/>
  <c r="K22" i="329"/>
  <c r="K23" i="329"/>
  <c r="K24" i="329"/>
  <c r="K25" i="329"/>
  <c r="K26" i="329"/>
  <c r="K27" i="329"/>
  <c r="K28" i="329"/>
  <c r="K29" i="329"/>
  <c r="K30" i="329"/>
  <c r="K31" i="329"/>
  <c r="K32" i="329"/>
  <c r="J7" i="329"/>
  <c r="J8" i="329"/>
  <c r="J9" i="329"/>
  <c r="J10" i="329"/>
  <c r="J11" i="329"/>
  <c r="J12" i="329"/>
  <c r="J13" i="329"/>
  <c r="J14" i="329"/>
  <c r="J15" i="329"/>
  <c r="J16" i="329"/>
  <c r="J17" i="329"/>
  <c r="J18" i="329"/>
  <c r="J19" i="329"/>
  <c r="J20" i="329"/>
  <c r="J21" i="329"/>
  <c r="J22" i="329"/>
  <c r="J23" i="329"/>
  <c r="J24" i="329"/>
  <c r="J25" i="329"/>
  <c r="J26" i="329"/>
  <c r="J27" i="329"/>
  <c r="J28" i="329"/>
  <c r="J29" i="329"/>
  <c r="J30" i="329"/>
  <c r="J31" i="329"/>
  <c r="J32" i="329"/>
  <c r="F7" i="329"/>
  <c r="F8" i="329"/>
  <c r="F9" i="329"/>
  <c r="F10" i="329"/>
  <c r="F11" i="329"/>
  <c r="F12" i="329"/>
  <c r="F13" i="329"/>
  <c r="F14" i="329"/>
  <c r="F15" i="329"/>
  <c r="F16" i="329"/>
  <c r="F17" i="329"/>
  <c r="F18" i="329"/>
  <c r="F19" i="329"/>
  <c r="F20" i="329"/>
  <c r="F21" i="329"/>
  <c r="F22" i="329"/>
  <c r="F23" i="329"/>
  <c r="F24" i="329"/>
  <c r="F25" i="329"/>
  <c r="F26" i="329"/>
  <c r="F27" i="329"/>
  <c r="F28" i="329"/>
  <c r="F29" i="329"/>
  <c r="F30" i="329"/>
  <c r="F31" i="329"/>
  <c r="F32" i="329"/>
  <c r="I7" i="327"/>
  <c r="I15" i="327" s="1"/>
  <c r="K7" i="327"/>
  <c r="K15" i="327" s="1"/>
  <c r="L7" i="327"/>
  <c r="L15" i="327" s="1"/>
  <c r="M7" i="327"/>
  <c r="M15" i="327" s="1"/>
  <c r="H7" i="327"/>
  <c r="H15" i="327" s="1"/>
  <c r="S9" i="327"/>
  <c r="S10" i="327"/>
  <c r="S11" i="327"/>
  <c r="S12" i="327"/>
  <c r="S13" i="327"/>
  <c r="S14" i="327"/>
  <c r="S8" i="327"/>
  <c r="P8" i="327"/>
  <c r="P9" i="327"/>
  <c r="P10" i="327"/>
  <c r="P11" i="327"/>
  <c r="P12" i="327"/>
  <c r="P13" i="327"/>
  <c r="P14" i="327"/>
  <c r="O8" i="327"/>
  <c r="O9" i="327"/>
  <c r="O10" i="327"/>
  <c r="O11" i="327"/>
  <c r="O12" i="327"/>
  <c r="O13" i="327"/>
  <c r="O14" i="327"/>
  <c r="N8" i="327"/>
  <c r="N9" i="327"/>
  <c r="N10" i="327"/>
  <c r="N11" i="327"/>
  <c r="N12" i="327"/>
  <c r="N13" i="327"/>
  <c r="N14" i="327"/>
  <c r="J8" i="327"/>
  <c r="J9" i="327"/>
  <c r="J10" i="327"/>
  <c r="J11" i="327"/>
  <c r="J12" i="327"/>
  <c r="J13" i="327"/>
  <c r="J14" i="327"/>
  <c r="E7" i="326"/>
  <c r="E11" i="326" s="1"/>
  <c r="G7" i="326"/>
  <c r="H7" i="326"/>
  <c r="H11" i="326" s="1"/>
  <c r="I7" i="326"/>
  <c r="I11" i="326" s="1"/>
  <c r="D7" i="326"/>
  <c r="D11" i="326" s="1"/>
  <c r="L8" i="326"/>
  <c r="L9" i="326"/>
  <c r="L10" i="326"/>
  <c r="K8" i="326"/>
  <c r="K9" i="326"/>
  <c r="K10" i="326"/>
  <c r="J8" i="326"/>
  <c r="J9" i="326"/>
  <c r="J10" i="326"/>
  <c r="F8" i="326"/>
  <c r="F9" i="326"/>
  <c r="F10" i="326"/>
  <c r="E9" i="324"/>
  <c r="F9" i="324"/>
  <c r="G9" i="324"/>
  <c r="H9" i="324"/>
  <c r="I9" i="324"/>
  <c r="D9" i="324"/>
  <c r="E7" i="324"/>
  <c r="G7" i="324"/>
  <c r="H7" i="324"/>
  <c r="I7" i="324"/>
  <c r="D7" i="324"/>
  <c r="L8" i="324"/>
  <c r="L10" i="324"/>
  <c r="L11" i="324"/>
  <c r="K8" i="324"/>
  <c r="K10" i="324"/>
  <c r="K11" i="324"/>
  <c r="J8" i="324"/>
  <c r="J10" i="324"/>
  <c r="J11" i="324"/>
  <c r="F8" i="324"/>
  <c r="F7" i="324" s="1"/>
  <c r="F10" i="324"/>
  <c r="F11" i="324"/>
  <c r="E6" i="325"/>
  <c r="G6" i="325"/>
  <c r="H6" i="325"/>
  <c r="I6" i="325"/>
  <c r="D6" i="325"/>
  <c r="L7" i="325"/>
  <c r="L8" i="325"/>
  <c r="K7" i="325"/>
  <c r="K8" i="325"/>
  <c r="J7" i="325"/>
  <c r="J8" i="325"/>
  <c r="F7" i="325"/>
  <c r="F8" i="325"/>
  <c r="I7" i="323"/>
  <c r="I15" i="323" s="1"/>
  <c r="K7" i="323"/>
  <c r="L7" i="323"/>
  <c r="L15" i="323" s="1"/>
  <c r="M7" i="323"/>
  <c r="M15" i="323" s="1"/>
  <c r="H7" i="323"/>
  <c r="H15" i="323" s="1"/>
  <c r="S9" i="323"/>
  <c r="S10" i="323"/>
  <c r="S11" i="323"/>
  <c r="S12" i="323"/>
  <c r="S13" i="323"/>
  <c r="S14" i="323"/>
  <c r="S8" i="323"/>
  <c r="P8" i="323"/>
  <c r="P9" i="323"/>
  <c r="P10" i="323"/>
  <c r="P11" i="323"/>
  <c r="P12" i="323"/>
  <c r="P13" i="323"/>
  <c r="P14" i="323"/>
  <c r="O8" i="323"/>
  <c r="O9" i="323"/>
  <c r="O10" i="323"/>
  <c r="O11" i="323"/>
  <c r="O12" i="323"/>
  <c r="O13" i="323"/>
  <c r="O14" i="323"/>
  <c r="N8" i="323"/>
  <c r="N9" i="323"/>
  <c r="N10" i="323"/>
  <c r="N11" i="323"/>
  <c r="N12" i="323"/>
  <c r="N13" i="323"/>
  <c r="N14" i="323"/>
  <c r="J8" i="323"/>
  <c r="J9" i="323"/>
  <c r="J10" i="323"/>
  <c r="J11" i="323"/>
  <c r="J12" i="323"/>
  <c r="J13" i="323"/>
  <c r="J14" i="323"/>
  <c r="E7" i="322"/>
  <c r="E10" i="322" s="1"/>
  <c r="G7" i="322"/>
  <c r="G10" i="322" s="1"/>
  <c r="H7" i="322"/>
  <c r="H10" i="322" s="1"/>
  <c r="I7" i="322"/>
  <c r="I10" i="322" s="1"/>
  <c r="D7" i="322"/>
  <c r="D10" i="322" s="1"/>
  <c r="L8" i="322"/>
  <c r="L9" i="322"/>
  <c r="K8" i="322"/>
  <c r="K9" i="322"/>
  <c r="J8" i="322"/>
  <c r="J9" i="322"/>
  <c r="F8" i="322"/>
  <c r="F9" i="322"/>
  <c r="E7" i="320"/>
  <c r="G7" i="320"/>
  <c r="H7" i="320"/>
  <c r="I7" i="320"/>
  <c r="D7" i="320"/>
  <c r="L8" i="320"/>
  <c r="L10" i="320"/>
  <c r="K8" i="320"/>
  <c r="K10" i="320"/>
  <c r="J8" i="320"/>
  <c r="J10" i="320"/>
  <c r="F8" i="320"/>
  <c r="F7" i="320" s="1"/>
  <c r="F10" i="320"/>
  <c r="E6" i="321"/>
  <c r="G6" i="321"/>
  <c r="H6" i="321"/>
  <c r="I6" i="321"/>
  <c r="D6" i="321"/>
  <c r="L7" i="321"/>
  <c r="L8" i="321"/>
  <c r="K7" i="321"/>
  <c r="K8" i="321"/>
  <c r="J7" i="321"/>
  <c r="J8" i="321"/>
  <c r="F7" i="321"/>
  <c r="F8" i="321"/>
  <c r="I7" i="319"/>
  <c r="I16" i="319" s="1"/>
  <c r="K7" i="319"/>
  <c r="L7" i="319"/>
  <c r="L16" i="319" s="1"/>
  <c r="M7" i="319"/>
  <c r="M16" i="319" s="1"/>
  <c r="H7" i="319"/>
  <c r="H16" i="319" s="1"/>
  <c r="S9" i="319"/>
  <c r="S10" i="319"/>
  <c r="S11" i="319"/>
  <c r="S12" i="319"/>
  <c r="S13" i="319"/>
  <c r="S14" i="319"/>
  <c r="S15" i="319"/>
  <c r="S8" i="319"/>
  <c r="P8" i="319"/>
  <c r="P9" i="319"/>
  <c r="P10" i="319"/>
  <c r="P11" i="319"/>
  <c r="P12" i="319"/>
  <c r="P13" i="319"/>
  <c r="P14" i="319"/>
  <c r="P15" i="319"/>
  <c r="O8" i="319"/>
  <c r="O9" i="319"/>
  <c r="O10" i="319"/>
  <c r="O11" i="319"/>
  <c r="O12" i="319"/>
  <c r="O13" i="319"/>
  <c r="O14" i="319"/>
  <c r="O15" i="319"/>
  <c r="N8" i="319"/>
  <c r="N9" i="319"/>
  <c r="N10" i="319"/>
  <c r="N11" i="319"/>
  <c r="N12" i="319"/>
  <c r="N13" i="319"/>
  <c r="N14" i="319"/>
  <c r="N15" i="319"/>
  <c r="J8" i="319"/>
  <c r="J9" i="319"/>
  <c r="J10" i="319"/>
  <c r="J11" i="319"/>
  <c r="J12" i="319"/>
  <c r="J13" i="319"/>
  <c r="J14" i="319"/>
  <c r="J15" i="319"/>
  <c r="E7" i="318"/>
  <c r="E11" i="318" s="1"/>
  <c r="G7" i="318"/>
  <c r="H7" i="318"/>
  <c r="H11" i="318" s="1"/>
  <c r="I7" i="318"/>
  <c r="I11" i="318" s="1"/>
  <c r="D7" i="318"/>
  <c r="D11" i="318" s="1"/>
  <c r="L8" i="318"/>
  <c r="L9" i="318"/>
  <c r="L10" i="318"/>
  <c r="K8" i="318"/>
  <c r="K9" i="318"/>
  <c r="K10" i="318"/>
  <c r="J8" i="318"/>
  <c r="J9" i="318"/>
  <c r="J10" i="318"/>
  <c r="F8" i="318"/>
  <c r="F9" i="318"/>
  <c r="F10" i="318"/>
  <c r="E9" i="316"/>
  <c r="G9" i="316"/>
  <c r="H9" i="316"/>
  <c r="I9" i="316"/>
  <c r="D9" i="316"/>
  <c r="E7" i="316"/>
  <c r="G7" i="316"/>
  <c r="H7" i="316"/>
  <c r="I7" i="316"/>
  <c r="D7" i="316"/>
  <c r="L8" i="316"/>
  <c r="L10" i="316"/>
  <c r="L11" i="316"/>
  <c r="L12" i="316"/>
  <c r="K8" i="316"/>
  <c r="K10" i="316"/>
  <c r="K11" i="316"/>
  <c r="K12" i="316"/>
  <c r="J8" i="316"/>
  <c r="J10" i="316"/>
  <c r="J11" i="316"/>
  <c r="J12" i="316"/>
  <c r="F8" i="316"/>
  <c r="F7" i="316" s="1"/>
  <c r="F10" i="316"/>
  <c r="F11" i="316"/>
  <c r="F12" i="316"/>
  <c r="E6" i="317"/>
  <c r="G6" i="317"/>
  <c r="H6" i="317"/>
  <c r="I6" i="317"/>
  <c r="D6" i="317"/>
  <c r="L7" i="317"/>
  <c r="L8" i="317"/>
  <c r="L9" i="317"/>
  <c r="L10" i="317"/>
  <c r="L11" i="317"/>
  <c r="L12" i="317"/>
  <c r="L13" i="317"/>
  <c r="L14" i="317"/>
  <c r="L15" i="317"/>
  <c r="L16" i="317"/>
  <c r="L17" i="317"/>
  <c r="L18" i="317"/>
  <c r="L19" i="317"/>
  <c r="K7" i="317"/>
  <c r="K8" i="317"/>
  <c r="K9" i="317"/>
  <c r="K10" i="317"/>
  <c r="K11" i="317"/>
  <c r="K12" i="317"/>
  <c r="K13" i="317"/>
  <c r="K14" i="317"/>
  <c r="K15" i="317"/>
  <c r="K16" i="317"/>
  <c r="K17" i="317"/>
  <c r="K18" i="317"/>
  <c r="K19" i="317"/>
  <c r="J7" i="317"/>
  <c r="J8" i="317"/>
  <c r="J9" i="317"/>
  <c r="J10" i="317"/>
  <c r="J11" i="317"/>
  <c r="J12" i="317"/>
  <c r="J13" i="317"/>
  <c r="J14" i="317"/>
  <c r="J15" i="317"/>
  <c r="J16" i="317"/>
  <c r="J17" i="317"/>
  <c r="J18" i="317"/>
  <c r="J19" i="317"/>
  <c r="F7" i="317"/>
  <c r="F8" i="317"/>
  <c r="F9" i="317"/>
  <c r="F10" i="317"/>
  <c r="F11" i="317"/>
  <c r="F12" i="317"/>
  <c r="F13" i="317"/>
  <c r="F14" i="317"/>
  <c r="F15" i="317"/>
  <c r="F16" i="317"/>
  <c r="F17" i="317"/>
  <c r="F18" i="317"/>
  <c r="F19" i="317"/>
  <c r="I7" i="315"/>
  <c r="I24" i="315" s="1"/>
  <c r="K7" i="315"/>
  <c r="K24" i="315" s="1"/>
  <c r="L7" i="315"/>
  <c r="L24" i="315" s="1"/>
  <c r="M7" i="315"/>
  <c r="M24" i="315" s="1"/>
  <c r="H7" i="315"/>
  <c r="H24" i="315" s="1"/>
  <c r="S9" i="315"/>
  <c r="S10" i="315"/>
  <c r="S11" i="315"/>
  <c r="S12" i="315"/>
  <c r="S13" i="315"/>
  <c r="S14" i="315"/>
  <c r="S15" i="315"/>
  <c r="S16" i="315"/>
  <c r="S17" i="315"/>
  <c r="S18" i="315"/>
  <c r="S19" i="315"/>
  <c r="S20" i="315"/>
  <c r="S21" i="315"/>
  <c r="S22" i="315"/>
  <c r="S23" i="315"/>
  <c r="S8" i="315"/>
  <c r="P8" i="315"/>
  <c r="P9" i="315"/>
  <c r="P10" i="315"/>
  <c r="P11" i="315"/>
  <c r="P12" i="315"/>
  <c r="P13" i="315"/>
  <c r="P14" i="315"/>
  <c r="P15" i="315"/>
  <c r="P16" i="315"/>
  <c r="P17" i="315"/>
  <c r="P18" i="315"/>
  <c r="P19" i="315"/>
  <c r="P20" i="315"/>
  <c r="P21" i="315"/>
  <c r="P22" i="315"/>
  <c r="P23" i="315"/>
  <c r="O8" i="315"/>
  <c r="O9" i="315"/>
  <c r="O10" i="315"/>
  <c r="O11" i="315"/>
  <c r="O12" i="315"/>
  <c r="O13" i="315"/>
  <c r="O14" i="315"/>
  <c r="O15" i="315"/>
  <c r="O16" i="315"/>
  <c r="O17" i="315"/>
  <c r="O18" i="315"/>
  <c r="O19" i="315"/>
  <c r="O20" i="315"/>
  <c r="O21" i="315"/>
  <c r="O22" i="315"/>
  <c r="O23" i="315"/>
  <c r="N8" i="315"/>
  <c r="N9" i="315"/>
  <c r="N10" i="315"/>
  <c r="N11" i="315"/>
  <c r="N12" i="315"/>
  <c r="N13" i="315"/>
  <c r="N14" i="315"/>
  <c r="N15" i="315"/>
  <c r="N16" i="315"/>
  <c r="N17" i="315"/>
  <c r="N18" i="315"/>
  <c r="N19" i="315"/>
  <c r="N20" i="315"/>
  <c r="N21" i="315"/>
  <c r="N22" i="315"/>
  <c r="N23" i="315"/>
  <c r="J8" i="315"/>
  <c r="J9" i="315"/>
  <c r="J10" i="315"/>
  <c r="J11" i="315"/>
  <c r="J12" i="315"/>
  <c r="J13" i="315"/>
  <c r="J14" i="315"/>
  <c r="J15" i="315"/>
  <c r="J16" i="315"/>
  <c r="J17" i="315"/>
  <c r="J18" i="315"/>
  <c r="J19" i="315"/>
  <c r="J20" i="315"/>
  <c r="J21" i="315"/>
  <c r="J22" i="315"/>
  <c r="J23" i="315"/>
  <c r="E7" i="314"/>
  <c r="E19" i="314" s="1"/>
  <c r="G7" i="314"/>
  <c r="H7" i="314"/>
  <c r="H19" i="314" s="1"/>
  <c r="I7" i="314"/>
  <c r="I19" i="314" s="1"/>
  <c r="D7" i="314"/>
  <c r="D19" i="314" s="1"/>
  <c r="L8" i="314"/>
  <c r="L9" i="314"/>
  <c r="L10" i="314"/>
  <c r="L11" i="314"/>
  <c r="L12" i="314"/>
  <c r="L13" i="314"/>
  <c r="L14" i="314"/>
  <c r="L15" i="314"/>
  <c r="L16" i="314"/>
  <c r="L17" i="314"/>
  <c r="L18" i="314"/>
  <c r="K8" i="314"/>
  <c r="K9" i="314"/>
  <c r="K10" i="314"/>
  <c r="K11" i="314"/>
  <c r="K12" i="314"/>
  <c r="K13" i="314"/>
  <c r="K14" i="314"/>
  <c r="K15" i="314"/>
  <c r="K16" i="314"/>
  <c r="K17" i="314"/>
  <c r="K18" i="314"/>
  <c r="J8" i="314"/>
  <c r="J9" i="314"/>
  <c r="J10" i="314"/>
  <c r="J11" i="314"/>
  <c r="J12" i="314"/>
  <c r="J13" i="314"/>
  <c r="J14" i="314"/>
  <c r="J15" i="314"/>
  <c r="J16" i="314"/>
  <c r="J17" i="314"/>
  <c r="J18" i="314"/>
  <c r="F8" i="314"/>
  <c r="F9" i="314"/>
  <c r="F10" i="314"/>
  <c r="F11" i="314"/>
  <c r="F12" i="314"/>
  <c r="F13" i="314"/>
  <c r="F14" i="314"/>
  <c r="F15" i="314"/>
  <c r="F16" i="314"/>
  <c r="F17" i="314"/>
  <c r="F18" i="314"/>
  <c r="E13" i="312"/>
  <c r="G13" i="312"/>
  <c r="H13" i="312"/>
  <c r="I13" i="312"/>
  <c r="D13" i="312"/>
  <c r="E7" i="312"/>
  <c r="G7" i="312"/>
  <c r="H7" i="312"/>
  <c r="I7" i="312"/>
  <c r="D7" i="312"/>
  <c r="L8" i="312"/>
  <c r="L9" i="312"/>
  <c r="L10" i="312"/>
  <c r="L11" i="312"/>
  <c r="L12" i="312"/>
  <c r="L14" i="312"/>
  <c r="L15" i="312"/>
  <c r="L16" i="312"/>
  <c r="L17" i="312"/>
  <c r="L18" i="312"/>
  <c r="L19" i="312"/>
  <c r="L20" i="312"/>
  <c r="L21" i="312"/>
  <c r="L22" i="312"/>
  <c r="L23" i="312"/>
  <c r="L24" i="312"/>
  <c r="L25" i="312"/>
  <c r="L26" i="312"/>
  <c r="L27" i="312"/>
  <c r="L28" i="312"/>
  <c r="L29" i="312"/>
  <c r="L30" i="312"/>
  <c r="L31" i="312"/>
  <c r="L32" i="312"/>
  <c r="L33" i="312"/>
  <c r="L34" i="312"/>
  <c r="L35" i="312"/>
  <c r="L36" i="312"/>
  <c r="L37" i="312"/>
  <c r="L38" i="312"/>
  <c r="L39" i="312"/>
  <c r="K8" i="312"/>
  <c r="K9" i="312"/>
  <c r="K10" i="312"/>
  <c r="K11" i="312"/>
  <c r="K12" i="312"/>
  <c r="K14" i="312"/>
  <c r="K15" i="312"/>
  <c r="K16" i="312"/>
  <c r="K17" i="312"/>
  <c r="K18" i="312"/>
  <c r="K19" i="312"/>
  <c r="K20" i="312"/>
  <c r="K21" i="312"/>
  <c r="K22" i="312"/>
  <c r="K23" i="312"/>
  <c r="K24" i="312"/>
  <c r="K25" i="312"/>
  <c r="K26" i="312"/>
  <c r="K27" i="312"/>
  <c r="K28" i="312"/>
  <c r="K29" i="312"/>
  <c r="K30" i="312"/>
  <c r="K31" i="312"/>
  <c r="K32" i="312"/>
  <c r="K33" i="312"/>
  <c r="K34" i="312"/>
  <c r="K35" i="312"/>
  <c r="K36" i="312"/>
  <c r="K37" i="312"/>
  <c r="K38" i="312"/>
  <c r="K39" i="312"/>
  <c r="J8" i="312"/>
  <c r="J9" i="312"/>
  <c r="J10" i="312"/>
  <c r="J11" i="312"/>
  <c r="J12" i="312"/>
  <c r="J14" i="312"/>
  <c r="J15" i="312"/>
  <c r="J16" i="312"/>
  <c r="J17" i="312"/>
  <c r="J18" i="312"/>
  <c r="J19" i="312"/>
  <c r="J20" i="312"/>
  <c r="J21" i="312"/>
  <c r="J22" i="312"/>
  <c r="J23" i="312"/>
  <c r="J24" i="312"/>
  <c r="J25" i="312"/>
  <c r="J26" i="312"/>
  <c r="J27" i="312"/>
  <c r="J28" i="312"/>
  <c r="J29" i="312"/>
  <c r="J30" i="312"/>
  <c r="J31" i="312"/>
  <c r="J32" i="312"/>
  <c r="J33" i="312"/>
  <c r="J34" i="312"/>
  <c r="J35" i="312"/>
  <c r="J36" i="312"/>
  <c r="J37" i="312"/>
  <c r="J38" i="312"/>
  <c r="J39" i="312"/>
  <c r="F8" i="312"/>
  <c r="F9" i="312"/>
  <c r="F10" i="312"/>
  <c r="F11" i="312"/>
  <c r="F12" i="312"/>
  <c r="F14" i="312"/>
  <c r="F15" i="312"/>
  <c r="F16" i="312"/>
  <c r="F17" i="312"/>
  <c r="F18" i="312"/>
  <c r="F19" i="312"/>
  <c r="F20" i="312"/>
  <c r="F21" i="312"/>
  <c r="F22" i="312"/>
  <c r="F23" i="312"/>
  <c r="F24" i="312"/>
  <c r="F25" i="312"/>
  <c r="F26" i="312"/>
  <c r="F27" i="312"/>
  <c r="F28" i="312"/>
  <c r="F29" i="312"/>
  <c r="F30" i="312"/>
  <c r="F31" i="312"/>
  <c r="F32" i="312"/>
  <c r="F33" i="312"/>
  <c r="F34" i="312"/>
  <c r="F35" i="312"/>
  <c r="F36" i="312"/>
  <c r="F37" i="312"/>
  <c r="F38" i="312"/>
  <c r="F39" i="312"/>
  <c r="E6" i="313"/>
  <c r="G6" i="313"/>
  <c r="H6" i="313"/>
  <c r="I6" i="313"/>
  <c r="D6" i="313"/>
  <c r="L7" i="313"/>
  <c r="L8" i="313"/>
  <c r="L9" i="313"/>
  <c r="L10" i="313"/>
  <c r="L11" i="313"/>
  <c r="L12" i="313"/>
  <c r="L13" i="313"/>
  <c r="L14" i="313"/>
  <c r="L15" i="313"/>
  <c r="L16" i="313"/>
  <c r="L17" i="313"/>
  <c r="L18" i="313"/>
  <c r="L19" i="313"/>
  <c r="L20" i="313"/>
  <c r="L21" i="313"/>
  <c r="L22" i="313"/>
  <c r="L23" i="313"/>
  <c r="L24" i="313"/>
  <c r="L25" i="313"/>
  <c r="L26" i="313"/>
  <c r="L27" i="313"/>
  <c r="L28" i="313"/>
  <c r="L29" i="313"/>
  <c r="L30" i="313"/>
  <c r="L31" i="313"/>
  <c r="K7" i="313"/>
  <c r="K8" i="313"/>
  <c r="K9" i="313"/>
  <c r="K10" i="313"/>
  <c r="K11" i="313"/>
  <c r="K12" i="313"/>
  <c r="K13" i="313"/>
  <c r="K14" i="313"/>
  <c r="K15" i="313"/>
  <c r="K16" i="313"/>
  <c r="K17" i="313"/>
  <c r="K18" i="313"/>
  <c r="K19" i="313"/>
  <c r="K20" i="313"/>
  <c r="K21" i="313"/>
  <c r="K22" i="313"/>
  <c r="K23" i="313"/>
  <c r="K24" i="313"/>
  <c r="K25" i="313"/>
  <c r="K26" i="313"/>
  <c r="K27" i="313"/>
  <c r="K28" i="313"/>
  <c r="K29" i="313"/>
  <c r="K30" i="313"/>
  <c r="K31" i="313"/>
  <c r="J7" i="313"/>
  <c r="J8" i="313"/>
  <c r="J9" i="313"/>
  <c r="J10" i="313"/>
  <c r="J11" i="313"/>
  <c r="J12" i="313"/>
  <c r="J13" i="313"/>
  <c r="J14" i="313"/>
  <c r="J15" i="313"/>
  <c r="J16" i="313"/>
  <c r="J17" i="313"/>
  <c r="J18" i="313"/>
  <c r="J19" i="313"/>
  <c r="J20" i="313"/>
  <c r="J21" i="313"/>
  <c r="J22" i="313"/>
  <c r="J23" i="313"/>
  <c r="J24" i="313"/>
  <c r="J25" i="313"/>
  <c r="J26" i="313"/>
  <c r="J27" i="313"/>
  <c r="J28" i="313"/>
  <c r="J29" i="313"/>
  <c r="J30" i="313"/>
  <c r="J31" i="313"/>
  <c r="F7" i="313"/>
  <c r="F8" i="313"/>
  <c r="F9" i="313"/>
  <c r="F10" i="313"/>
  <c r="F11" i="313"/>
  <c r="F12" i="313"/>
  <c r="F13" i="313"/>
  <c r="F14" i="313"/>
  <c r="F15" i="313"/>
  <c r="F16" i="313"/>
  <c r="F17" i="313"/>
  <c r="F18" i="313"/>
  <c r="F19" i="313"/>
  <c r="F20" i="313"/>
  <c r="F21" i="313"/>
  <c r="F22" i="313"/>
  <c r="F23" i="313"/>
  <c r="F24" i="313"/>
  <c r="F25" i="313"/>
  <c r="F26" i="313"/>
  <c r="F27" i="313"/>
  <c r="F28" i="313"/>
  <c r="F29" i="313"/>
  <c r="F30" i="313"/>
  <c r="F31" i="313"/>
  <c r="I7" i="311"/>
  <c r="I23" i="311" s="1"/>
  <c r="K7" i="311"/>
  <c r="L7" i="311"/>
  <c r="L23" i="311" s="1"/>
  <c r="M7" i="311"/>
  <c r="M23" i="311" s="1"/>
  <c r="H7" i="311"/>
  <c r="H23" i="311" s="1"/>
  <c r="S9" i="311"/>
  <c r="S10" i="311"/>
  <c r="S11" i="311"/>
  <c r="S12" i="311"/>
  <c r="S13" i="311"/>
  <c r="S14" i="311"/>
  <c r="S15" i="311"/>
  <c r="S16" i="311"/>
  <c r="S17" i="311"/>
  <c r="S18" i="311"/>
  <c r="S19" i="311"/>
  <c r="S20" i="311"/>
  <c r="S21" i="311"/>
  <c r="S22" i="311"/>
  <c r="S8" i="311"/>
  <c r="P8" i="311"/>
  <c r="P9" i="311"/>
  <c r="P10" i="311"/>
  <c r="P11" i="311"/>
  <c r="P12" i="311"/>
  <c r="P13" i="311"/>
  <c r="P14" i="311"/>
  <c r="P15" i="311"/>
  <c r="P16" i="311"/>
  <c r="P17" i="311"/>
  <c r="P18" i="311"/>
  <c r="P19" i="311"/>
  <c r="P20" i="311"/>
  <c r="P21" i="311"/>
  <c r="P22" i="311"/>
  <c r="O8" i="311"/>
  <c r="O9" i="311"/>
  <c r="O10" i="311"/>
  <c r="O11" i="311"/>
  <c r="O12" i="311"/>
  <c r="O13" i="311"/>
  <c r="O14" i="311"/>
  <c r="O15" i="311"/>
  <c r="O16" i="311"/>
  <c r="O17" i="311"/>
  <c r="O18" i="311"/>
  <c r="O19" i="311"/>
  <c r="O20" i="311"/>
  <c r="O21" i="311"/>
  <c r="O22" i="311"/>
  <c r="N8" i="311"/>
  <c r="N9" i="311"/>
  <c r="N10" i="311"/>
  <c r="N11" i="311"/>
  <c r="N12" i="311"/>
  <c r="N13" i="311"/>
  <c r="N14" i="311"/>
  <c r="N15" i="311"/>
  <c r="N16" i="311"/>
  <c r="N17" i="311"/>
  <c r="N18" i="311"/>
  <c r="N19" i="311"/>
  <c r="N20" i="311"/>
  <c r="N21" i="311"/>
  <c r="N22" i="311"/>
  <c r="J8" i="311"/>
  <c r="J9" i="311"/>
  <c r="J10" i="311"/>
  <c r="J11" i="311"/>
  <c r="J12" i="311"/>
  <c r="J13" i="311"/>
  <c r="J14" i="311"/>
  <c r="J15" i="311"/>
  <c r="J16" i="311"/>
  <c r="J17" i="311"/>
  <c r="J18" i="311"/>
  <c r="J19" i="311"/>
  <c r="J20" i="311"/>
  <c r="J21" i="311"/>
  <c r="J22" i="311"/>
  <c r="E7" i="310"/>
  <c r="E14" i="310" s="1"/>
  <c r="G7" i="310"/>
  <c r="G14" i="310" s="1"/>
  <c r="H7" i="310"/>
  <c r="H14" i="310" s="1"/>
  <c r="I7" i="310"/>
  <c r="I14" i="310" s="1"/>
  <c r="D7" i="310"/>
  <c r="D14" i="310" s="1"/>
  <c r="L8" i="310"/>
  <c r="L9" i="310"/>
  <c r="L10" i="310"/>
  <c r="L11" i="310"/>
  <c r="L12" i="310"/>
  <c r="L13" i="310"/>
  <c r="K8" i="310"/>
  <c r="K9" i="310"/>
  <c r="K10" i="310"/>
  <c r="K11" i="310"/>
  <c r="K12" i="310"/>
  <c r="K13" i="310"/>
  <c r="J8" i="310"/>
  <c r="J9" i="310"/>
  <c r="J10" i="310"/>
  <c r="J11" i="310"/>
  <c r="J12" i="310"/>
  <c r="J13" i="310"/>
  <c r="F8" i="310"/>
  <c r="F9" i="310"/>
  <c r="F10" i="310"/>
  <c r="F11" i="310"/>
  <c r="F12" i="310"/>
  <c r="F13" i="310"/>
  <c r="E11" i="308"/>
  <c r="G11" i="308"/>
  <c r="H11" i="308"/>
  <c r="I11" i="308"/>
  <c r="D11" i="308"/>
  <c r="E7" i="308"/>
  <c r="G7" i="308"/>
  <c r="H7" i="308"/>
  <c r="I7" i="308"/>
  <c r="D7" i="308"/>
  <c r="L8" i="308"/>
  <c r="L9" i="308"/>
  <c r="L10" i="308"/>
  <c r="L12" i="308"/>
  <c r="L13" i="308"/>
  <c r="L14" i="308"/>
  <c r="L15" i="308"/>
  <c r="L16" i="308"/>
  <c r="L17" i="308"/>
  <c r="L18" i="308"/>
  <c r="L19" i="308"/>
  <c r="L20" i="308"/>
  <c r="L21" i="308"/>
  <c r="L22" i="308"/>
  <c r="L23" i="308"/>
  <c r="L24" i="308"/>
  <c r="L25" i="308"/>
  <c r="K8" i="308"/>
  <c r="K9" i="308"/>
  <c r="K10" i="308"/>
  <c r="K12" i="308"/>
  <c r="K13" i="308"/>
  <c r="K14" i="308"/>
  <c r="K15" i="308"/>
  <c r="K16" i="308"/>
  <c r="K17" i="308"/>
  <c r="K18" i="308"/>
  <c r="K19" i="308"/>
  <c r="K20" i="308"/>
  <c r="K21" i="308"/>
  <c r="K22" i="308"/>
  <c r="K23" i="308"/>
  <c r="K24" i="308"/>
  <c r="K25" i="308"/>
  <c r="J8" i="308"/>
  <c r="J9" i="308"/>
  <c r="J10" i="308"/>
  <c r="J12" i="308"/>
  <c r="J13" i="308"/>
  <c r="J14" i="308"/>
  <c r="J15" i="308"/>
  <c r="J16" i="308"/>
  <c r="J17" i="308"/>
  <c r="J18" i="308"/>
  <c r="J19" i="308"/>
  <c r="J20" i="308"/>
  <c r="J21" i="308"/>
  <c r="J22" i="308"/>
  <c r="J23" i="308"/>
  <c r="J24" i="308"/>
  <c r="J25" i="308"/>
  <c r="F8" i="308"/>
  <c r="F9" i="308"/>
  <c r="F10" i="308"/>
  <c r="F7" i="308" s="1"/>
  <c r="F12" i="308"/>
  <c r="F13" i="308"/>
  <c r="F14" i="308"/>
  <c r="F15" i="308"/>
  <c r="F16" i="308"/>
  <c r="F17" i="308"/>
  <c r="F18" i="308"/>
  <c r="F19" i="308"/>
  <c r="F20" i="308"/>
  <c r="F21" i="308"/>
  <c r="F22" i="308"/>
  <c r="F23" i="308"/>
  <c r="F24" i="308"/>
  <c r="F25" i="308"/>
  <c r="E6" i="309"/>
  <c r="G6" i="309"/>
  <c r="H6" i="309"/>
  <c r="I6" i="309"/>
  <c r="D6" i="309"/>
  <c r="L7" i="309"/>
  <c r="L8" i="309"/>
  <c r="L9" i="309"/>
  <c r="L10" i="309"/>
  <c r="L11" i="309"/>
  <c r="L12" i="309"/>
  <c r="L13" i="309"/>
  <c r="L14" i="309"/>
  <c r="L15" i="309"/>
  <c r="L16" i="309"/>
  <c r="L17" i="309"/>
  <c r="L18" i="309"/>
  <c r="L19" i="309"/>
  <c r="L20" i="309"/>
  <c r="L21" i="309"/>
  <c r="L22" i="309"/>
  <c r="L23" i="309"/>
  <c r="L24" i="309"/>
  <c r="L25" i="309"/>
  <c r="L26" i="309"/>
  <c r="L27" i="309"/>
  <c r="L28" i="309"/>
  <c r="L29" i="309"/>
  <c r="K7" i="309"/>
  <c r="K8" i="309"/>
  <c r="K9" i="309"/>
  <c r="K10" i="309"/>
  <c r="K11" i="309"/>
  <c r="K12" i="309"/>
  <c r="K13" i="309"/>
  <c r="K14" i="309"/>
  <c r="K15" i="309"/>
  <c r="K16" i="309"/>
  <c r="K17" i="309"/>
  <c r="K18" i="309"/>
  <c r="K19" i="309"/>
  <c r="K20" i="309"/>
  <c r="K21" i="309"/>
  <c r="K22" i="309"/>
  <c r="K23" i="309"/>
  <c r="K24" i="309"/>
  <c r="K25" i="309"/>
  <c r="K26" i="309"/>
  <c r="K27" i="309"/>
  <c r="K28" i="309"/>
  <c r="K29" i="309"/>
  <c r="J7" i="309"/>
  <c r="J8" i="309"/>
  <c r="J9" i="309"/>
  <c r="J10" i="309"/>
  <c r="J11" i="309"/>
  <c r="J12" i="309"/>
  <c r="J13" i="309"/>
  <c r="J14" i="309"/>
  <c r="J15" i="309"/>
  <c r="J16" i="309"/>
  <c r="J17" i="309"/>
  <c r="J18" i="309"/>
  <c r="J19" i="309"/>
  <c r="J20" i="309"/>
  <c r="J21" i="309"/>
  <c r="J22" i="309"/>
  <c r="J23" i="309"/>
  <c r="J24" i="309"/>
  <c r="J25" i="309"/>
  <c r="J26" i="309"/>
  <c r="J27" i="309"/>
  <c r="J28" i="309"/>
  <c r="J29" i="309"/>
  <c r="F7" i="309"/>
  <c r="F8" i="309"/>
  <c r="F9" i="309"/>
  <c r="F10" i="309"/>
  <c r="F11" i="309"/>
  <c r="F12" i="309"/>
  <c r="F13" i="309"/>
  <c r="F14" i="309"/>
  <c r="F15" i="309"/>
  <c r="F16" i="309"/>
  <c r="F17" i="309"/>
  <c r="F18" i="309"/>
  <c r="F19" i="309"/>
  <c r="F20" i="309"/>
  <c r="F21" i="309"/>
  <c r="F22" i="309"/>
  <c r="F23" i="309"/>
  <c r="F24" i="309"/>
  <c r="F25" i="309"/>
  <c r="F26" i="309"/>
  <c r="F27" i="309"/>
  <c r="F28" i="309"/>
  <c r="F29" i="309"/>
  <c r="I7" i="307"/>
  <c r="K7" i="307"/>
  <c r="L7" i="307"/>
  <c r="L22" i="307" s="1"/>
  <c r="M7" i="307"/>
  <c r="M22" i="307" s="1"/>
  <c r="H7" i="307"/>
  <c r="H22" i="307" s="1"/>
  <c r="S9" i="307"/>
  <c r="S10" i="307"/>
  <c r="S11" i="307"/>
  <c r="S12" i="307"/>
  <c r="S13" i="307"/>
  <c r="S14" i="307"/>
  <c r="S15" i="307"/>
  <c r="S16" i="307"/>
  <c r="S17" i="307"/>
  <c r="S18" i="307"/>
  <c r="S19" i="307"/>
  <c r="S20" i="307"/>
  <c r="S21" i="307"/>
  <c r="S8" i="307"/>
  <c r="P8" i="307"/>
  <c r="P9" i="307"/>
  <c r="P10" i="307"/>
  <c r="P11" i="307"/>
  <c r="P12" i="307"/>
  <c r="P13" i="307"/>
  <c r="P14" i="307"/>
  <c r="P15" i="307"/>
  <c r="P16" i="307"/>
  <c r="P17" i="307"/>
  <c r="P18" i="307"/>
  <c r="P19" i="307"/>
  <c r="P20" i="307"/>
  <c r="P21" i="307"/>
  <c r="O8" i="307"/>
  <c r="O9" i="307"/>
  <c r="O10" i="307"/>
  <c r="O11" i="307"/>
  <c r="O12" i="307"/>
  <c r="O13" i="307"/>
  <c r="O14" i="307"/>
  <c r="O15" i="307"/>
  <c r="O16" i="307"/>
  <c r="O17" i="307"/>
  <c r="O18" i="307"/>
  <c r="O19" i="307"/>
  <c r="O20" i="307"/>
  <c r="O21" i="307"/>
  <c r="N8" i="307"/>
  <c r="N9" i="307"/>
  <c r="N10" i="307"/>
  <c r="N11" i="307"/>
  <c r="N12" i="307"/>
  <c r="N13" i="307"/>
  <c r="N14" i="307"/>
  <c r="N15" i="307"/>
  <c r="N16" i="307"/>
  <c r="N17" i="307"/>
  <c r="N18" i="307"/>
  <c r="N19" i="307"/>
  <c r="N20" i="307"/>
  <c r="N21" i="307"/>
  <c r="J8" i="307"/>
  <c r="J9" i="307"/>
  <c r="J10" i="307"/>
  <c r="J11" i="307"/>
  <c r="J12" i="307"/>
  <c r="J13" i="307"/>
  <c r="J14" i="307"/>
  <c r="J15" i="307"/>
  <c r="J16" i="307"/>
  <c r="J17" i="307"/>
  <c r="J18" i="307"/>
  <c r="J19" i="307"/>
  <c r="J20" i="307"/>
  <c r="J21" i="307"/>
  <c r="E7" i="306"/>
  <c r="E13" i="306" s="1"/>
  <c r="G7" i="306"/>
  <c r="G13" i="306" s="1"/>
  <c r="H7" i="306"/>
  <c r="H13" i="306" s="1"/>
  <c r="I7" i="306"/>
  <c r="I13" i="306" s="1"/>
  <c r="D7" i="306"/>
  <c r="D13" i="306" s="1"/>
  <c r="L8" i="306"/>
  <c r="L9" i="306"/>
  <c r="L10" i="306"/>
  <c r="L11" i="306"/>
  <c r="L12" i="306"/>
  <c r="K8" i="306"/>
  <c r="K9" i="306"/>
  <c r="K10" i="306"/>
  <c r="K11" i="306"/>
  <c r="K12" i="306"/>
  <c r="J8" i="306"/>
  <c r="J9" i="306"/>
  <c r="J10" i="306"/>
  <c r="J11" i="306"/>
  <c r="J12" i="306"/>
  <c r="F8" i="306"/>
  <c r="F9" i="306"/>
  <c r="F10" i="306"/>
  <c r="F11" i="306"/>
  <c r="F12" i="306"/>
  <c r="E10" i="304"/>
  <c r="G10" i="304"/>
  <c r="H10" i="304"/>
  <c r="I10" i="304"/>
  <c r="D10" i="304"/>
  <c r="E7" i="304"/>
  <c r="G7" i="304"/>
  <c r="H7" i="304"/>
  <c r="I7" i="304"/>
  <c r="D7" i="304"/>
  <c r="L8" i="304"/>
  <c r="L9" i="304"/>
  <c r="L11" i="304"/>
  <c r="L12" i="304"/>
  <c r="L13" i="304"/>
  <c r="L14" i="304"/>
  <c r="L15" i="304"/>
  <c r="L16" i="304"/>
  <c r="L17" i="304"/>
  <c r="L18" i="304"/>
  <c r="L19" i="304"/>
  <c r="L20" i="304"/>
  <c r="L21" i="304"/>
  <c r="L22" i="304"/>
  <c r="L23" i="304"/>
  <c r="L24" i="304"/>
  <c r="L25" i="304"/>
  <c r="L26" i="304"/>
  <c r="L27" i="304"/>
  <c r="L28" i="304"/>
  <c r="L29" i="304"/>
  <c r="L30" i="304"/>
  <c r="L31" i="304"/>
  <c r="L32" i="304"/>
  <c r="L33" i="304"/>
  <c r="L34" i="304"/>
  <c r="L35" i="304"/>
  <c r="L36" i="304"/>
  <c r="K8" i="304"/>
  <c r="K9" i="304"/>
  <c r="K11" i="304"/>
  <c r="K12" i="304"/>
  <c r="K13" i="304"/>
  <c r="K14" i="304"/>
  <c r="K15" i="304"/>
  <c r="K16" i="304"/>
  <c r="K17" i="304"/>
  <c r="K18" i="304"/>
  <c r="K19" i="304"/>
  <c r="K20" i="304"/>
  <c r="K21" i="304"/>
  <c r="K22" i="304"/>
  <c r="K23" i="304"/>
  <c r="K24" i="304"/>
  <c r="K25" i="304"/>
  <c r="K26" i="304"/>
  <c r="K27" i="304"/>
  <c r="K28" i="304"/>
  <c r="K29" i="304"/>
  <c r="K30" i="304"/>
  <c r="K31" i="304"/>
  <c r="K32" i="304"/>
  <c r="K33" i="304"/>
  <c r="K34" i="304"/>
  <c r="K35" i="304"/>
  <c r="K36" i="304"/>
  <c r="J8" i="304"/>
  <c r="J9" i="304"/>
  <c r="J11" i="304"/>
  <c r="J12" i="304"/>
  <c r="J13" i="304"/>
  <c r="J14" i="304"/>
  <c r="J15" i="304"/>
  <c r="J16" i="304"/>
  <c r="J17" i="304"/>
  <c r="J18" i="304"/>
  <c r="J19" i="304"/>
  <c r="J20" i="304"/>
  <c r="J21" i="304"/>
  <c r="J22" i="304"/>
  <c r="J23" i="304"/>
  <c r="J24" i="304"/>
  <c r="J25" i="304"/>
  <c r="J26" i="304"/>
  <c r="J27" i="304"/>
  <c r="J28" i="304"/>
  <c r="J29" i="304"/>
  <c r="J30" i="304"/>
  <c r="J31" i="304"/>
  <c r="J32" i="304"/>
  <c r="J33" i="304"/>
  <c r="J34" i="304"/>
  <c r="J35" i="304"/>
  <c r="J36" i="304"/>
  <c r="F8" i="304"/>
  <c r="F9" i="304"/>
  <c r="F11" i="304"/>
  <c r="F12" i="304"/>
  <c r="F13" i="304"/>
  <c r="F14" i="304"/>
  <c r="F15" i="304"/>
  <c r="F16" i="304"/>
  <c r="F17" i="304"/>
  <c r="F18" i="304"/>
  <c r="F19" i="304"/>
  <c r="F20" i="304"/>
  <c r="F21" i="304"/>
  <c r="F22" i="304"/>
  <c r="F23" i="304"/>
  <c r="F24" i="304"/>
  <c r="F25" i="304"/>
  <c r="F26" i="304"/>
  <c r="F27" i="304"/>
  <c r="F28" i="304"/>
  <c r="F29" i="304"/>
  <c r="F30" i="304"/>
  <c r="F31" i="304"/>
  <c r="F32" i="304"/>
  <c r="F33" i="304"/>
  <c r="F34" i="304"/>
  <c r="F35" i="304"/>
  <c r="F36" i="304"/>
  <c r="E6" i="305"/>
  <c r="G6" i="305"/>
  <c r="H6" i="305"/>
  <c r="I6" i="305"/>
  <c r="D6" i="305"/>
  <c r="L7" i="305"/>
  <c r="L8" i="305"/>
  <c r="L9" i="305"/>
  <c r="L10" i="305"/>
  <c r="L11" i="305"/>
  <c r="L12" i="305"/>
  <c r="L13" i="305"/>
  <c r="L14" i="305"/>
  <c r="L15" i="305"/>
  <c r="L16" i="305"/>
  <c r="L17" i="305"/>
  <c r="L18" i="305"/>
  <c r="L19" i="305"/>
  <c r="L20" i="305"/>
  <c r="L21" i="305"/>
  <c r="L22" i="305"/>
  <c r="L23" i="305"/>
  <c r="L24" i="305"/>
  <c r="L25" i="305"/>
  <c r="L26" i="305"/>
  <c r="L27" i="305"/>
  <c r="L28" i="305"/>
  <c r="L29" i="305"/>
  <c r="L30" i="305"/>
  <c r="L31" i="305"/>
  <c r="K7" i="305"/>
  <c r="K8" i="305"/>
  <c r="K9" i="305"/>
  <c r="K10" i="305"/>
  <c r="K11" i="305"/>
  <c r="K12" i="305"/>
  <c r="K13" i="305"/>
  <c r="K14" i="305"/>
  <c r="K15" i="305"/>
  <c r="K16" i="305"/>
  <c r="K17" i="305"/>
  <c r="K18" i="305"/>
  <c r="K19" i="305"/>
  <c r="K20" i="305"/>
  <c r="K21" i="305"/>
  <c r="K22" i="305"/>
  <c r="K23" i="305"/>
  <c r="K24" i="305"/>
  <c r="K25" i="305"/>
  <c r="K26" i="305"/>
  <c r="K27" i="305"/>
  <c r="K28" i="305"/>
  <c r="K29" i="305"/>
  <c r="K30" i="305"/>
  <c r="K31" i="305"/>
  <c r="J7" i="305"/>
  <c r="J8" i="305"/>
  <c r="J9" i="305"/>
  <c r="J10" i="305"/>
  <c r="J11" i="305"/>
  <c r="J12" i="305"/>
  <c r="J13" i="305"/>
  <c r="J14" i="305"/>
  <c r="J15" i="305"/>
  <c r="J16" i="305"/>
  <c r="J17" i="305"/>
  <c r="J18" i="305"/>
  <c r="J19" i="305"/>
  <c r="J20" i="305"/>
  <c r="J21" i="305"/>
  <c r="J22" i="305"/>
  <c r="J23" i="305"/>
  <c r="J24" i="305"/>
  <c r="J25" i="305"/>
  <c r="J26" i="305"/>
  <c r="J27" i="305"/>
  <c r="J28" i="305"/>
  <c r="J29" i="305"/>
  <c r="J30" i="305"/>
  <c r="J31" i="305"/>
  <c r="F7" i="305"/>
  <c r="F8" i="305"/>
  <c r="F9" i="305"/>
  <c r="F10" i="305"/>
  <c r="F11" i="305"/>
  <c r="F12" i="305"/>
  <c r="F13" i="305"/>
  <c r="F14" i="305"/>
  <c r="F15" i="305"/>
  <c r="F16" i="305"/>
  <c r="F17" i="305"/>
  <c r="F18" i="305"/>
  <c r="F19" i="305"/>
  <c r="F20" i="305"/>
  <c r="F21" i="305"/>
  <c r="F22" i="305"/>
  <c r="F23" i="305"/>
  <c r="F24" i="305"/>
  <c r="F25" i="305"/>
  <c r="F26" i="305"/>
  <c r="F27" i="305"/>
  <c r="F28" i="305"/>
  <c r="F29" i="305"/>
  <c r="F30" i="305"/>
  <c r="F31" i="305"/>
  <c r="I7" i="303"/>
  <c r="I17" i="303" s="1"/>
  <c r="K7" i="303"/>
  <c r="L7" i="303"/>
  <c r="L17" i="303" s="1"/>
  <c r="M7" i="303"/>
  <c r="M17" i="303" s="1"/>
  <c r="H7" i="303"/>
  <c r="H17" i="303" s="1"/>
  <c r="S9" i="303"/>
  <c r="S10" i="303"/>
  <c r="S11" i="303"/>
  <c r="S12" i="303"/>
  <c r="S13" i="303"/>
  <c r="S14" i="303"/>
  <c r="S15" i="303"/>
  <c r="S16" i="303"/>
  <c r="S8" i="303"/>
  <c r="P8" i="303"/>
  <c r="P9" i="303"/>
  <c r="P10" i="303"/>
  <c r="P11" i="303"/>
  <c r="P12" i="303"/>
  <c r="P13" i="303"/>
  <c r="P14" i="303"/>
  <c r="P15" i="303"/>
  <c r="P16" i="303"/>
  <c r="O8" i="303"/>
  <c r="O9" i="303"/>
  <c r="O10" i="303"/>
  <c r="O11" i="303"/>
  <c r="O12" i="303"/>
  <c r="O13" i="303"/>
  <c r="O14" i="303"/>
  <c r="O15" i="303"/>
  <c r="O16" i="303"/>
  <c r="N8" i="303"/>
  <c r="N9" i="303"/>
  <c r="N10" i="303"/>
  <c r="N11" i="303"/>
  <c r="N12" i="303"/>
  <c r="N13" i="303"/>
  <c r="N14" i="303"/>
  <c r="N15" i="303"/>
  <c r="N16" i="303"/>
  <c r="J8" i="303"/>
  <c r="J9" i="303"/>
  <c r="J10" i="303"/>
  <c r="J11" i="303"/>
  <c r="J12" i="303"/>
  <c r="J13" i="303"/>
  <c r="J14" i="303"/>
  <c r="J15" i="303"/>
  <c r="J16" i="303"/>
  <c r="E7" i="302"/>
  <c r="E11" i="302" s="1"/>
  <c r="G7" i="302"/>
  <c r="G11" i="302" s="1"/>
  <c r="H7" i="302"/>
  <c r="H11" i="302" s="1"/>
  <c r="I7" i="302"/>
  <c r="I11" i="302" s="1"/>
  <c r="D7" i="302"/>
  <c r="D11" i="302" s="1"/>
  <c r="L8" i="302"/>
  <c r="L9" i="302"/>
  <c r="L10" i="302"/>
  <c r="K8" i="302"/>
  <c r="K9" i="302"/>
  <c r="K10" i="302"/>
  <c r="J8" i="302"/>
  <c r="J9" i="302"/>
  <c r="J10" i="302"/>
  <c r="F8" i="302"/>
  <c r="F9" i="302"/>
  <c r="F10" i="302"/>
  <c r="E13" i="300"/>
  <c r="G13" i="300"/>
  <c r="H13" i="300"/>
  <c r="I13" i="300"/>
  <c r="D13" i="300"/>
  <c r="E7" i="300"/>
  <c r="G7" i="300"/>
  <c r="H7" i="300"/>
  <c r="I7" i="300"/>
  <c r="D7" i="300"/>
  <c r="L8" i="300"/>
  <c r="L9" i="300"/>
  <c r="L10" i="300"/>
  <c r="L11" i="300"/>
  <c r="L12" i="300"/>
  <c r="L14" i="300"/>
  <c r="L15" i="300"/>
  <c r="K8" i="300"/>
  <c r="K9" i="300"/>
  <c r="K10" i="300"/>
  <c r="K11" i="300"/>
  <c r="K12" i="300"/>
  <c r="K14" i="300"/>
  <c r="K15" i="300"/>
  <c r="J8" i="300"/>
  <c r="J9" i="300"/>
  <c r="J10" i="300"/>
  <c r="J11" i="300"/>
  <c r="J12" i="300"/>
  <c r="J14" i="300"/>
  <c r="J15" i="300"/>
  <c r="F8" i="300"/>
  <c r="F9" i="300"/>
  <c r="F10" i="300"/>
  <c r="F11" i="300"/>
  <c r="F12" i="300"/>
  <c r="F14" i="300"/>
  <c r="F13" i="300" s="1"/>
  <c r="F15" i="300"/>
  <c r="E6" i="301"/>
  <c r="G6" i="301"/>
  <c r="H6" i="301"/>
  <c r="I6" i="301"/>
  <c r="D6" i="301"/>
  <c r="L7" i="301"/>
  <c r="L8" i="301"/>
  <c r="L9" i="301"/>
  <c r="L10" i="301"/>
  <c r="L11" i="301"/>
  <c r="L12" i="301"/>
  <c r="L13" i="301"/>
  <c r="L14" i="301"/>
  <c r="L15" i="301"/>
  <c r="L16" i="301"/>
  <c r="L17" i="301"/>
  <c r="L18" i="301"/>
  <c r="L19" i="301"/>
  <c r="K7" i="301"/>
  <c r="K8" i="301"/>
  <c r="K9" i="301"/>
  <c r="K10" i="301"/>
  <c r="K11" i="301"/>
  <c r="K12" i="301"/>
  <c r="K13" i="301"/>
  <c r="K14" i="301"/>
  <c r="K15" i="301"/>
  <c r="K16" i="301"/>
  <c r="K17" i="301"/>
  <c r="K18" i="301"/>
  <c r="K19" i="301"/>
  <c r="J7" i="301"/>
  <c r="J8" i="301"/>
  <c r="J9" i="301"/>
  <c r="J10" i="301"/>
  <c r="J11" i="301"/>
  <c r="J12" i="301"/>
  <c r="J13" i="301"/>
  <c r="J14" i="301"/>
  <c r="J15" i="301"/>
  <c r="J16" i="301"/>
  <c r="J17" i="301"/>
  <c r="J18" i="301"/>
  <c r="J19" i="301"/>
  <c r="F7" i="301"/>
  <c r="F8" i="301"/>
  <c r="F9" i="301"/>
  <c r="F10" i="301"/>
  <c r="F11" i="301"/>
  <c r="F12" i="301"/>
  <c r="F13" i="301"/>
  <c r="F14" i="301"/>
  <c r="F15" i="301"/>
  <c r="F16" i="301"/>
  <c r="F17" i="301"/>
  <c r="F18" i="301"/>
  <c r="F19" i="301"/>
  <c r="I7" i="299"/>
  <c r="I18" i="299" s="1"/>
  <c r="K7" i="299"/>
  <c r="K18" i="299" s="1"/>
  <c r="L7" i="299"/>
  <c r="L18" i="299" s="1"/>
  <c r="M7" i="299"/>
  <c r="M18" i="299" s="1"/>
  <c r="H7" i="299"/>
  <c r="H18" i="299" s="1"/>
  <c r="S9" i="299"/>
  <c r="S10" i="299"/>
  <c r="S11" i="299"/>
  <c r="S12" i="299"/>
  <c r="S13" i="299"/>
  <c r="S14" i="299"/>
  <c r="S15" i="299"/>
  <c r="S16" i="299"/>
  <c r="S17" i="299"/>
  <c r="S8" i="299"/>
  <c r="P8" i="299"/>
  <c r="P9" i="299"/>
  <c r="P10" i="299"/>
  <c r="P11" i="299"/>
  <c r="P12" i="299"/>
  <c r="P13" i="299"/>
  <c r="P14" i="299"/>
  <c r="P15" i="299"/>
  <c r="P16" i="299"/>
  <c r="P17" i="299"/>
  <c r="O8" i="299"/>
  <c r="O9" i="299"/>
  <c r="O10" i="299"/>
  <c r="O11" i="299"/>
  <c r="O12" i="299"/>
  <c r="O13" i="299"/>
  <c r="O14" i="299"/>
  <c r="O15" i="299"/>
  <c r="O16" i="299"/>
  <c r="O17" i="299"/>
  <c r="N8" i="299"/>
  <c r="N9" i="299"/>
  <c r="N10" i="299"/>
  <c r="N11" i="299"/>
  <c r="N12" i="299"/>
  <c r="N13" i="299"/>
  <c r="N14" i="299"/>
  <c r="N15" i="299"/>
  <c r="N16" i="299"/>
  <c r="N17" i="299"/>
  <c r="J8" i="299"/>
  <c r="J9" i="299"/>
  <c r="J10" i="299"/>
  <c r="J11" i="299"/>
  <c r="J12" i="299"/>
  <c r="J13" i="299"/>
  <c r="J14" i="299"/>
  <c r="J15" i="299"/>
  <c r="J16" i="299"/>
  <c r="J17" i="299"/>
  <c r="E7" i="298"/>
  <c r="E11" i="298" s="1"/>
  <c r="G7" i="298"/>
  <c r="G11" i="298" s="1"/>
  <c r="H7" i="298"/>
  <c r="H11" i="298" s="1"/>
  <c r="I7" i="298"/>
  <c r="I11" i="298" s="1"/>
  <c r="D7" i="298"/>
  <c r="D11" i="298" s="1"/>
  <c r="L8" i="298"/>
  <c r="L9" i="298"/>
  <c r="L10" i="298"/>
  <c r="K8" i="298"/>
  <c r="K9" i="298"/>
  <c r="K10" i="298"/>
  <c r="J8" i="298"/>
  <c r="J9" i="298"/>
  <c r="J10" i="298"/>
  <c r="F8" i="298"/>
  <c r="F9" i="298"/>
  <c r="F10" i="298"/>
  <c r="E11" i="296"/>
  <c r="G11" i="296"/>
  <c r="H11" i="296"/>
  <c r="I11" i="296"/>
  <c r="D11" i="296"/>
  <c r="E7" i="296"/>
  <c r="G7" i="296"/>
  <c r="H7" i="296"/>
  <c r="I7" i="296"/>
  <c r="D7" i="296"/>
  <c r="L8" i="296"/>
  <c r="L9" i="296"/>
  <c r="L10" i="296"/>
  <c r="L12" i="296"/>
  <c r="L13" i="296"/>
  <c r="L14" i="296"/>
  <c r="L15" i="296"/>
  <c r="L16" i="296"/>
  <c r="L17" i="296"/>
  <c r="L18" i="296"/>
  <c r="L19" i="296"/>
  <c r="L20" i="296"/>
  <c r="L21" i="296"/>
  <c r="L22" i="296"/>
  <c r="L23" i="296"/>
  <c r="L24" i="296"/>
  <c r="K8" i="296"/>
  <c r="K9" i="296"/>
  <c r="K10" i="296"/>
  <c r="K12" i="296"/>
  <c r="K13" i="296"/>
  <c r="K14" i="296"/>
  <c r="K15" i="296"/>
  <c r="K16" i="296"/>
  <c r="K17" i="296"/>
  <c r="K18" i="296"/>
  <c r="K19" i="296"/>
  <c r="K20" i="296"/>
  <c r="K21" i="296"/>
  <c r="K22" i="296"/>
  <c r="K23" i="296"/>
  <c r="K24" i="296"/>
  <c r="J8" i="296"/>
  <c r="J9" i="296"/>
  <c r="J10" i="296"/>
  <c r="J12" i="296"/>
  <c r="J13" i="296"/>
  <c r="J14" i="296"/>
  <c r="J15" i="296"/>
  <c r="J16" i="296"/>
  <c r="J17" i="296"/>
  <c r="J18" i="296"/>
  <c r="J19" i="296"/>
  <c r="J20" i="296"/>
  <c r="J21" i="296"/>
  <c r="J22" i="296"/>
  <c r="J23" i="296"/>
  <c r="J24" i="296"/>
  <c r="F8" i="296"/>
  <c r="F9" i="296"/>
  <c r="F10" i="296"/>
  <c r="F12" i="296"/>
  <c r="F13" i="296"/>
  <c r="F14" i="296"/>
  <c r="F15" i="296"/>
  <c r="F16" i="296"/>
  <c r="F17" i="296"/>
  <c r="F18" i="296"/>
  <c r="F19" i="296"/>
  <c r="F20" i="296"/>
  <c r="F21" i="296"/>
  <c r="F22" i="296"/>
  <c r="F23" i="296"/>
  <c r="F24" i="296"/>
  <c r="E6" i="297"/>
  <c r="G6" i="297"/>
  <c r="H6" i="297"/>
  <c r="I6" i="297"/>
  <c r="D6" i="297"/>
  <c r="L7" i="297"/>
  <c r="L8" i="297"/>
  <c r="L9" i="297"/>
  <c r="L10" i="297"/>
  <c r="L11" i="297"/>
  <c r="L12" i="297"/>
  <c r="L13" i="297"/>
  <c r="L14" i="297"/>
  <c r="L15" i="297"/>
  <c r="L16" i="297"/>
  <c r="L17" i="297"/>
  <c r="L18" i="297"/>
  <c r="L19" i="297"/>
  <c r="L20" i="297"/>
  <c r="L21" i="297"/>
  <c r="L22" i="297"/>
  <c r="L23" i="297"/>
  <c r="L24" i="297"/>
  <c r="L25" i="297"/>
  <c r="L26" i="297"/>
  <c r="L27" i="297"/>
  <c r="L28" i="297"/>
  <c r="L29" i="297"/>
  <c r="L30" i="297"/>
  <c r="L31" i="297"/>
  <c r="L32" i="297"/>
  <c r="K7" i="297"/>
  <c r="K8" i="297"/>
  <c r="K9" i="297"/>
  <c r="K10" i="297"/>
  <c r="K11" i="297"/>
  <c r="K12" i="297"/>
  <c r="K13" i="297"/>
  <c r="K14" i="297"/>
  <c r="K15" i="297"/>
  <c r="K16" i="297"/>
  <c r="K17" i="297"/>
  <c r="K18" i="297"/>
  <c r="K19" i="297"/>
  <c r="K20" i="297"/>
  <c r="K21" i="297"/>
  <c r="K22" i="297"/>
  <c r="K23" i="297"/>
  <c r="K24" i="297"/>
  <c r="K25" i="297"/>
  <c r="K26" i="297"/>
  <c r="K27" i="297"/>
  <c r="K28" i="297"/>
  <c r="K29" i="297"/>
  <c r="K30" i="297"/>
  <c r="K31" i="297"/>
  <c r="K32" i="297"/>
  <c r="J7" i="297"/>
  <c r="J8" i="297"/>
  <c r="J9" i="297"/>
  <c r="J10" i="297"/>
  <c r="J11" i="297"/>
  <c r="J12" i="297"/>
  <c r="J13" i="297"/>
  <c r="J14" i="297"/>
  <c r="J15" i="297"/>
  <c r="J16" i="297"/>
  <c r="J17" i="297"/>
  <c r="J18" i="297"/>
  <c r="J19" i="297"/>
  <c r="J20" i="297"/>
  <c r="J21" i="297"/>
  <c r="J22" i="297"/>
  <c r="J23" i="297"/>
  <c r="J24" i="297"/>
  <c r="J25" i="297"/>
  <c r="J26" i="297"/>
  <c r="J27" i="297"/>
  <c r="J28" i="297"/>
  <c r="J29" i="297"/>
  <c r="J30" i="297"/>
  <c r="J31" i="297"/>
  <c r="J32" i="297"/>
  <c r="F7" i="297"/>
  <c r="F8" i="297"/>
  <c r="F9" i="297"/>
  <c r="F10" i="297"/>
  <c r="F11" i="297"/>
  <c r="F12" i="297"/>
  <c r="F13" i="297"/>
  <c r="F14" i="297"/>
  <c r="F15" i="297"/>
  <c r="F16" i="297"/>
  <c r="F17" i="297"/>
  <c r="F18" i="297"/>
  <c r="F19" i="297"/>
  <c r="F20" i="297"/>
  <c r="F21" i="297"/>
  <c r="F22" i="297"/>
  <c r="F23" i="297"/>
  <c r="F24" i="297"/>
  <c r="F25" i="297"/>
  <c r="F26" i="297"/>
  <c r="F27" i="297"/>
  <c r="F28" i="297"/>
  <c r="F29" i="297"/>
  <c r="F30" i="297"/>
  <c r="F31" i="297"/>
  <c r="F32" i="297"/>
  <c r="I7" i="295"/>
  <c r="I11" i="295" s="1"/>
  <c r="K7" i="295"/>
  <c r="K11" i="295" s="1"/>
  <c r="L7" i="295"/>
  <c r="L11" i="295" s="1"/>
  <c r="M7" i="295"/>
  <c r="M11" i="295" s="1"/>
  <c r="H7" i="295"/>
  <c r="H11" i="295" s="1"/>
  <c r="S9" i="295"/>
  <c r="S10" i="295"/>
  <c r="S8" i="295"/>
  <c r="P8" i="295"/>
  <c r="P9" i="295"/>
  <c r="P10" i="295"/>
  <c r="O8" i="295"/>
  <c r="O9" i="295"/>
  <c r="O10" i="295"/>
  <c r="N8" i="295"/>
  <c r="N9" i="295"/>
  <c r="N10" i="295"/>
  <c r="J8" i="295"/>
  <c r="J9" i="295"/>
  <c r="J10" i="295"/>
  <c r="E7" i="294"/>
  <c r="E10" i="294" s="1"/>
  <c r="G7" i="294"/>
  <c r="H7" i="294"/>
  <c r="H10" i="294" s="1"/>
  <c r="I7" i="294"/>
  <c r="I10" i="294" s="1"/>
  <c r="D7" i="294"/>
  <c r="D10" i="294" s="1"/>
  <c r="L8" i="294"/>
  <c r="L9" i="294"/>
  <c r="K8" i="294"/>
  <c r="K9" i="294"/>
  <c r="J8" i="294"/>
  <c r="J9" i="294"/>
  <c r="F8" i="294"/>
  <c r="F9" i="294"/>
  <c r="E9" i="292"/>
  <c r="G9" i="292"/>
  <c r="H9" i="292"/>
  <c r="I9" i="292"/>
  <c r="D9" i="292"/>
  <c r="E7" i="292"/>
  <c r="F7" i="292"/>
  <c r="G7" i="292"/>
  <c r="H7" i="292"/>
  <c r="I7" i="292"/>
  <c r="D7" i="292"/>
  <c r="L8" i="292"/>
  <c r="L10" i="292"/>
  <c r="L11" i="292"/>
  <c r="K8" i="292"/>
  <c r="K10" i="292"/>
  <c r="K11" i="292"/>
  <c r="J8" i="292"/>
  <c r="J10" i="292"/>
  <c r="J11" i="292"/>
  <c r="F8" i="292"/>
  <c r="F10" i="292"/>
  <c r="F9" i="292" s="1"/>
  <c r="F11" i="292"/>
  <c r="E6" i="293"/>
  <c r="G6" i="293"/>
  <c r="H6" i="293"/>
  <c r="I6" i="293"/>
  <c r="D6" i="293"/>
  <c r="L7" i="293"/>
  <c r="L8" i="293"/>
  <c r="K7" i="293"/>
  <c r="K8" i="293"/>
  <c r="J7" i="293"/>
  <c r="J8" i="293"/>
  <c r="F7" i="293"/>
  <c r="F8" i="293"/>
  <c r="I7" i="291"/>
  <c r="I19" i="291" s="1"/>
  <c r="K7" i="291"/>
  <c r="L7" i="291"/>
  <c r="L19" i="291" s="1"/>
  <c r="M7" i="291"/>
  <c r="M19" i="291" s="1"/>
  <c r="H7" i="291"/>
  <c r="H19" i="291" s="1"/>
  <c r="S9" i="291"/>
  <c r="S10" i="291"/>
  <c r="S11" i="291"/>
  <c r="S12" i="291"/>
  <c r="S13" i="291"/>
  <c r="S14" i="291"/>
  <c r="S15" i="291"/>
  <c r="S16" i="291"/>
  <c r="S17" i="291"/>
  <c r="S18" i="291"/>
  <c r="S8" i="291"/>
  <c r="P8" i="291"/>
  <c r="P9" i="291"/>
  <c r="P10" i="291"/>
  <c r="P11" i="291"/>
  <c r="P12" i="291"/>
  <c r="P13" i="291"/>
  <c r="P14" i="291"/>
  <c r="P15" i="291"/>
  <c r="P16" i="291"/>
  <c r="P17" i="291"/>
  <c r="P18" i="291"/>
  <c r="O8" i="291"/>
  <c r="O9" i="291"/>
  <c r="O10" i="291"/>
  <c r="O11" i="291"/>
  <c r="O12" i="291"/>
  <c r="O13" i="291"/>
  <c r="O14" i="291"/>
  <c r="O15" i="291"/>
  <c r="O16" i="291"/>
  <c r="O17" i="291"/>
  <c r="O18" i="291"/>
  <c r="N8" i="291"/>
  <c r="N9" i="291"/>
  <c r="N10" i="291"/>
  <c r="N11" i="291"/>
  <c r="N12" i="291"/>
  <c r="N13" i="291"/>
  <c r="N14" i="291"/>
  <c r="N15" i="291"/>
  <c r="N16" i="291"/>
  <c r="N17" i="291"/>
  <c r="N18" i="291"/>
  <c r="J8" i="291"/>
  <c r="J9" i="291"/>
  <c r="J10" i="291"/>
  <c r="J11" i="291"/>
  <c r="J12" i="291"/>
  <c r="J13" i="291"/>
  <c r="J14" i="291"/>
  <c r="J15" i="291"/>
  <c r="J16" i="291"/>
  <c r="J17" i="291"/>
  <c r="J18" i="291"/>
  <c r="E7" i="290"/>
  <c r="E13" i="290" s="1"/>
  <c r="G7" i="290"/>
  <c r="G13" i="290" s="1"/>
  <c r="H7" i="290"/>
  <c r="H13" i="290" s="1"/>
  <c r="I7" i="290"/>
  <c r="I13" i="290" s="1"/>
  <c r="D7" i="290"/>
  <c r="D13" i="290" s="1"/>
  <c r="L8" i="290"/>
  <c r="L9" i="290"/>
  <c r="L10" i="290"/>
  <c r="L11" i="290"/>
  <c r="L12" i="290"/>
  <c r="K8" i="290"/>
  <c r="K9" i="290"/>
  <c r="K10" i="290"/>
  <c r="K11" i="290"/>
  <c r="K12" i="290"/>
  <c r="J8" i="290"/>
  <c r="J9" i="290"/>
  <c r="J10" i="290"/>
  <c r="J11" i="290"/>
  <c r="J12" i="290"/>
  <c r="F8" i="290"/>
  <c r="F9" i="290"/>
  <c r="F10" i="290"/>
  <c r="F11" i="290"/>
  <c r="F12" i="290"/>
  <c r="E7" i="288"/>
  <c r="G7" i="288"/>
  <c r="H7" i="288"/>
  <c r="I7" i="288"/>
  <c r="D7" i="288"/>
  <c r="L8" i="288"/>
  <c r="L10" i="288"/>
  <c r="K8" i="288"/>
  <c r="K10" i="288"/>
  <c r="J8" i="288"/>
  <c r="J10" i="288"/>
  <c r="F8" i="288"/>
  <c r="F7" i="288" s="1"/>
  <c r="F10" i="288"/>
  <c r="E6" i="289"/>
  <c r="G6" i="289"/>
  <c r="H6" i="289"/>
  <c r="I6" i="289"/>
  <c r="D6" i="289"/>
  <c r="L7" i="289"/>
  <c r="L8" i="289"/>
  <c r="L9" i="289"/>
  <c r="L10" i="289"/>
  <c r="L11" i="289"/>
  <c r="L12" i="289"/>
  <c r="L13" i="289"/>
  <c r="L14" i="289"/>
  <c r="L15" i="289"/>
  <c r="L16" i="289"/>
  <c r="L17" i="289"/>
  <c r="L18" i="289"/>
  <c r="L19" i="289"/>
  <c r="L20" i="289"/>
  <c r="L21" i="289"/>
  <c r="L22" i="289"/>
  <c r="L23" i="289"/>
  <c r="L24" i="289"/>
  <c r="L25" i="289"/>
  <c r="K7" i="289"/>
  <c r="K8" i="289"/>
  <c r="K9" i="289"/>
  <c r="K10" i="289"/>
  <c r="K11" i="289"/>
  <c r="K12" i="289"/>
  <c r="K13" i="289"/>
  <c r="K14" i="289"/>
  <c r="K15" i="289"/>
  <c r="K16" i="289"/>
  <c r="K17" i="289"/>
  <c r="K18" i="289"/>
  <c r="K19" i="289"/>
  <c r="K20" i="289"/>
  <c r="K21" i="289"/>
  <c r="K22" i="289"/>
  <c r="K23" i="289"/>
  <c r="K24" i="289"/>
  <c r="K25" i="289"/>
  <c r="J7" i="289"/>
  <c r="J8" i="289"/>
  <c r="J9" i="289"/>
  <c r="J10" i="289"/>
  <c r="J11" i="289"/>
  <c r="J12" i="289"/>
  <c r="J13" i="289"/>
  <c r="J14" i="289"/>
  <c r="J15" i="289"/>
  <c r="J16" i="289"/>
  <c r="J17" i="289"/>
  <c r="J18" i="289"/>
  <c r="J19" i="289"/>
  <c r="J20" i="289"/>
  <c r="J21" i="289"/>
  <c r="J22" i="289"/>
  <c r="J23" i="289"/>
  <c r="J24" i="289"/>
  <c r="J25" i="289"/>
  <c r="F7" i="289"/>
  <c r="F8" i="289"/>
  <c r="F9" i="289"/>
  <c r="F10" i="289"/>
  <c r="F11" i="289"/>
  <c r="F12" i="289"/>
  <c r="F13" i="289"/>
  <c r="F14" i="289"/>
  <c r="F15" i="289"/>
  <c r="F16" i="289"/>
  <c r="F17" i="289"/>
  <c r="F18" i="289"/>
  <c r="F19" i="289"/>
  <c r="F20" i="289"/>
  <c r="F21" i="289"/>
  <c r="F22" i="289"/>
  <c r="F23" i="289"/>
  <c r="F24" i="289"/>
  <c r="F25" i="289"/>
  <c r="I7" i="287"/>
  <c r="I18" i="287" s="1"/>
  <c r="K7" i="287"/>
  <c r="K18" i="287" s="1"/>
  <c r="L7" i="287"/>
  <c r="L18" i="287" s="1"/>
  <c r="M7" i="287"/>
  <c r="M18" i="287" s="1"/>
  <c r="H7" i="287"/>
  <c r="H18" i="287" s="1"/>
  <c r="S9" i="287"/>
  <c r="S10" i="287"/>
  <c r="S11" i="287"/>
  <c r="S12" i="287"/>
  <c r="S13" i="287"/>
  <c r="S14" i="287"/>
  <c r="S15" i="287"/>
  <c r="S16" i="287"/>
  <c r="S17" i="287"/>
  <c r="S8" i="287"/>
  <c r="P8" i="287"/>
  <c r="P9" i="287"/>
  <c r="P10" i="287"/>
  <c r="P11" i="287"/>
  <c r="P12" i="287"/>
  <c r="P13" i="287"/>
  <c r="P14" i="287"/>
  <c r="P15" i="287"/>
  <c r="P16" i="287"/>
  <c r="P17" i="287"/>
  <c r="O8" i="287"/>
  <c r="O9" i="287"/>
  <c r="O10" i="287"/>
  <c r="O11" i="287"/>
  <c r="O12" i="287"/>
  <c r="O13" i="287"/>
  <c r="O14" i="287"/>
  <c r="O15" i="287"/>
  <c r="O16" i="287"/>
  <c r="O17" i="287"/>
  <c r="N8" i="287"/>
  <c r="N9" i="287"/>
  <c r="N10" i="287"/>
  <c r="N11" i="287"/>
  <c r="N12" i="287"/>
  <c r="N13" i="287"/>
  <c r="N14" i="287"/>
  <c r="N15" i="287"/>
  <c r="N16" i="287"/>
  <c r="N17" i="287"/>
  <c r="J8" i="287"/>
  <c r="J9" i="287"/>
  <c r="J10" i="287"/>
  <c r="J11" i="287"/>
  <c r="J12" i="287"/>
  <c r="J13" i="287"/>
  <c r="J14" i="287"/>
  <c r="J15" i="287"/>
  <c r="J16" i="287"/>
  <c r="J17" i="287"/>
  <c r="E7" i="286"/>
  <c r="E12" i="286" s="1"/>
  <c r="G7" i="286"/>
  <c r="G12" i="286" s="1"/>
  <c r="H7" i="286"/>
  <c r="H12" i="286" s="1"/>
  <c r="I7" i="286"/>
  <c r="I12" i="286" s="1"/>
  <c r="D7" i="286"/>
  <c r="D12" i="286" s="1"/>
  <c r="L8" i="286"/>
  <c r="L9" i="286"/>
  <c r="L10" i="286"/>
  <c r="L11" i="286"/>
  <c r="K8" i="286"/>
  <c r="K9" i="286"/>
  <c r="K10" i="286"/>
  <c r="K11" i="286"/>
  <c r="J8" i="286"/>
  <c r="J9" i="286"/>
  <c r="J10" i="286"/>
  <c r="J11" i="286"/>
  <c r="F8" i="286"/>
  <c r="F9" i="286"/>
  <c r="F10" i="286"/>
  <c r="F11" i="286"/>
  <c r="E7" i="284"/>
  <c r="G7" i="284"/>
  <c r="H7" i="284"/>
  <c r="I7" i="284"/>
  <c r="D7" i="284"/>
  <c r="L8" i="284"/>
  <c r="L10" i="284"/>
  <c r="K8" i="284"/>
  <c r="K10" i="284"/>
  <c r="J8" i="284"/>
  <c r="J10" i="284"/>
  <c r="F8" i="284"/>
  <c r="F7" i="284" s="1"/>
  <c r="F10" i="284"/>
  <c r="E6" i="285"/>
  <c r="G6" i="285"/>
  <c r="H6" i="285"/>
  <c r="I6" i="285"/>
  <c r="D6" i="285"/>
  <c r="L7" i="285"/>
  <c r="K7" i="285"/>
  <c r="J7" i="285"/>
  <c r="F7" i="285"/>
  <c r="F6" i="285" s="1"/>
  <c r="I7" i="283"/>
  <c r="I38" i="283" s="1"/>
  <c r="K7" i="283"/>
  <c r="K38" i="283" s="1"/>
  <c r="L7" i="283"/>
  <c r="L38" i="283" s="1"/>
  <c r="M7" i="283"/>
  <c r="M38" i="283" s="1"/>
  <c r="H7" i="283"/>
  <c r="H38" i="283" s="1"/>
  <c r="S9" i="283"/>
  <c r="S10" i="283"/>
  <c r="S11" i="283"/>
  <c r="S12" i="283"/>
  <c r="S13" i="283"/>
  <c r="S14" i="283"/>
  <c r="S15" i="283"/>
  <c r="S16" i="283"/>
  <c r="S17" i="283"/>
  <c r="S18" i="283"/>
  <c r="S19" i="283"/>
  <c r="S20" i="283"/>
  <c r="S21" i="283"/>
  <c r="S22" i="283"/>
  <c r="S23" i="283"/>
  <c r="S24" i="283"/>
  <c r="S25" i="283"/>
  <c r="S26" i="283"/>
  <c r="S27" i="283"/>
  <c r="S28" i="283"/>
  <c r="S29" i="283"/>
  <c r="S30" i="283"/>
  <c r="S31" i="283"/>
  <c r="S32" i="283"/>
  <c r="S33" i="283"/>
  <c r="S34" i="283"/>
  <c r="S35" i="283"/>
  <c r="S36" i="283"/>
  <c r="S37" i="283"/>
  <c r="S8" i="283"/>
  <c r="P8" i="283"/>
  <c r="P9" i="283"/>
  <c r="P10" i="283"/>
  <c r="P11" i="283"/>
  <c r="P12" i="283"/>
  <c r="P13" i="283"/>
  <c r="P14" i="283"/>
  <c r="P15" i="283"/>
  <c r="P16" i="283"/>
  <c r="P17" i="283"/>
  <c r="P18" i="283"/>
  <c r="P19" i="283"/>
  <c r="P20" i="283"/>
  <c r="P21" i="283"/>
  <c r="P22" i="283"/>
  <c r="P23" i="283"/>
  <c r="P24" i="283"/>
  <c r="P25" i="283"/>
  <c r="P26" i="283"/>
  <c r="P27" i="283"/>
  <c r="P28" i="283"/>
  <c r="P29" i="283"/>
  <c r="P30" i="283"/>
  <c r="P31" i="283"/>
  <c r="P32" i="283"/>
  <c r="P33" i="283"/>
  <c r="P34" i="283"/>
  <c r="P35" i="283"/>
  <c r="P36" i="283"/>
  <c r="P37" i="283"/>
  <c r="O8" i="283"/>
  <c r="O9" i="283"/>
  <c r="O10" i="283"/>
  <c r="O11" i="283"/>
  <c r="O12" i="283"/>
  <c r="O13" i="283"/>
  <c r="O14" i="283"/>
  <c r="O15" i="283"/>
  <c r="O16" i="283"/>
  <c r="O17" i="283"/>
  <c r="O18" i="283"/>
  <c r="O19" i="283"/>
  <c r="O20" i="283"/>
  <c r="O21" i="283"/>
  <c r="O22" i="283"/>
  <c r="O23" i="283"/>
  <c r="O24" i="283"/>
  <c r="O25" i="283"/>
  <c r="O26" i="283"/>
  <c r="O27" i="283"/>
  <c r="O28" i="283"/>
  <c r="O29" i="283"/>
  <c r="O30" i="283"/>
  <c r="O31" i="283"/>
  <c r="O32" i="283"/>
  <c r="O33" i="283"/>
  <c r="O34" i="283"/>
  <c r="O35" i="283"/>
  <c r="O36" i="283"/>
  <c r="O37" i="283"/>
  <c r="N8" i="283"/>
  <c r="N9" i="283"/>
  <c r="N10" i="283"/>
  <c r="N11" i="283"/>
  <c r="N12" i="283"/>
  <c r="N13" i="283"/>
  <c r="N14" i="283"/>
  <c r="N15" i="283"/>
  <c r="N16" i="283"/>
  <c r="N17" i="283"/>
  <c r="N18" i="283"/>
  <c r="N19" i="283"/>
  <c r="N20" i="283"/>
  <c r="N21" i="283"/>
  <c r="N22" i="283"/>
  <c r="N23" i="283"/>
  <c r="N24" i="283"/>
  <c r="N25" i="283"/>
  <c r="N26" i="283"/>
  <c r="N27" i="283"/>
  <c r="N28" i="283"/>
  <c r="N29" i="283"/>
  <c r="N30" i="283"/>
  <c r="N31" i="283"/>
  <c r="N32" i="283"/>
  <c r="N33" i="283"/>
  <c r="N34" i="283"/>
  <c r="N35" i="283"/>
  <c r="N36" i="283"/>
  <c r="N37" i="283"/>
  <c r="J8" i="283"/>
  <c r="J9" i="283"/>
  <c r="J10" i="283"/>
  <c r="J11" i="283"/>
  <c r="J12" i="283"/>
  <c r="J13" i="283"/>
  <c r="J14" i="283"/>
  <c r="J15" i="283"/>
  <c r="J16" i="283"/>
  <c r="J17" i="283"/>
  <c r="J18" i="283"/>
  <c r="J19" i="283"/>
  <c r="J20" i="283"/>
  <c r="J21" i="283"/>
  <c r="J22" i="283"/>
  <c r="J23" i="283"/>
  <c r="J24" i="283"/>
  <c r="J25" i="283"/>
  <c r="J26" i="283"/>
  <c r="J27" i="283"/>
  <c r="J28" i="283"/>
  <c r="J29" i="283"/>
  <c r="J30" i="283"/>
  <c r="J31" i="283"/>
  <c r="J32" i="283"/>
  <c r="J33" i="283"/>
  <c r="J34" i="283"/>
  <c r="J35" i="283"/>
  <c r="J36" i="283"/>
  <c r="J37" i="283"/>
  <c r="E7" i="282"/>
  <c r="E14" i="282" s="1"/>
  <c r="G7" i="282"/>
  <c r="G14" i="282" s="1"/>
  <c r="H7" i="282"/>
  <c r="H14" i="282" s="1"/>
  <c r="I7" i="282"/>
  <c r="I14" i="282" s="1"/>
  <c r="D7" i="282"/>
  <c r="D14" i="282" s="1"/>
  <c r="L8" i="282"/>
  <c r="L9" i="282"/>
  <c r="L10" i="282"/>
  <c r="L11" i="282"/>
  <c r="L12" i="282"/>
  <c r="L13" i="282"/>
  <c r="K8" i="282"/>
  <c r="K9" i="282"/>
  <c r="K10" i="282"/>
  <c r="K11" i="282"/>
  <c r="K12" i="282"/>
  <c r="K13" i="282"/>
  <c r="J8" i="282"/>
  <c r="J9" i="282"/>
  <c r="J10" i="282"/>
  <c r="J11" i="282"/>
  <c r="J12" i="282"/>
  <c r="J13" i="282"/>
  <c r="F8" i="282"/>
  <c r="F9" i="282"/>
  <c r="F10" i="282"/>
  <c r="F11" i="282"/>
  <c r="F12" i="282"/>
  <c r="F13" i="282"/>
  <c r="E7" i="280"/>
  <c r="G7" i="280"/>
  <c r="H7" i="280"/>
  <c r="I7" i="280"/>
  <c r="D7" i="280"/>
  <c r="L8" i="280"/>
  <c r="L9" i="280"/>
  <c r="L11" i="280"/>
  <c r="K8" i="280"/>
  <c r="K9" i="280"/>
  <c r="K11" i="280"/>
  <c r="J8" i="280"/>
  <c r="J9" i="280"/>
  <c r="J11" i="280"/>
  <c r="F8" i="280"/>
  <c r="F9" i="280"/>
  <c r="F11" i="280"/>
  <c r="E6" i="281"/>
  <c r="G6" i="281"/>
  <c r="H6" i="281"/>
  <c r="I6" i="281"/>
  <c r="D6" i="281"/>
  <c r="L7" i="281"/>
  <c r="L8" i="281"/>
  <c r="L9" i="281"/>
  <c r="L10" i="281"/>
  <c r="L11" i="281"/>
  <c r="L12" i="281"/>
  <c r="L13" i="281"/>
  <c r="L14" i="281"/>
  <c r="L15" i="281"/>
  <c r="L16" i="281"/>
  <c r="L17" i="281"/>
  <c r="L18" i="281"/>
  <c r="L19" i="281"/>
  <c r="L20" i="281"/>
  <c r="L21" i="281"/>
  <c r="L22" i="281"/>
  <c r="L23" i="281"/>
  <c r="L24" i="281"/>
  <c r="L25" i="281"/>
  <c r="L26" i="281"/>
  <c r="L27" i="281"/>
  <c r="L28" i="281"/>
  <c r="L29" i="281"/>
  <c r="L30" i="281"/>
  <c r="L31" i="281"/>
  <c r="K7" i="281"/>
  <c r="K8" i="281"/>
  <c r="K9" i="281"/>
  <c r="K10" i="281"/>
  <c r="K11" i="281"/>
  <c r="K12" i="281"/>
  <c r="K13" i="281"/>
  <c r="K14" i="281"/>
  <c r="K15" i="281"/>
  <c r="K16" i="281"/>
  <c r="K17" i="281"/>
  <c r="K18" i="281"/>
  <c r="K19" i="281"/>
  <c r="K20" i="281"/>
  <c r="K21" i="281"/>
  <c r="K22" i="281"/>
  <c r="K23" i="281"/>
  <c r="K24" i="281"/>
  <c r="K25" i="281"/>
  <c r="K26" i="281"/>
  <c r="K27" i="281"/>
  <c r="K28" i="281"/>
  <c r="K29" i="281"/>
  <c r="K30" i="281"/>
  <c r="K31" i="281"/>
  <c r="J7" i="281"/>
  <c r="J8" i="281"/>
  <c r="J9" i="281"/>
  <c r="J10" i="281"/>
  <c r="J11" i="281"/>
  <c r="J12" i="281"/>
  <c r="J13" i="281"/>
  <c r="J14" i="281"/>
  <c r="J15" i="281"/>
  <c r="J16" i="281"/>
  <c r="J17" i="281"/>
  <c r="J18" i="281"/>
  <c r="J19" i="281"/>
  <c r="J20" i="281"/>
  <c r="J21" i="281"/>
  <c r="J22" i="281"/>
  <c r="J23" i="281"/>
  <c r="J24" i="281"/>
  <c r="J25" i="281"/>
  <c r="J26" i="281"/>
  <c r="J27" i="281"/>
  <c r="J28" i="281"/>
  <c r="J29" i="281"/>
  <c r="J30" i="281"/>
  <c r="J31" i="281"/>
  <c r="F7" i="281"/>
  <c r="F8" i="281"/>
  <c r="F9" i="281"/>
  <c r="F10" i="281"/>
  <c r="F11" i="281"/>
  <c r="F12" i="281"/>
  <c r="F13" i="281"/>
  <c r="F14" i="281"/>
  <c r="F15" i="281"/>
  <c r="F16" i="281"/>
  <c r="F17" i="281"/>
  <c r="F18" i="281"/>
  <c r="F19" i="281"/>
  <c r="F20" i="281"/>
  <c r="F21" i="281"/>
  <c r="F22" i="281"/>
  <c r="F23" i="281"/>
  <c r="F24" i="281"/>
  <c r="F25" i="281"/>
  <c r="F26" i="281"/>
  <c r="F27" i="281"/>
  <c r="F28" i="281"/>
  <c r="F29" i="281"/>
  <c r="F30" i="281"/>
  <c r="F31" i="281"/>
  <c r="I7" i="279"/>
  <c r="I16" i="279" s="1"/>
  <c r="K7" i="279"/>
  <c r="L7" i="279"/>
  <c r="L16" i="279" s="1"/>
  <c r="M7" i="279"/>
  <c r="M16" i="279" s="1"/>
  <c r="H7" i="279"/>
  <c r="H16" i="279" s="1"/>
  <c r="S9" i="279"/>
  <c r="S10" i="279"/>
  <c r="S11" i="279"/>
  <c r="S12" i="279"/>
  <c r="S13" i="279"/>
  <c r="S14" i="279"/>
  <c r="S15" i="279"/>
  <c r="S8" i="279"/>
  <c r="P8" i="279"/>
  <c r="P9" i="279"/>
  <c r="P10" i="279"/>
  <c r="P11" i="279"/>
  <c r="P12" i="279"/>
  <c r="P13" i="279"/>
  <c r="P14" i="279"/>
  <c r="P15" i="279"/>
  <c r="O8" i="279"/>
  <c r="O9" i="279"/>
  <c r="O10" i="279"/>
  <c r="O11" i="279"/>
  <c r="O12" i="279"/>
  <c r="O13" i="279"/>
  <c r="O14" i="279"/>
  <c r="O15" i="279"/>
  <c r="N8" i="279"/>
  <c r="N9" i="279"/>
  <c r="N10" i="279"/>
  <c r="N11" i="279"/>
  <c r="N12" i="279"/>
  <c r="N13" i="279"/>
  <c r="N14" i="279"/>
  <c r="N15" i="279"/>
  <c r="J8" i="279"/>
  <c r="J9" i="279"/>
  <c r="J10" i="279"/>
  <c r="J11" i="279"/>
  <c r="J12" i="279"/>
  <c r="J13" i="279"/>
  <c r="J14" i="279"/>
  <c r="J15" i="279"/>
  <c r="E7" i="278"/>
  <c r="E10" i="278" s="1"/>
  <c r="G7" i="278"/>
  <c r="G10" i="278" s="1"/>
  <c r="H7" i="278"/>
  <c r="H10" i="278" s="1"/>
  <c r="I7" i="278"/>
  <c r="I10" i="278" s="1"/>
  <c r="D7" i="278"/>
  <c r="D10" i="278" s="1"/>
  <c r="L8" i="278"/>
  <c r="L9" i="278"/>
  <c r="K8" i="278"/>
  <c r="K9" i="278"/>
  <c r="J8" i="278"/>
  <c r="J9" i="278"/>
  <c r="F8" i="278"/>
  <c r="F9" i="278"/>
  <c r="E7" i="276"/>
  <c r="G7" i="276"/>
  <c r="H7" i="276"/>
  <c r="I7" i="276"/>
  <c r="D7" i="276"/>
  <c r="L8" i="276"/>
  <c r="L10" i="276"/>
  <c r="K8" i="276"/>
  <c r="K10" i="276"/>
  <c r="J8" i="276"/>
  <c r="J10" i="276"/>
  <c r="F8" i="276"/>
  <c r="F7" i="276" s="1"/>
  <c r="F10" i="276"/>
  <c r="E6" i="277"/>
  <c r="G6" i="277"/>
  <c r="H6" i="277"/>
  <c r="I6" i="277"/>
  <c r="D6" i="277"/>
  <c r="L7" i="277"/>
  <c r="L8" i="277"/>
  <c r="L9" i="277"/>
  <c r="L10" i="277"/>
  <c r="L11" i="277"/>
  <c r="L12" i="277"/>
  <c r="L13" i="277"/>
  <c r="L14" i="277"/>
  <c r="L15" i="277"/>
  <c r="L16" i="277"/>
  <c r="L17" i="277"/>
  <c r="L18" i="277"/>
  <c r="L19" i="277"/>
  <c r="L20" i="277"/>
  <c r="L21" i="277"/>
  <c r="L22" i="277"/>
  <c r="L23" i="277"/>
  <c r="L24" i="277"/>
  <c r="L25" i="277"/>
  <c r="L26" i="277"/>
  <c r="L27" i="277"/>
  <c r="L28" i="277"/>
  <c r="L29" i="277"/>
  <c r="L30" i="277"/>
  <c r="L31" i="277"/>
  <c r="K7" i="277"/>
  <c r="K8" i="277"/>
  <c r="K9" i="277"/>
  <c r="K10" i="277"/>
  <c r="K11" i="277"/>
  <c r="K12" i="277"/>
  <c r="K13" i="277"/>
  <c r="K14" i="277"/>
  <c r="K15" i="277"/>
  <c r="K16" i="277"/>
  <c r="K17" i="277"/>
  <c r="K18" i="277"/>
  <c r="K19" i="277"/>
  <c r="K20" i="277"/>
  <c r="K21" i="277"/>
  <c r="K22" i="277"/>
  <c r="K23" i="277"/>
  <c r="K24" i="277"/>
  <c r="K25" i="277"/>
  <c r="K26" i="277"/>
  <c r="K27" i="277"/>
  <c r="K28" i="277"/>
  <c r="K29" i="277"/>
  <c r="K30" i="277"/>
  <c r="K31" i="277"/>
  <c r="J7" i="277"/>
  <c r="J8" i="277"/>
  <c r="J9" i="277"/>
  <c r="J10" i="277"/>
  <c r="J11" i="277"/>
  <c r="J12" i="277"/>
  <c r="J13" i="277"/>
  <c r="J14" i="277"/>
  <c r="J15" i="277"/>
  <c r="J16" i="277"/>
  <c r="J17" i="277"/>
  <c r="J18" i="277"/>
  <c r="J19" i="277"/>
  <c r="J20" i="277"/>
  <c r="J21" i="277"/>
  <c r="J22" i="277"/>
  <c r="J23" i="277"/>
  <c r="J24" i="277"/>
  <c r="J25" i="277"/>
  <c r="J26" i="277"/>
  <c r="J27" i="277"/>
  <c r="J28" i="277"/>
  <c r="J29" i="277"/>
  <c r="J30" i="277"/>
  <c r="J31" i="277"/>
  <c r="F7" i="277"/>
  <c r="F8" i="277"/>
  <c r="F9" i="277"/>
  <c r="F10" i="277"/>
  <c r="F11" i="277"/>
  <c r="F12" i="277"/>
  <c r="F13" i="277"/>
  <c r="F14" i="277"/>
  <c r="F15" i="277"/>
  <c r="F16" i="277"/>
  <c r="F17" i="277"/>
  <c r="F18" i="277"/>
  <c r="F19" i="277"/>
  <c r="F20" i="277"/>
  <c r="F21" i="277"/>
  <c r="F22" i="277"/>
  <c r="F23" i="277"/>
  <c r="F24" i="277"/>
  <c r="F25" i="277"/>
  <c r="F26" i="277"/>
  <c r="F27" i="277"/>
  <c r="F28" i="277"/>
  <c r="F29" i="277"/>
  <c r="F30" i="277"/>
  <c r="F31" i="277"/>
  <c r="I7" i="275"/>
  <c r="I29" i="275" s="1"/>
  <c r="K7" i="275"/>
  <c r="K29" i="275" s="1"/>
  <c r="L7" i="275"/>
  <c r="L29" i="275" s="1"/>
  <c r="M7" i="275"/>
  <c r="M29" i="275" s="1"/>
  <c r="H7" i="275"/>
  <c r="H29" i="275" s="1"/>
  <c r="S9" i="275"/>
  <c r="S10" i="275"/>
  <c r="S11" i="275"/>
  <c r="S12" i="275"/>
  <c r="S13" i="275"/>
  <c r="S14" i="275"/>
  <c r="S15" i="275"/>
  <c r="S16" i="275"/>
  <c r="S17" i="275"/>
  <c r="S18" i="275"/>
  <c r="S19" i="275"/>
  <c r="S20" i="275"/>
  <c r="S21" i="275"/>
  <c r="S22" i="275"/>
  <c r="S23" i="275"/>
  <c r="S24" i="275"/>
  <c r="S25" i="275"/>
  <c r="S26" i="275"/>
  <c r="S27" i="275"/>
  <c r="S28" i="275"/>
  <c r="S8" i="275"/>
  <c r="P8" i="275"/>
  <c r="P9" i="275"/>
  <c r="P10" i="275"/>
  <c r="P11" i="275"/>
  <c r="P12" i="275"/>
  <c r="P13" i="275"/>
  <c r="P14" i="275"/>
  <c r="P15" i="275"/>
  <c r="P16" i="275"/>
  <c r="P17" i="275"/>
  <c r="P18" i="275"/>
  <c r="P19" i="275"/>
  <c r="P20" i="275"/>
  <c r="P21" i="275"/>
  <c r="P22" i="275"/>
  <c r="P23" i="275"/>
  <c r="P24" i="275"/>
  <c r="P25" i="275"/>
  <c r="P26" i="275"/>
  <c r="P27" i="275"/>
  <c r="P28" i="275"/>
  <c r="O8" i="275"/>
  <c r="O9" i="275"/>
  <c r="O10" i="275"/>
  <c r="O11" i="275"/>
  <c r="O12" i="275"/>
  <c r="O13" i="275"/>
  <c r="O14" i="275"/>
  <c r="O15" i="275"/>
  <c r="O16" i="275"/>
  <c r="O17" i="275"/>
  <c r="O18" i="275"/>
  <c r="O19" i="275"/>
  <c r="O20" i="275"/>
  <c r="O21" i="275"/>
  <c r="O22" i="275"/>
  <c r="O23" i="275"/>
  <c r="O24" i="275"/>
  <c r="O25" i="275"/>
  <c r="O26" i="275"/>
  <c r="O27" i="275"/>
  <c r="O28" i="275"/>
  <c r="N8" i="275"/>
  <c r="N9" i="275"/>
  <c r="N10" i="275"/>
  <c r="N11" i="275"/>
  <c r="N12" i="275"/>
  <c r="N13" i="275"/>
  <c r="N14" i="275"/>
  <c r="N15" i="275"/>
  <c r="N16" i="275"/>
  <c r="N17" i="275"/>
  <c r="N18" i="275"/>
  <c r="N19" i="275"/>
  <c r="N20" i="275"/>
  <c r="N21" i="275"/>
  <c r="N22" i="275"/>
  <c r="N23" i="275"/>
  <c r="N24" i="275"/>
  <c r="N25" i="275"/>
  <c r="N26" i="275"/>
  <c r="N27" i="275"/>
  <c r="N28" i="275"/>
  <c r="J8" i="275"/>
  <c r="J9" i="275"/>
  <c r="J10" i="275"/>
  <c r="J11" i="275"/>
  <c r="J12" i="275"/>
  <c r="J13" i="275"/>
  <c r="J14" i="275"/>
  <c r="J15" i="275"/>
  <c r="J16" i="275"/>
  <c r="J17" i="275"/>
  <c r="J18" i="275"/>
  <c r="J19" i="275"/>
  <c r="J20" i="275"/>
  <c r="J21" i="275"/>
  <c r="J22" i="275"/>
  <c r="J23" i="275"/>
  <c r="J24" i="275"/>
  <c r="J25" i="275"/>
  <c r="J26" i="275"/>
  <c r="J27" i="275"/>
  <c r="J28" i="275"/>
  <c r="E7" i="274"/>
  <c r="E15" i="274" s="1"/>
  <c r="G7" i="274"/>
  <c r="G15" i="274" s="1"/>
  <c r="H7" i="274"/>
  <c r="H15" i="274" s="1"/>
  <c r="I7" i="274"/>
  <c r="I15" i="274" s="1"/>
  <c r="D7" i="274"/>
  <c r="D15" i="274" s="1"/>
  <c r="L8" i="274"/>
  <c r="L9" i="274"/>
  <c r="L10" i="274"/>
  <c r="L11" i="274"/>
  <c r="L12" i="274"/>
  <c r="L13" i="274"/>
  <c r="L14" i="274"/>
  <c r="K8" i="274"/>
  <c r="K9" i="274"/>
  <c r="K10" i="274"/>
  <c r="K11" i="274"/>
  <c r="K12" i="274"/>
  <c r="K13" i="274"/>
  <c r="K14" i="274"/>
  <c r="J8" i="274"/>
  <c r="J9" i="274"/>
  <c r="J10" i="274"/>
  <c r="J11" i="274"/>
  <c r="J12" i="274"/>
  <c r="J13" i="274"/>
  <c r="J14" i="274"/>
  <c r="F8" i="274"/>
  <c r="F9" i="274"/>
  <c r="F10" i="274"/>
  <c r="F11" i="274"/>
  <c r="F12" i="274"/>
  <c r="F13" i="274"/>
  <c r="F14" i="274"/>
  <c r="E10" i="272"/>
  <c r="G10" i="272"/>
  <c r="H10" i="272"/>
  <c r="I10" i="272"/>
  <c r="D10" i="272"/>
  <c r="E7" i="272"/>
  <c r="G7" i="272"/>
  <c r="H7" i="272"/>
  <c r="I7" i="272"/>
  <c r="D7" i="272"/>
  <c r="L8" i="272"/>
  <c r="L9" i="272"/>
  <c r="L11" i="272"/>
  <c r="L12" i="272"/>
  <c r="L13" i="272"/>
  <c r="L14" i="272"/>
  <c r="L15" i="272"/>
  <c r="L16" i="272"/>
  <c r="L17" i="272"/>
  <c r="L18" i="272"/>
  <c r="L19" i="272"/>
  <c r="L20" i="272"/>
  <c r="L21" i="272"/>
  <c r="L22" i="272"/>
  <c r="L23" i="272"/>
  <c r="L24" i="272"/>
  <c r="L25" i="272"/>
  <c r="L26" i="272"/>
  <c r="L27" i="272"/>
  <c r="L28" i="272"/>
  <c r="L29" i="272"/>
  <c r="L30" i="272"/>
  <c r="L31" i="272"/>
  <c r="L32" i="272"/>
  <c r="L33" i="272"/>
  <c r="L34" i="272"/>
  <c r="L35" i="272"/>
  <c r="L36" i="272"/>
  <c r="L37" i="272"/>
  <c r="K8" i="272"/>
  <c r="K9" i="272"/>
  <c r="K11" i="272"/>
  <c r="K12" i="272"/>
  <c r="K13" i="272"/>
  <c r="K14" i="272"/>
  <c r="K15" i="272"/>
  <c r="K16" i="272"/>
  <c r="K17" i="272"/>
  <c r="K18" i="272"/>
  <c r="K19" i="272"/>
  <c r="K20" i="272"/>
  <c r="K21" i="272"/>
  <c r="K22" i="272"/>
  <c r="K23" i="272"/>
  <c r="K24" i="272"/>
  <c r="K25" i="272"/>
  <c r="K26" i="272"/>
  <c r="K27" i="272"/>
  <c r="K28" i="272"/>
  <c r="K29" i="272"/>
  <c r="K30" i="272"/>
  <c r="K31" i="272"/>
  <c r="K32" i="272"/>
  <c r="K33" i="272"/>
  <c r="K34" i="272"/>
  <c r="K35" i="272"/>
  <c r="K36" i="272"/>
  <c r="K37" i="272"/>
  <c r="J8" i="272"/>
  <c r="J9" i="272"/>
  <c r="J11" i="272"/>
  <c r="J12" i="272"/>
  <c r="J13" i="272"/>
  <c r="J14" i="272"/>
  <c r="J15" i="272"/>
  <c r="J16" i="272"/>
  <c r="J17" i="272"/>
  <c r="J18" i="272"/>
  <c r="J19" i="272"/>
  <c r="J20" i="272"/>
  <c r="J21" i="272"/>
  <c r="J22" i="272"/>
  <c r="J23" i="272"/>
  <c r="J24" i="272"/>
  <c r="J25" i="272"/>
  <c r="J26" i="272"/>
  <c r="J27" i="272"/>
  <c r="J28" i="272"/>
  <c r="J29" i="272"/>
  <c r="J30" i="272"/>
  <c r="J31" i="272"/>
  <c r="J32" i="272"/>
  <c r="J33" i="272"/>
  <c r="J34" i="272"/>
  <c r="J35" i="272"/>
  <c r="J36" i="272"/>
  <c r="J37" i="272"/>
  <c r="F8" i="272"/>
  <c r="F9" i="272"/>
  <c r="F11" i="272"/>
  <c r="F12" i="272"/>
  <c r="F13" i="272"/>
  <c r="F14" i="272"/>
  <c r="F15" i="272"/>
  <c r="F16" i="272"/>
  <c r="F17" i="272"/>
  <c r="F18" i="272"/>
  <c r="F19" i="272"/>
  <c r="F20" i="272"/>
  <c r="F21" i="272"/>
  <c r="F22" i="272"/>
  <c r="F23" i="272"/>
  <c r="F24" i="272"/>
  <c r="F25" i="272"/>
  <c r="F26" i="272"/>
  <c r="F27" i="272"/>
  <c r="F28" i="272"/>
  <c r="F29" i="272"/>
  <c r="F30" i="272"/>
  <c r="F31" i="272"/>
  <c r="F32" i="272"/>
  <c r="F33" i="272"/>
  <c r="F34" i="272"/>
  <c r="F35" i="272"/>
  <c r="F36" i="272"/>
  <c r="F37" i="272"/>
  <c r="E6" i="273"/>
  <c r="G6" i="273"/>
  <c r="H6" i="273"/>
  <c r="I6" i="273"/>
  <c r="D6" i="273"/>
  <c r="L7" i="273"/>
  <c r="L8" i="273"/>
  <c r="L9" i="273"/>
  <c r="L10" i="273"/>
  <c r="L11" i="273"/>
  <c r="L12" i="273"/>
  <c r="L13" i="273"/>
  <c r="L14" i="273"/>
  <c r="L15" i="273"/>
  <c r="L16" i="273"/>
  <c r="L17" i="273"/>
  <c r="L18" i="273"/>
  <c r="L19" i="273"/>
  <c r="L20" i="273"/>
  <c r="L21" i="273"/>
  <c r="L22" i="273"/>
  <c r="L23" i="273"/>
  <c r="L24" i="273"/>
  <c r="L25" i="273"/>
  <c r="L26" i="273"/>
  <c r="L27" i="273"/>
  <c r="L28" i="273"/>
  <c r="L29" i="273"/>
  <c r="L30" i="273"/>
  <c r="L31" i="273"/>
  <c r="K7" i="273"/>
  <c r="K8" i="273"/>
  <c r="K9" i="273"/>
  <c r="K10" i="273"/>
  <c r="K11" i="273"/>
  <c r="K12" i="273"/>
  <c r="K13" i="273"/>
  <c r="K14" i="273"/>
  <c r="K15" i="273"/>
  <c r="K16" i="273"/>
  <c r="K17" i="273"/>
  <c r="K18" i="273"/>
  <c r="K19" i="273"/>
  <c r="K20" i="273"/>
  <c r="K21" i="273"/>
  <c r="K22" i="273"/>
  <c r="K23" i="273"/>
  <c r="K24" i="273"/>
  <c r="K25" i="273"/>
  <c r="K26" i="273"/>
  <c r="K27" i="273"/>
  <c r="K28" i="273"/>
  <c r="K29" i="273"/>
  <c r="K30" i="273"/>
  <c r="K31" i="273"/>
  <c r="J7" i="273"/>
  <c r="J8" i="273"/>
  <c r="J9" i="273"/>
  <c r="J10" i="273"/>
  <c r="J11" i="273"/>
  <c r="J12" i="273"/>
  <c r="J13" i="273"/>
  <c r="J14" i="273"/>
  <c r="J15" i="273"/>
  <c r="J16" i="273"/>
  <c r="J17" i="273"/>
  <c r="J18" i="273"/>
  <c r="J19" i="273"/>
  <c r="J20" i="273"/>
  <c r="J21" i="273"/>
  <c r="J22" i="273"/>
  <c r="J23" i="273"/>
  <c r="J24" i="273"/>
  <c r="J25" i="273"/>
  <c r="J26" i="273"/>
  <c r="J27" i="273"/>
  <c r="J28" i="273"/>
  <c r="J29" i="273"/>
  <c r="J30" i="273"/>
  <c r="J31" i="273"/>
  <c r="F7" i="273"/>
  <c r="F8" i="273"/>
  <c r="F9" i="273"/>
  <c r="F10" i="273"/>
  <c r="F11" i="273"/>
  <c r="F12" i="273"/>
  <c r="F13" i="273"/>
  <c r="F14" i="273"/>
  <c r="F15" i="273"/>
  <c r="F16" i="273"/>
  <c r="F17" i="273"/>
  <c r="F18" i="273"/>
  <c r="F19" i="273"/>
  <c r="F20" i="273"/>
  <c r="F21" i="273"/>
  <c r="F22" i="273"/>
  <c r="F23" i="273"/>
  <c r="F24" i="273"/>
  <c r="F25" i="273"/>
  <c r="F26" i="273"/>
  <c r="F27" i="273"/>
  <c r="F28" i="273"/>
  <c r="F29" i="273"/>
  <c r="F30" i="273"/>
  <c r="F31" i="273"/>
  <c r="I7" i="271"/>
  <c r="I14" i="271" s="1"/>
  <c r="K7" i="271"/>
  <c r="L7" i="271"/>
  <c r="L14" i="271" s="1"/>
  <c r="M7" i="271"/>
  <c r="M14" i="271" s="1"/>
  <c r="H7" i="271"/>
  <c r="H14" i="271" s="1"/>
  <c r="S9" i="271"/>
  <c r="S10" i="271"/>
  <c r="S11" i="271"/>
  <c r="S12" i="271"/>
  <c r="S13" i="271"/>
  <c r="S8" i="271"/>
  <c r="P8" i="271"/>
  <c r="P9" i="271"/>
  <c r="P10" i="271"/>
  <c r="P11" i="271"/>
  <c r="P12" i="271"/>
  <c r="P13" i="271"/>
  <c r="O8" i="271"/>
  <c r="O9" i="271"/>
  <c r="O10" i="271"/>
  <c r="O11" i="271"/>
  <c r="O12" i="271"/>
  <c r="O13" i="271"/>
  <c r="N8" i="271"/>
  <c r="N9" i="271"/>
  <c r="N10" i="271"/>
  <c r="N11" i="271"/>
  <c r="N12" i="271"/>
  <c r="N13" i="271"/>
  <c r="J8" i="271"/>
  <c r="J9" i="271"/>
  <c r="J10" i="271"/>
  <c r="J11" i="271"/>
  <c r="J12" i="271"/>
  <c r="J13" i="271"/>
  <c r="E7" i="270"/>
  <c r="E11" i="270" s="1"/>
  <c r="G7" i="270"/>
  <c r="H7" i="270"/>
  <c r="H11" i="270" s="1"/>
  <c r="I7" i="270"/>
  <c r="I11" i="270" s="1"/>
  <c r="D7" i="270"/>
  <c r="D11" i="270" s="1"/>
  <c r="L8" i="270"/>
  <c r="L9" i="270"/>
  <c r="L10" i="270"/>
  <c r="K8" i="270"/>
  <c r="K9" i="270"/>
  <c r="K10" i="270"/>
  <c r="J8" i="270"/>
  <c r="J9" i="270"/>
  <c r="J10" i="270"/>
  <c r="F8" i="270"/>
  <c r="F9" i="270"/>
  <c r="F10" i="270"/>
  <c r="E7" i="268"/>
  <c r="G7" i="268"/>
  <c r="H7" i="268"/>
  <c r="I7" i="268"/>
  <c r="D7" i="268"/>
  <c r="L8" i="268"/>
  <c r="L10" i="268"/>
  <c r="K8" i="268"/>
  <c r="K10" i="268"/>
  <c r="J8" i="268"/>
  <c r="J10" i="268"/>
  <c r="F8" i="268"/>
  <c r="F7" i="268" s="1"/>
  <c r="F10" i="268"/>
  <c r="E6" i="269"/>
  <c r="G6" i="269"/>
  <c r="H6" i="269"/>
  <c r="I6" i="269"/>
  <c r="D6" i="269"/>
  <c r="L7" i="269"/>
  <c r="L8" i="269"/>
  <c r="L9" i="269"/>
  <c r="K7" i="269"/>
  <c r="K8" i="269"/>
  <c r="K9" i="269"/>
  <c r="J7" i="269"/>
  <c r="J8" i="269"/>
  <c r="J9" i="269"/>
  <c r="F7" i="269"/>
  <c r="F8" i="269"/>
  <c r="F9" i="269"/>
  <c r="I7" i="267"/>
  <c r="I17" i="267" s="1"/>
  <c r="K7" i="267"/>
  <c r="L7" i="267"/>
  <c r="L17" i="267" s="1"/>
  <c r="M7" i="267"/>
  <c r="M17" i="267" s="1"/>
  <c r="H7" i="267"/>
  <c r="H17" i="267" s="1"/>
  <c r="S9" i="267"/>
  <c r="S10" i="267"/>
  <c r="S11" i="267"/>
  <c r="S12" i="267"/>
  <c r="S13" i="267"/>
  <c r="S14" i="267"/>
  <c r="S15" i="267"/>
  <c r="S16" i="267"/>
  <c r="S8" i="267"/>
  <c r="P8" i="267"/>
  <c r="P9" i="267"/>
  <c r="P10" i="267"/>
  <c r="P11" i="267"/>
  <c r="P12" i="267"/>
  <c r="P13" i="267"/>
  <c r="P14" i="267"/>
  <c r="P15" i="267"/>
  <c r="P16" i="267"/>
  <c r="O8" i="267"/>
  <c r="O9" i="267"/>
  <c r="O10" i="267"/>
  <c r="O11" i="267"/>
  <c r="O12" i="267"/>
  <c r="O13" i="267"/>
  <c r="O14" i="267"/>
  <c r="O15" i="267"/>
  <c r="O16" i="267"/>
  <c r="N8" i="267"/>
  <c r="N9" i="267"/>
  <c r="N10" i="267"/>
  <c r="N11" i="267"/>
  <c r="N12" i="267"/>
  <c r="N13" i="267"/>
  <c r="N14" i="267"/>
  <c r="N15" i="267"/>
  <c r="N16" i="267"/>
  <c r="J8" i="267"/>
  <c r="J9" i="267"/>
  <c r="J10" i="267"/>
  <c r="J11" i="267"/>
  <c r="J12" i="267"/>
  <c r="J13" i="267"/>
  <c r="J14" i="267"/>
  <c r="J15" i="267"/>
  <c r="J16" i="267"/>
  <c r="E7" i="266"/>
  <c r="E13" i="266" s="1"/>
  <c r="G7" i="266"/>
  <c r="H7" i="266"/>
  <c r="H13" i="266" s="1"/>
  <c r="I7" i="266"/>
  <c r="I13" i="266" s="1"/>
  <c r="D7" i="266"/>
  <c r="D13" i="266" s="1"/>
  <c r="L8" i="266"/>
  <c r="L9" i="266"/>
  <c r="L10" i="266"/>
  <c r="L11" i="266"/>
  <c r="L12" i="266"/>
  <c r="K8" i="266"/>
  <c r="K9" i="266"/>
  <c r="K10" i="266"/>
  <c r="K11" i="266"/>
  <c r="K12" i="266"/>
  <c r="J8" i="266"/>
  <c r="J9" i="266"/>
  <c r="J10" i="266"/>
  <c r="J11" i="266"/>
  <c r="J12" i="266"/>
  <c r="F8" i="266"/>
  <c r="F9" i="266"/>
  <c r="F10" i="266"/>
  <c r="F11" i="266"/>
  <c r="F12" i="266"/>
  <c r="E7" i="264"/>
  <c r="G7" i="264"/>
  <c r="H7" i="264"/>
  <c r="I7" i="264"/>
  <c r="D7" i="264"/>
  <c r="L8" i="264"/>
  <c r="L10" i="264"/>
  <c r="K8" i="264"/>
  <c r="K10" i="264"/>
  <c r="J8" i="264"/>
  <c r="J10" i="264"/>
  <c r="F8" i="264"/>
  <c r="F7" i="264" s="1"/>
  <c r="F10" i="264"/>
  <c r="E6" i="265"/>
  <c r="G6" i="265"/>
  <c r="H6" i="265"/>
  <c r="I6" i="265"/>
  <c r="D6" i="265"/>
  <c r="L7" i="265"/>
  <c r="K7" i="265"/>
  <c r="J7" i="265"/>
  <c r="F7" i="265"/>
  <c r="F6" i="265" s="1"/>
  <c r="I7" i="263"/>
  <c r="I15" i="263" s="1"/>
  <c r="K7" i="263"/>
  <c r="L7" i="263"/>
  <c r="L15" i="263" s="1"/>
  <c r="M7" i="263"/>
  <c r="M15" i="263" s="1"/>
  <c r="H7" i="263"/>
  <c r="H15" i="263" s="1"/>
  <c r="S9" i="263"/>
  <c r="S10" i="263"/>
  <c r="S11" i="263"/>
  <c r="S12" i="263"/>
  <c r="S13" i="263"/>
  <c r="S14" i="263"/>
  <c r="S8" i="263"/>
  <c r="P8" i="263"/>
  <c r="P9" i="263"/>
  <c r="P10" i="263"/>
  <c r="P11" i="263"/>
  <c r="P12" i="263"/>
  <c r="P13" i="263"/>
  <c r="P14" i="263"/>
  <c r="O8" i="263"/>
  <c r="O9" i="263"/>
  <c r="O10" i="263"/>
  <c r="O11" i="263"/>
  <c r="O12" i="263"/>
  <c r="O13" i="263"/>
  <c r="O14" i="263"/>
  <c r="N8" i="263"/>
  <c r="N9" i="263"/>
  <c r="N10" i="263"/>
  <c r="N11" i="263"/>
  <c r="N12" i="263"/>
  <c r="N13" i="263"/>
  <c r="N14" i="263"/>
  <c r="J8" i="263"/>
  <c r="J9" i="263"/>
  <c r="J10" i="263"/>
  <c r="J11" i="263"/>
  <c r="J12" i="263"/>
  <c r="J13" i="263"/>
  <c r="J14" i="263"/>
  <c r="E7" i="262"/>
  <c r="E11" i="262" s="1"/>
  <c r="G7" i="262"/>
  <c r="G11" i="262" s="1"/>
  <c r="H7" i="262"/>
  <c r="H11" i="262" s="1"/>
  <c r="I7" i="262"/>
  <c r="I11" i="262" s="1"/>
  <c r="D7" i="262"/>
  <c r="D11" i="262" s="1"/>
  <c r="L8" i="262"/>
  <c r="L9" i="262"/>
  <c r="L10" i="262"/>
  <c r="K8" i="262"/>
  <c r="K9" i="262"/>
  <c r="K10" i="262"/>
  <c r="J8" i="262"/>
  <c r="J9" i="262"/>
  <c r="J10" i="262"/>
  <c r="F8" i="262"/>
  <c r="F9" i="262"/>
  <c r="F10" i="262"/>
  <c r="E7" i="260"/>
  <c r="F7" i="260"/>
  <c r="G7" i="260"/>
  <c r="H7" i="260"/>
  <c r="I7" i="260"/>
  <c r="D7" i="260"/>
  <c r="L8" i="260"/>
  <c r="L10" i="260"/>
  <c r="K8" i="260"/>
  <c r="K10" i="260"/>
  <c r="J8" i="260"/>
  <c r="J10" i="260"/>
  <c r="F8" i="260"/>
  <c r="F10" i="260"/>
  <c r="E6" i="261"/>
  <c r="G6" i="261"/>
  <c r="H6" i="261"/>
  <c r="I6" i="261"/>
  <c r="D6" i="261"/>
  <c r="L7" i="261"/>
  <c r="L8" i="261"/>
  <c r="L9" i="261"/>
  <c r="L10" i="261"/>
  <c r="L11" i="261"/>
  <c r="L12" i="261"/>
  <c r="L13" i="261"/>
  <c r="L14" i="261"/>
  <c r="L15" i="261"/>
  <c r="L16" i="261"/>
  <c r="L17" i="261"/>
  <c r="L18" i="261"/>
  <c r="L19" i="261"/>
  <c r="L20" i="261"/>
  <c r="L21" i="261"/>
  <c r="L22" i="261"/>
  <c r="L23" i="261"/>
  <c r="L24" i="261"/>
  <c r="L25" i="261"/>
  <c r="L26" i="261"/>
  <c r="L27" i="261"/>
  <c r="K7" i="261"/>
  <c r="K8" i="261"/>
  <c r="K9" i="261"/>
  <c r="K10" i="261"/>
  <c r="K11" i="261"/>
  <c r="K12" i="261"/>
  <c r="K13" i="261"/>
  <c r="K14" i="261"/>
  <c r="K15" i="261"/>
  <c r="K16" i="261"/>
  <c r="K17" i="261"/>
  <c r="K18" i="261"/>
  <c r="K19" i="261"/>
  <c r="K20" i="261"/>
  <c r="K21" i="261"/>
  <c r="K22" i="261"/>
  <c r="K23" i="261"/>
  <c r="K24" i="261"/>
  <c r="K25" i="261"/>
  <c r="K26" i="261"/>
  <c r="K27" i="261"/>
  <c r="J7" i="261"/>
  <c r="J8" i="261"/>
  <c r="J9" i="261"/>
  <c r="J10" i="261"/>
  <c r="J11" i="261"/>
  <c r="J12" i="261"/>
  <c r="J13" i="261"/>
  <c r="J14" i="261"/>
  <c r="J15" i="261"/>
  <c r="J16" i="261"/>
  <c r="J17" i="261"/>
  <c r="J18" i="261"/>
  <c r="J19" i="261"/>
  <c r="J20" i="261"/>
  <c r="J21" i="261"/>
  <c r="J22" i="261"/>
  <c r="J23" i="261"/>
  <c r="J24" i="261"/>
  <c r="J25" i="261"/>
  <c r="J26" i="261"/>
  <c r="J27" i="261"/>
  <c r="F7" i="261"/>
  <c r="F8" i="261"/>
  <c r="F9" i="261"/>
  <c r="F10" i="261"/>
  <c r="F11" i="261"/>
  <c r="F12" i="261"/>
  <c r="F13" i="261"/>
  <c r="F14" i="261"/>
  <c r="F15" i="261"/>
  <c r="F16" i="261"/>
  <c r="F17" i="261"/>
  <c r="F18" i="261"/>
  <c r="F19" i="261"/>
  <c r="F20" i="261"/>
  <c r="F21" i="261"/>
  <c r="F22" i="261"/>
  <c r="F23" i="261"/>
  <c r="F24" i="261"/>
  <c r="F25" i="261"/>
  <c r="F26" i="261"/>
  <c r="F27" i="261"/>
  <c r="I7" i="259"/>
  <c r="I20" i="259" s="1"/>
  <c r="K7" i="259"/>
  <c r="K20" i="259" s="1"/>
  <c r="L7" i="259"/>
  <c r="L20" i="259" s="1"/>
  <c r="M7" i="259"/>
  <c r="M20" i="259" s="1"/>
  <c r="H7" i="259"/>
  <c r="H20" i="259" s="1"/>
  <c r="S9" i="259"/>
  <c r="S10" i="259"/>
  <c r="S11" i="259"/>
  <c r="S12" i="259"/>
  <c r="S13" i="259"/>
  <c r="S14" i="259"/>
  <c r="S15" i="259"/>
  <c r="S16" i="259"/>
  <c r="S17" i="259"/>
  <c r="S18" i="259"/>
  <c r="S19" i="259"/>
  <c r="S8" i="259"/>
  <c r="P8" i="259"/>
  <c r="P9" i="259"/>
  <c r="P10" i="259"/>
  <c r="P11" i="259"/>
  <c r="P12" i="259"/>
  <c r="P13" i="259"/>
  <c r="P14" i="259"/>
  <c r="P15" i="259"/>
  <c r="P16" i="259"/>
  <c r="P17" i="259"/>
  <c r="P18" i="259"/>
  <c r="P19" i="259"/>
  <c r="O8" i="259"/>
  <c r="O9" i="259"/>
  <c r="O10" i="259"/>
  <c r="O11" i="259"/>
  <c r="O12" i="259"/>
  <c r="O13" i="259"/>
  <c r="O14" i="259"/>
  <c r="O15" i="259"/>
  <c r="O16" i="259"/>
  <c r="O17" i="259"/>
  <c r="O18" i="259"/>
  <c r="O19" i="259"/>
  <c r="N8" i="259"/>
  <c r="N9" i="259"/>
  <c r="N10" i="259"/>
  <c r="N11" i="259"/>
  <c r="N12" i="259"/>
  <c r="N13" i="259"/>
  <c r="N14" i="259"/>
  <c r="N15" i="259"/>
  <c r="N16" i="259"/>
  <c r="N17" i="259"/>
  <c r="N18" i="259"/>
  <c r="N19" i="259"/>
  <c r="J8" i="259"/>
  <c r="J9" i="259"/>
  <c r="J10" i="259"/>
  <c r="J11" i="259"/>
  <c r="J12" i="259"/>
  <c r="J13" i="259"/>
  <c r="J14" i="259"/>
  <c r="J15" i="259"/>
  <c r="J16" i="259"/>
  <c r="J17" i="259"/>
  <c r="J18" i="259"/>
  <c r="J19" i="259"/>
  <c r="E7" i="258"/>
  <c r="E11" i="258" s="1"/>
  <c r="G7" i="258"/>
  <c r="H7" i="258"/>
  <c r="H11" i="258" s="1"/>
  <c r="I7" i="258"/>
  <c r="I11" i="258" s="1"/>
  <c r="D7" i="258"/>
  <c r="D11" i="258" s="1"/>
  <c r="L8" i="258"/>
  <c r="L9" i="258"/>
  <c r="L10" i="258"/>
  <c r="K8" i="258"/>
  <c r="K9" i="258"/>
  <c r="K10" i="258"/>
  <c r="J8" i="258"/>
  <c r="J9" i="258"/>
  <c r="J10" i="258"/>
  <c r="F8" i="258"/>
  <c r="F9" i="258"/>
  <c r="F10" i="258"/>
  <c r="E9" i="256"/>
  <c r="G9" i="256"/>
  <c r="H9" i="256"/>
  <c r="I9" i="256"/>
  <c r="D9" i="256"/>
  <c r="E7" i="256"/>
  <c r="G7" i="256"/>
  <c r="H7" i="256"/>
  <c r="I7" i="256"/>
  <c r="D7" i="256"/>
  <c r="L8" i="256"/>
  <c r="L10" i="256"/>
  <c r="L11" i="256"/>
  <c r="L12" i="256"/>
  <c r="L13" i="256"/>
  <c r="K8" i="256"/>
  <c r="K10" i="256"/>
  <c r="K11" i="256"/>
  <c r="K12" i="256"/>
  <c r="K13" i="256"/>
  <c r="J8" i="256"/>
  <c r="J10" i="256"/>
  <c r="J11" i="256"/>
  <c r="J12" i="256"/>
  <c r="J13" i="256"/>
  <c r="F8" i="256"/>
  <c r="F7" i="256" s="1"/>
  <c r="F10" i="256"/>
  <c r="F11" i="256"/>
  <c r="F12" i="256"/>
  <c r="F13" i="256"/>
  <c r="E6" i="257"/>
  <c r="G6" i="257"/>
  <c r="H6" i="257"/>
  <c r="I6" i="257"/>
  <c r="D6" i="257"/>
  <c r="L7" i="257"/>
  <c r="L8" i="257"/>
  <c r="L9" i="257"/>
  <c r="L10" i="257"/>
  <c r="L11" i="257"/>
  <c r="L12" i="257"/>
  <c r="L13" i="257"/>
  <c r="L14" i="257"/>
  <c r="L15" i="257"/>
  <c r="L16" i="257"/>
  <c r="L17" i="257"/>
  <c r="L18" i="257"/>
  <c r="L19" i="257"/>
  <c r="L20" i="257"/>
  <c r="L21" i="257"/>
  <c r="L22" i="257"/>
  <c r="L23" i="257"/>
  <c r="L24" i="257"/>
  <c r="L25" i="257"/>
  <c r="L26" i="257"/>
  <c r="L27" i="257"/>
  <c r="L28" i="257"/>
  <c r="L29" i="257"/>
  <c r="L30" i="257"/>
  <c r="L31" i="257"/>
  <c r="K7" i="257"/>
  <c r="K8" i="257"/>
  <c r="K9" i="257"/>
  <c r="K10" i="257"/>
  <c r="K11" i="257"/>
  <c r="K12" i="257"/>
  <c r="K13" i="257"/>
  <c r="K14" i="257"/>
  <c r="K15" i="257"/>
  <c r="K16" i="257"/>
  <c r="K17" i="257"/>
  <c r="K18" i="257"/>
  <c r="K19" i="257"/>
  <c r="K20" i="257"/>
  <c r="K21" i="257"/>
  <c r="K22" i="257"/>
  <c r="K23" i="257"/>
  <c r="K24" i="257"/>
  <c r="K25" i="257"/>
  <c r="K26" i="257"/>
  <c r="K27" i="257"/>
  <c r="K28" i="257"/>
  <c r="K29" i="257"/>
  <c r="K30" i="257"/>
  <c r="K31" i="257"/>
  <c r="J7" i="257"/>
  <c r="J8" i="257"/>
  <c r="J9" i="257"/>
  <c r="J10" i="257"/>
  <c r="J11" i="257"/>
  <c r="J12" i="257"/>
  <c r="J13" i="257"/>
  <c r="J14" i="257"/>
  <c r="J15" i="257"/>
  <c r="J16" i="257"/>
  <c r="J17" i="257"/>
  <c r="J18" i="257"/>
  <c r="J19" i="257"/>
  <c r="J20" i="257"/>
  <c r="J21" i="257"/>
  <c r="J22" i="257"/>
  <c r="J23" i="257"/>
  <c r="J24" i="257"/>
  <c r="J25" i="257"/>
  <c r="J26" i="257"/>
  <c r="J27" i="257"/>
  <c r="J28" i="257"/>
  <c r="J29" i="257"/>
  <c r="J30" i="257"/>
  <c r="J31" i="257"/>
  <c r="F7" i="257"/>
  <c r="F8" i="257"/>
  <c r="F9" i="257"/>
  <c r="F10" i="257"/>
  <c r="F11" i="257"/>
  <c r="F12" i="257"/>
  <c r="F13" i="257"/>
  <c r="F14" i="257"/>
  <c r="F15" i="257"/>
  <c r="F16" i="257"/>
  <c r="F17" i="257"/>
  <c r="F18" i="257"/>
  <c r="F19" i="257"/>
  <c r="F20" i="257"/>
  <c r="F21" i="257"/>
  <c r="F22" i="257"/>
  <c r="F23" i="257"/>
  <c r="F24" i="257"/>
  <c r="F25" i="257"/>
  <c r="F26" i="257"/>
  <c r="F27" i="257"/>
  <c r="F28" i="257"/>
  <c r="F29" i="257"/>
  <c r="F30" i="257"/>
  <c r="F31" i="257"/>
  <c r="I7" i="255"/>
  <c r="I21" i="255" s="1"/>
  <c r="K7" i="255"/>
  <c r="K21" i="255" s="1"/>
  <c r="L7" i="255"/>
  <c r="L21" i="255" s="1"/>
  <c r="M7" i="255"/>
  <c r="M21" i="255" s="1"/>
  <c r="H7" i="255"/>
  <c r="H21" i="255" s="1"/>
  <c r="S9" i="255"/>
  <c r="S10" i="255"/>
  <c r="S11" i="255"/>
  <c r="S12" i="255"/>
  <c r="S13" i="255"/>
  <c r="S14" i="255"/>
  <c r="S15" i="255"/>
  <c r="S16" i="255"/>
  <c r="S17" i="255"/>
  <c r="S18" i="255"/>
  <c r="S19" i="255"/>
  <c r="S20" i="255"/>
  <c r="S8" i="255"/>
  <c r="P8" i="255"/>
  <c r="P9" i="255"/>
  <c r="P10" i="255"/>
  <c r="P11" i="255"/>
  <c r="P12" i="255"/>
  <c r="P13" i="255"/>
  <c r="P14" i="255"/>
  <c r="P15" i="255"/>
  <c r="P16" i="255"/>
  <c r="P17" i="255"/>
  <c r="P18" i="255"/>
  <c r="P19" i="255"/>
  <c r="P20" i="255"/>
  <c r="O8" i="255"/>
  <c r="O9" i="255"/>
  <c r="O10" i="255"/>
  <c r="O11" i="255"/>
  <c r="O12" i="255"/>
  <c r="O13" i="255"/>
  <c r="O14" i="255"/>
  <c r="O15" i="255"/>
  <c r="O16" i="255"/>
  <c r="O17" i="255"/>
  <c r="O18" i="255"/>
  <c r="O19" i="255"/>
  <c r="O20" i="255"/>
  <c r="N8" i="255"/>
  <c r="N9" i="255"/>
  <c r="N10" i="255"/>
  <c r="N11" i="255"/>
  <c r="N12" i="255"/>
  <c r="N13" i="255"/>
  <c r="N14" i="255"/>
  <c r="N15" i="255"/>
  <c r="N16" i="255"/>
  <c r="N17" i="255"/>
  <c r="N18" i="255"/>
  <c r="N19" i="255"/>
  <c r="N20" i="255"/>
  <c r="J8" i="255"/>
  <c r="J9" i="255"/>
  <c r="J10" i="255"/>
  <c r="J11" i="255"/>
  <c r="J12" i="255"/>
  <c r="J13" i="255"/>
  <c r="J14" i="255"/>
  <c r="J15" i="255"/>
  <c r="J16" i="255"/>
  <c r="J17" i="255"/>
  <c r="J18" i="255"/>
  <c r="J19" i="255"/>
  <c r="J20" i="255"/>
  <c r="E7" i="254"/>
  <c r="E11" i="254" s="1"/>
  <c r="G7" i="254"/>
  <c r="H7" i="254"/>
  <c r="H11" i="254" s="1"/>
  <c r="I7" i="254"/>
  <c r="I11" i="254" s="1"/>
  <c r="D7" i="254"/>
  <c r="D11" i="254" s="1"/>
  <c r="L8" i="254"/>
  <c r="L9" i="254"/>
  <c r="L10" i="254"/>
  <c r="K8" i="254"/>
  <c r="K9" i="254"/>
  <c r="K10" i="254"/>
  <c r="J8" i="254"/>
  <c r="J9" i="254"/>
  <c r="J10" i="254"/>
  <c r="F8" i="254"/>
  <c r="F9" i="254"/>
  <c r="F10" i="254"/>
  <c r="E9" i="252"/>
  <c r="G9" i="252"/>
  <c r="H9" i="252"/>
  <c r="I9" i="252"/>
  <c r="D9" i="252"/>
  <c r="E7" i="252"/>
  <c r="G7" i="252"/>
  <c r="H7" i="252"/>
  <c r="I7" i="252"/>
  <c r="D7" i="252"/>
  <c r="L8" i="252"/>
  <c r="L10" i="252"/>
  <c r="L11" i="252"/>
  <c r="L12" i="252"/>
  <c r="K8" i="252"/>
  <c r="K10" i="252"/>
  <c r="K11" i="252"/>
  <c r="K12" i="252"/>
  <c r="J8" i="252"/>
  <c r="J10" i="252"/>
  <c r="J11" i="252"/>
  <c r="J12" i="252"/>
  <c r="F8" i="252"/>
  <c r="F7" i="252" s="1"/>
  <c r="F10" i="252"/>
  <c r="F11" i="252"/>
  <c r="F12" i="252"/>
  <c r="E6" i="253"/>
  <c r="G6" i="253"/>
  <c r="H6" i="253"/>
  <c r="I6" i="253"/>
  <c r="D6" i="253"/>
  <c r="L7" i="253"/>
  <c r="L8" i="253"/>
  <c r="L9" i="253"/>
  <c r="L10" i="253"/>
  <c r="L11" i="253"/>
  <c r="L12" i="253"/>
  <c r="L13" i="253"/>
  <c r="L14" i="253"/>
  <c r="L15" i="253"/>
  <c r="L16" i="253"/>
  <c r="L17" i="253"/>
  <c r="L18" i="253"/>
  <c r="L19" i="253"/>
  <c r="L20" i="253"/>
  <c r="L21" i="253"/>
  <c r="L22" i="253"/>
  <c r="L23" i="253"/>
  <c r="L24" i="253"/>
  <c r="L25" i="253"/>
  <c r="L26" i="253"/>
  <c r="L27" i="253"/>
  <c r="L28" i="253"/>
  <c r="L29" i="253"/>
  <c r="L30" i="253"/>
  <c r="K7" i="253"/>
  <c r="K8" i="253"/>
  <c r="K9" i="253"/>
  <c r="K10" i="253"/>
  <c r="K11" i="253"/>
  <c r="K12" i="253"/>
  <c r="K13" i="253"/>
  <c r="K14" i="253"/>
  <c r="K15" i="253"/>
  <c r="K16" i="253"/>
  <c r="K17" i="253"/>
  <c r="K18" i="253"/>
  <c r="K19" i="253"/>
  <c r="K20" i="253"/>
  <c r="K21" i="253"/>
  <c r="K22" i="253"/>
  <c r="K23" i="253"/>
  <c r="K24" i="253"/>
  <c r="K25" i="253"/>
  <c r="K26" i="253"/>
  <c r="K27" i="253"/>
  <c r="K28" i="253"/>
  <c r="K29" i="253"/>
  <c r="K30" i="253"/>
  <c r="J7" i="253"/>
  <c r="J8" i="253"/>
  <c r="J9" i="253"/>
  <c r="J10" i="253"/>
  <c r="J11" i="253"/>
  <c r="J12" i="253"/>
  <c r="J13" i="253"/>
  <c r="J14" i="253"/>
  <c r="J15" i="253"/>
  <c r="J16" i="253"/>
  <c r="J17" i="253"/>
  <c r="J18" i="253"/>
  <c r="J19" i="253"/>
  <c r="J20" i="253"/>
  <c r="J21" i="253"/>
  <c r="J22" i="253"/>
  <c r="J23" i="253"/>
  <c r="J24" i="253"/>
  <c r="J25" i="253"/>
  <c r="J26" i="253"/>
  <c r="J27" i="253"/>
  <c r="J28" i="253"/>
  <c r="J29" i="253"/>
  <c r="J30" i="253"/>
  <c r="F7" i="253"/>
  <c r="F8" i="253"/>
  <c r="F9" i="253"/>
  <c r="F10" i="253"/>
  <c r="F11" i="253"/>
  <c r="F12" i="253"/>
  <c r="F13" i="253"/>
  <c r="F14" i="253"/>
  <c r="F15" i="253"/>
  <c r="F16" i="253"/>
  <c r="F17" i="253"/>
  <c r="F18" i="253"/>
  <c r="F19" i="253"/>
  <c r="F20" i="253"/>
  <c r="F21" i="253"/>
  <c r="F22" i="253"/>
  <c r="F23" i="253"/>
  <c r="F24" i="253"/>
  <c r="F25" i="253"/>
  <c r="F26" i="253"/>
  <c r="F27" i="253"/>
  <c r="F28" i="253"/>
  <c r="F29" i="253"/>
  <c r="F30" i="253"/>
  <c r="I7" i="251"/>
  <c r="I14" i="251" s="1"/>
  <c r="K7" i="251"/>
  <c r="L7" i="251"/>
  <c r="L14" i="251" s="1"/>
  <c r="M7" i="251"/>
  <c r="M14" i="251" s="1"/>
  <c r="H7" i="251"/>
  <c r="H14" i="251" s="1"/>
  <c r="S9" i="251"/>
  <c r="S10" i="251"/>
  <c r="S11" i="251"/>
  <c r="S12" i="251"/>
  <c r="S13" i="251"/>
  <c r="S8" i="251"/>
  <c r="P8" i="251"/>
  <c r="P9" i="251"/>
  <c r="P10" i="251"/>
  <c r="P11" i="251"/>
  <c r="P12" i="251"/>
  <c r="P13" i="251"/>
  <c r="O8" i="251"/>
  <c r="O9" i="251"/>
  <c r="O10" i="251"/>
  <c r="O11" i="251"/>
  <c r="O12" i="251"/>
  <c r="O13" i="251"/>
  <c r="N8" i="251"/>
  <c r="N9" i="251"/>
  <c r="N10" i="251"/>
  <c r="N11" i="251"/>
  <c r="N12" i="251"/>
  <c r="N13" i="251"/>
  <c r="J8" i="251"/>
  <c r="J9" i="251"/>
  <c r="J10" i="251"/>
  <c r="J11" i="251"/>
  <c r="J12" i="251"/>
  <c r="J13" i="251"/>
  <c r="E7" i="250"/>
  <c r="E10" i="250" s="1"/>
  <c r="G7" i="250"/>
  <c r="H7" i="250"/>
  <c r="H10" i="250" s="1"/>
  <c r="I7" i="250"/>
  <c r="I10" i="250" s="1"/>
  <c r="D7" i="250"/>
  <c r="D10" i="250" s="1"/>
  <c r="L8" i="250"/>
  <c r="L9" i="250"/>
  <c r="K8" i="250"/>
  <c r="K9" i="250"/>
  <c r="J8" i="250"/>
  <c r="J9" i="250"/>
  <c r="F8" i="250"/>
  <c r="F9" i="250"/>
  <c r="E7" i="248"/>
  <c r="G7" i="248"/>
  <c r="H7" i="248"/>
  <c r="I7" i="248"/>
  <c r="D7" i="248"/>
  <c r="L8" i="248"/>
  <c r="L10" i="248"/>
  <c r="K8" i="248"/>
  <c r="K10" i="248"/>
  <c r="J8" i="248"/>
  <c r="J10" i="248"/>
  <c r="F8" i="248"/>
  <c r="F7" i="248" s="1"/>
  <c r="F10" i="248"/>
  <c r="E6" i="249"/>
  <c r="G6" i="249"/>
  <c r="H6" i="249"/>
  <c r="I6" i="249"/>
  <c r="D6" i="249"/>
  <c r="L7" i="249"/>
  <c r="L8" i="249"/>
  <c r="L9" i="249"/>
  <c r="L10" i="249"/>
  <c r="L11" i="249"/>
  <c r="L12" i="249"/>
  <c r="L13" i="249"/>
  <c r="L14" i="249"/>
  <c r="L15" i="249"/>
  <c r="L16" i="249"/>
  <c r="L17" i="249"/>
  <c r="L18" i="249"/>
  <c r="L19" i="249"/>
  <c r="L20" i="249"/>
  <c r="L21" i="249"/>
  <c r="L22" i="249"/>
  <c r="L23" i="249"/>
  <c r="L24" i="249"/>
  <c r="L25" i="249"/>
  <c r="L26" i="249"/>
  <c r="L27" i="249"/>
  <c r="L28" i="249"/>
  <c r="L29" i="249"/>
  <c r="L30" i="249"/>
  <c r="K7" i="249"/>
  <c r="K8" i="249"/>
  <c r="K9" i="249"/>
  <c r="K10" i="249"/>
  <c r="K11" i="249"/>
  <c r="K12" i="249"/>
  <c r="K13" i="249"/>
  <c r="K14" i="249"/>
  <c r="K15" i="249"/>
  <c r="K16" i="249"/>
  <c r="K17" i="249"/>
  <c r="K18" i="249"/>
  <c r="K19" i="249"/>
  <c r="K20" i="249"/>
  <c r="K21" i="249"/>
  <c r="K22" i="249"/>
  <c r="K23" i="249"/>
  <c r="K24" i="249"/>
  <c r="K25" i="249"/>
  <c r="K26" i="249"/>
  <c r="K27" i="249"/>
  <c r="K28" i="249"/>
  <c r="K29" i="249"/>
  <c r="K30" i="249"/>
  <c r="J7" i="249"/>
  <c r="J8" i="249"/>
  <c r="J9" i="249"/>
  <c r="J10" i="249"/>
  <c r="J11" i="249"/>
  <c r="J12" i="249"/>
  <c r="J13" i="249"/>
  <c r="J14" i="249"/>
  <c r="J15" i="249"/>
  <c r="J16" i="249"/>
  <c r="J17" i="249"/>
  <c r="J18" i="249"/>
  <c r="J19" i="249"/>
  <c r="J20" i="249"/>
  <c r="J21" i="249"/>
  <c r="J22" i="249"/>
  <c r="J23" i="249"/>
  <c r="J24" i="249"/>
  <c r="J25" i="249"/>
  <c r="J26" i="249"/>
  <c r="J27" i="249"/>
  <c r="J28" i="249"/>
  <c r="J29" i="249"/>
  <c r="J30" i="249"/>
  <c r="F7" i="249"/>
  <c r="F8" i="249"/>
  <c r="F9" i="249"/>
  <c r="F10" i="249"/>
  <c r="F11" i="249"/>
  <c r="F12" i="249"/>
  <c r="F13" i="249"/>
  <c r="F14" i="249"/>
  <c r="F15" i="249"/>
  <c r="F16" i="249"/>
  <c r="F17" i="249"/>
  <c r="F18" i="249"/>
  <c r="F19" i="249"/>
  <c r="F20" i="249"/>
  <c r="F21" i="249"/>
  <c r="F22" i="249"/>
  <c r="F23" i="249"/>
  <c r="F24" i="249"/>
  <c r="F25" i="249"/>
  <c r="F26" i="249"/>
  <c r="F27" i="249"/>
  <c r="F28" i="249"/>
  <c r="F29" i="249"/>
  <c r="F30" i="249"/>
  <c r="I7" i="247"/>
  <c r="I17" i="247" s="1"/>
  <c r="K7" i="247"/>
  <c r="L7" i="247"/>
  <c r="L17" i="247" s="1"/>
  <c r="M7" i="247"/>
  <c r="M17" i="247" s="1"/>
  <c r="H7" i="247"/>
  <c r="H17" i="247" s="1"/>
  <c r="S9" i="247"/>
  <c r="S10" i="247"/>
  <c r="S11" i="247"/>
  <c r="S12" i="247"/>
  <c r="S13" i="247"/>
  <c r="S14" i="247"/>
  <c r="S15" i="247"/>
  <c r="S16" i="247"/>
  <c r="S8" i="247"/>
  <c r="P8" i="247"/>
  <c r="P9" i="247"/>
  <c r="P10" i="247"/>
  <c r="P11" i="247"/>
  <c r="P12" i="247"/>
  <c r="P13" i="247"/>
  <c r="P14" i="247"/>
  <c r="P15" i="247"/>
  <c r="P16" i="247"/>
  <c r="O8" i="247"/>
  <c r="O9" i="247"/>
  <c r="O10" i="247"/>
  <c r="O11" i="247"/>
  <c r="O12" i="247"/>
  <c r="O13" i="247"/>
  <c r="O14" i="247"/>
  <c r="O15" i="247"/>
  <c r="O16" i="247"/>
  <c r="N8" i="247"/>
  <c r="N9" i="247"/>
  <c r="N10" i="247"/>
  <c r="N11" i="247"/>
  <c r="N12" i="247"/>
  <c r="N13" i="247"/>
  <c r="N14" i="247"/>
  <c r="N15" i="247"/>
  <c r="N16" i="247"/>
  <c r="J8" i="247"/>
  <c r="J9" i="247"/>
  <c r="J10" i="247"/>
  <c r="J11" i="247"/>
  <c r="J12" i="247"/>
  <c r="J13" i="247"/>
  <c r="J14" i="247"/>
  <c r="J15" i="247"/>
  <c r="J16" i="247"/>
  <c r="E7" i="246"/>
  <c r="E12" i="246" s="1"/>
  <c r="G7" i="246"/>
  <c r="H7" i="246"/>
  <c r="H12" i="246" s="1"/>
  <c r="I7" i="246"/>
  <c r="I12" i="246" s="1"/>
  <c r="D7" i="246"/>
  <c r="D12" i="246" s="1"/>
  <c r="L8" i="246"/>
  <c r="L9" i="246"/>
  <c r="L10" i="246"/>
  <c r="L11" i="246"/>
  <c r="K8" i="246"/>
  <c r="K9" i="246"/>
  <c r="K10" i="246"/>
  <c r="K11" i="246"/>
  <c r="J8" i="246"/>
  <c r="J9" i="246"/>
  <c r="J10" i="246"/>
  <c r="J11" i="246"/>
  <c r="F8" i="246"/>
  <c r="F9" i="246"/>
  <c r="F10" i="246"/>
  <c r="F11" i="246"/>
  <c r="E7" i="244"/>
  <c r="G7" i="244"/>
  <c r="H7" i="244"/>
  <c r="I7" i="244"/>
  <c r="D7" i="244"/>
  <c r="L8" i="244"/>
  <c r="L10" i="244"/>
  <c r="K8" i="244"/>
  <c r="K10" i="244"/>
  <c r="J8" i="244"/>
  <c r="J10" i="244"/>
  <c r="F8" i="244"/>
  <c r="F7" i="244" s="1"/>
  <c r="F10" i="244"/>
  <c r="E6" i="245"/>
  <c r="G6" i="245"/>
  <c r="H6" i="245"/>
  <c r="I6" i="245"/>
  <c r="D6" i="245"/>
  <c r="L7" i="245"/>
  <c r="K7" i="245"/>
  <c r="J7" i="245"/>
  <c r="F7" i="245"/>
  <c r="F6" i="245" s="1"/>
  <c r="I7" i="243"/>
  <c r="I13" i="243" s="1"/>
  <c r="K7" i="243"/>
  <c r="K13" i="243" s="1"/>
  <c r="L7" i="243"/>
  <c r="L13" i="243" s="1"/>
  <c r="M7" i="243"/>
  <c r="M13" i="243" s="1"/>
  <c r="H7" i="243"/>
  <c r="H13" i="243" s="1"/>
  <c r="S9" i="243"/>
  <c r="S10" i="243"/>
  <c r="S11" i="243"/>
  <c r="S12" i="243"/>
  <c r="S8" i="243"/>
  <c r="P8" i="243"/>
  <c r="P9" i="243"/>
  <c r="P10" i="243"/>
  <c r="P11" i="243"/>
  <c r="P12" i="243"/>
  <c r="O8" i="243"/>
  <c r="O9" i="243"/>
  <c r="O10" i="243"/>
  <c r="O11" i="243"/>
  <c r="O12" i="243"/>
  <c r="N8" i="243"/>
  <c r="N9" i="243"/>
  <c r="N10" i="243"/>
  <c r="N11" i="243"/>
  <c r="N12" i="243"/>
  <c r="J8" i="243"/>
  <c r="J9" i="243"/>
  <c r="J10" i="243"/>
  <c r="J11" i="243"/>
  <c r="J12" i="243"/>
  <c r="E7" i="242"/>
  <c r="G7" i="242"/>
  <c r="H7" i="242"/>
  <c r="H11" i="242" s="1"/>
  <c r="I7" i="242"/>
  <c r="I11" i="242" s="1"/>
  <c r="D7" i="242"/>
  <c r="D11" i="242" s="1"/>
  <c r="L8" i="242"/>
  <c r="L9" i="242"/>
  <c r="L10" i="242"/>
  <c r="K8" i="242"/>
  <c r="K9" i="242"/>
  <c r="K10" i="242"/>
  <c r="J8" i="242"/>
  <c r="J9" i="242"/>
  <c r="J10" i="242"/>
  <c r="F8" i="242"/>
  <c r="F9" i="242"/>
  <c r="F10" i="242"/>
  <c r="E7" i="240"/>
  <c r="G7" i="240"/>
  <c r="H7" i="240"/>
  <c r="I7" i="240"/>
  <c r="D7" i="240"/>
  <c r="L8" i="240"/>
  <c r="L10" i="240"/>
  <c r="K8" i="240"/>
  <c r="K10" i="240"/>
  <c r="J8" i="240"/>
  <c r="J10" i="240"/>
  <c r="F8" i="240"/>
  <c r="F7" i="240" s="1"/>
  <c r="F10" i="240"/>
  <c r="E6" i="241"/>
  <c r="G6" i="241"/>
  <c r="H6" i="241"/>
  <c r="I6" i="241"/>
  <c r="D6" i="241"/>
  <c r="L7" i="241"/>
  <c r="L8" i="241"/>
  <c r="L9" i="241"/>
  <c r="L10" i="241"/>
  <c r="L11" i="241"/>
  <c r="L12" i="241"/>
  <c r="L13" i="241"/>
  <c r="L14" i="241"/>
  <c r="L15" i="241"/>
  <c r="L16" i="241"/>
  <c r="L17" i="241"/>
  <c r="L18" i="241"/>
  <c r="L19" i="241"/>
  <c r="L20" i="241"/>
  <c r="L21" i="241"/>
  <c r="L22" i="241"/>
  <c r="L23" i="241"/>
  <c r="L24" i="241"/>
  <c r="K7" i="241"/>
  <c r="K8" i="241"/>
  <c r="K9" i="241"/>
  <c r="K10" i="241"/>
  <c r="K11" i="241"/>
  <c r="K12" i="241"/>
  <c r="K13" i="241"/>
  <c r="K14" i="241"/>
  <c r="K15" i="241"/>
  <c r="K16" i="241"/>
  <c r="K17" i="241"/>
  <c r="K18" i="241"/>
  <c r="K19" i="241"/>
  <c r="K20" i="241"/>
  <c r="K21" i="241"/>
  <c r="K22" i="241"/>
  <c r="K23" i="241"/>
  <c r="K24" i="241"/>
  <c r="J7" i="241"/>
  <c r="J8" i="241"/>
  <c r="J9" i="241"/>
  <c r="J10" i="241"/>
  <c r="J11" i="241"/>
  <c r="J12" i="241"/>
  <c r="J13" i="241"/>
  <c r="J14" i="241"/>
  <c r="J15" i="241"/>
  <c r="J16" i="241"/>
  <c r="J17" i="241"/>
  <c r="J18" i="241"/>
  <c r="J19" i="241"/>
  <c r="J20" i="241"/>
  <c r="J21" i="241"/>
  <c r="J22" i="241"/>
  <c r="J23" i="241"/>
  <c r="J24" i="241"/>
  <c r="F7" i="241"/>
  <c r="F8" i="241"/>
  <c r="F9" i="241"/>
  <c r="F10" i="241"/>
  <c r="F11" i="241"/>
  <c r="F12" i="241"/>
  <c r="F13" i="241"/>
  <c r="F14" i="241"/>
  <c r="F15" i="241"/>
  <c r="F16" i="241"/>
  <c r="F17" i="241"/>
  <c r="F18" i="241"/>
  <c r="F19" i="241"/>
  <c r="F20" i="241"/>
  <c r="F21" i="241"/>
  <c r="F22" i="241"/>
  <c r="F23" i="241"/>
  <c r="F24" i="241"/>
  <c r="I7" i="239"/>
  <c r="I18" i="239" s="1"/>
  <c r="K7" i="239"/>
  <c r="L7" i="239"/>
  <c r="L18" i="239" s="1"/>
  <c r="M7" i="239"/>
  <c r="M18" i="239" s="1"/>
  <c r="H7" i="239"/>
  <c r="H18" i="239" s="1"/>
  <c r="S9" i="239"/>
  <c r="S10" i="239"/>
  <c r="S11" i="239"/>
  <c r="S12" i="239"/>
  <c r="S13" i="239"/>
  <c r="S14" i="239"/>
  <c r="S15" i="239"/>
  <c r="S16" i="239"/>
  <c r="S17" i="239"/>
  <c r="S8" i="239"/>
  <c r="P8" i="239"/>
  <c r="P9" i="239"/>
  <c r="P10" i="239"/>
  <c r="P11" i="239"/>
  <c r="P12" i="239"/>
  <c r="P13" i="239"/>
  <c r="P14" i="239"/>
  <c r="P15" i="239"/>
  <c r="P16" i="239"/>
  <c r="P17" i="239"/>
  <c r="O8" i="239"/>
  <c r="O9" i="239"/>
  <c r="O10" i="239"/>
  <c r="O11" i="239"/>
  <c r="O12" i="239"/>
  <c r="O13" i="239"/>
  <c r="O14" i="239"/>
  <c r="O15" i="239"/>
  <c r="O16" i="239"/>
  <c r="O17" i="239"/>
  <c r="N8" i="239"/>
  <c r="N9" i="239"/>
  <c r="N10" i="239"/>
  <c r="N11" i="239"/>
  <c r="N12" i="239"/>
  <c r="N13" i="239"/>
  <c r="N14" i="239"/>
  <c r="N15" i="239"/>
  <c r="N16" i="239"/>
  <c r="N17" i="239"/>
  <c r="J8" i="239"/>
  <c r="J9" i="239"/>
  <c r="J10" i="239"/>
  <c r="J11" i="239"/>
  <c r="J12" i="239"/>
  <c r="J13" i="239"/>
  <c r="J14" i="239"/>
  <c r="J15" i="239"/>
  <c r="J16" i="239"/>
  <c r="J17" i="239"/>
  <c r="E7" i="238"/>
  <c r="E11" i="238" s="1"/>
  <c r="G7" i="238"/>
  <c r="H7" i="238"/>
  <c r="H11" i="238" s="1"/>
  <c r="I7" i="238"/>
  <c r="I11" i="238" s="1"/>
  <c r="D7" i="238"/>
  <c r="D11" i="238" s="1"/>
  <c r="L8" i="238"/>
  <c r="L9" i="238"/>
  <c r="L10" i="238"/>
  <c r="K8" i="238"/>
  <c r="K9" i="238"/>
  <c r="K10" i="238"/>
  <c r="J8" i="238"/>
  <c r="J9" i="238"/>
  <c r="J10" i="238"/>
  <c r="F8" i="238"/>
  <c r="F9" i="238"/>
  <c r="F10" i="238"/>
  <c r="E7" i="236"/>
  <c r="G7" i="236"/>
  <c r="H7" i="236"/>
  <c r="I7" i="236"/>
  <c r="D7" i="236"/>
  <c r="L8" i="236"/>
  <c r="L10" i="236"/>
  <c r="K8" i="236"/>
  <c r="K10" i="236"/>
  <c r="J8" i="236"/>
  <c r="J10" i="236"/>
  <c r="F8" i="236"/>
  <c r="F7" i="236" s="1"/>
  <c r="F10" i="236"/>
  <c r="E6" i="237"/>
  <c r="G6" i="237"/>
  <c r="H6" i="237"/>
  <c r="I6" i="237"/>
  <c r="D6" i="237"/>
  <c r="L7" i="237"/>
  <c r="L8" i="237"/>
  <c r="L9" i="237"/>
  <c r="L10" i="237"/>
  <c r="L11" i="237"/>
  <c r="L12" i="237"/>
  <c r="L13" i="237"/>
  <c r="L14" i="237"/>
  <c r="L15" i="237"/>
  <c r="L16" i="237"/>
  <c r="L17" i="237"/>
  <c r="L18" i="237"/>
  <c r="L19" i="237"/>
  <c r="L20" i="237"/>
  <c r="L21" i="237"/>
  <c r="L22" i="237"/>
  <c r="L23" i="237"/>
  <c r="L24" i="237"/>
  <c r="L25" i="237"/>
  <c r="L26" i="237"/>
  <c r="L27" i="237"/>
  <c r="L28" i="237"/>
  <c r="L29" i="237"/>
  <c r="L30" i="237"/>
  <c r="K7" i="237"/>
  <c r="K8" i="237"/>
  <c r="K9" i="237"/>
  <c r="K10" i="237"/>
  <c r="K11" i="237"/>
  <c r="K12" i="237"/>
  <c r="K13" i="237"/>
  <c r="K14" i="237"/>
  <c r="K15" i="237"/>
  <c r="K16" i="237"/>
  <c r="K17" i="237"/>
  <c r="K18" i="237"/>
  <c r="K19" i="237"/>
  <c r="K20" i="237"/>
  <c r="K21" i="237"/>
  <c r="K22" i="237"/>
  <c r="K23" i="237"/>
  <c r="K24" i="237"/>
  <c r="K25" i="237"/>
  <c r="K26" i="237"/>
  <c r="K27" i="237"/>
  <c r="K28" i="237"/>
  <c r="K29" i="237"/>
  <c r="K30" i="237"/>
  <c r="J7" i="237"/>
  <c r="J8" i="237"/>
  <c r="J9" i="237"/>
  <c r="J10" i="237"/>
  <c r="J11" i="237"/>
  <c r="J12" i="237"/>
  <c r="J13" i="237"/>
  <c r="J14" i="237"/>
  <c r="J15" i="237"/>
  <c r="J16" i="237"/>
  <c r="J17" i="237"/>
  <c r="J18" i="237"/>
  <c r="J19" i="237"/>
  <c r="J20" i="237"/>
  <c r="J21" i="237"/>
  <c r="J22" i="237"/>
  <c r="J23" i="237"/>
  <c r="J24" i="237"/>
  <c r="J25" i="237"/>
  <c r="J26" i="237"/>
  <c r="J27" i="237"/>
  <c r="J28" i="237"/>
  <c r="J29" i="237"/>
  <c r="J30" i="237"/>
  <c r="F7" i="237"/>
  <c r="F8" i="237"/>
  <c r="F9" i="237"/>
  <c r="F10" i="237"/>
  <c r="F11" i="237"/>
  <c r="F12" i="237"/>
  <c r="F13" i="237"/>
  <c r="F14" i="237"/>
  <c r="F15" i="237"/>
  <c r="F16" i="237"/>
  <c r="F17" i="237"/>
  <c r="F18" i="237"/>
  <c r="F19" i="237"/>
  <c r="F20" i="237"/>
  <c r="F21" i="237"/>
  <c r="F22" i="237"/>
  <c r="F23" i="237"/>
  <c r="F24" i="237"/>
  <c r="F25" i="237"/>
  <c r="F26" i="237"/>
  <c r="F27" i="237"/>
  <c r="F28" i="237"/>
  <c r="F29" i="237"/>
  <c r="F30" i="237"/>
  <c r="I7" i="235"/>
  <c r="K7" i="235"/>
  <c r="L7" i="235"/>
  <c r="L13" i="235" s="1"/>
  <c r="M7" i="235"/>
  <c r="M13" i="235" s="1"/>
  <c r="H7" i="235"/>
  <c r="H13" i="235" s="1"/>
  <c r="S9" i="235"/>
  <c r="S10" i="235"/>
  <c r="S11" i="235"/>
  <c r="S12" i="235"/>
  <c r="S8" i="235"/>
  <c r="P8" i="235"/>
  <c r="P9" i="235"/>
  <c r="P10" i="235"/>
  <c r="P11" i="235"/>
  <c r="P12" i="235"/>
  <c r="O8" i="235"/>
  <c r="O9" i="235"/>
  <c r="O10" i="235"/>
  <c r="O11" i="235"/>
  <c r="O12" i="235"/>
  <c r="N8" i="235"/>
  <c r="N9" i="235"/>
  <c r="N10" i="235"/>
  <c r="N11" i="235"/>
  <c r="N12" i="235"/>
  <c r="J8" i="235"/>
  <c r="J9" i="235"/>
  <c r="J10" i="235"/>
  <c r="J11" i="235"/>
  <c r="J12" i="235"/>
  <c r="E7" i="234"/>
  <c r="E12" i="234" s="1"/>
  <c r="G7" i="234"/>
  <c r="G12" i="234" s="1"/>
  <c r="H7" i="234"/>
  <c r="H12" i="234" s="1"/>
  <c r="I7" i="234"/>
  <c r="I12" i="234" s="1"/>
  <c r="D7" i="234"/>
  <c r="D12" i="234" s="1"/>
  <c r="L8" i="234"/>
  <c r="L9" i="234"/>
  <c r="L10" i="234"/>
  <c r="L11" i="234"/>
  <c r="K8" i="234"/>
  <c r="K9" i="234"/>
  <c r="K10" i="234"/>
  <c r="K11" i="234"/>
  <c r="J8" i="234"/>
  <c r="J9" i="234"/>
  <c r="J10" i="234"/>
  <c r="J11" i="234"/>
  <c r="F8" i="234"/>
  <c r="F9" i="234"/>
  <c r="F10" i="234"/>
  <c r="F11" i="234"/>
  <c r="E7" i="232"/>
  <c r="G7" i="232"/>
  <c r="H7" i="232"/>
  <c r="I7" i="232"/>
  <c r="D7" i="232"/>
  <c r="L8" i="232"/>
  <c r="L10" i="232"/>
  <c r="K8" i="232"/>
  <c r="K10" i="232"/>
  <c r="J8" i="232"/>
  <c r="J10" i="232"/>
  <c r="F8" i="232"/>
  <c r="F7" i="232" s="1"/>
  <c r="F10" i="232"/>
  <c r="E6" i="233"/>
  <c r="G6" i="233"/>
  <c r="H6" i="233"/>
  <c r="I6" i="233"/>
  <c r="D6" i="233"/>
  <c r="L7" i="233"/>
  <c r="K7" i="233"/>
  <c r="J7" i="233"/>
  <c r="F7" i="233"/>
  <c r="F6" i="233" s="1"/>
  <c r="I7" i="231"/>
  <c r="I16" i="231" s="1"/>
  <c r="K7" i="231"/>
  <c r="K16" i="231" s="1"/>
  <c r="L7" i="231"/>
  <c r="L16" i="231" s="1"/>
  <c r="M7" i="231"/>
  <c r="M16" i="231" s="1"/>
  <c r="H7" i="231"/>
  <c r="H16" i="231" s="1"/>
  <c r="S9" i="231"/>
  <c r="S10" i="231"/>
  <c r="S11" i="231"/>
  <c r="S12" i="231"/>
  <c r="S13" i="231"/>
  <c r="S14" i="231"/>
  <c r="S15" i="231"/>
  <c r="S8" i="231"/>
  <c r="P8" i="231"/>
  <c r="P9" i="231"/>
  <c r="P10" i="231"/>
  <c r="P11" i="231"/>
  <c r="P12" i="231"/>
  <c r="P13" i="231"/>
  <c r="P14" i="231"/>
  <c r="P15" i="231"/>
  <c r="O8" i="231"/>
  <c r="O9" i="231"/>
  <c r="O10" i="231"/>
  <c r="O11" i="231"/>
  <c r="O12" i="231"/>
  <c r="O13" i="231"/>
  <c r="O14" i="231"/>
  <c r="O15" i="231"/>
  <c r="N8" i="231"/>
  <c r="N9" i="231"/>
  <c r="N10" i="231"/>
  <c r="N11" i="231"/>
  <c r="N12" i="231"/>
  <c r="N13" i="231"/>
  <c r="N14" i="231"/>
  <c r="N15" i="231"/>
  <c r="J8" i="231"/>
  <c r="J9" i="231"/>
  <c r="J10" i="231"/>
  <c r="J11" i="231"/>
  <c r="J12" i="231"/>
  <c r="J13" i="231"/>
  <c r="J14" i="231"/>
  <c r="J15" i="231"/>
  <c r="E7" i="230"/>
  <c r="E11" i="230" s="1"/>
  <c r="G7" i="230"/>
  <c r="H7" i="230"/>
  <c r="H11" i="230" s="1"/>
  <c r="I7" i="230"/>
  <c r="I11" i="230" s="1"/>
  <c r="D7" i="230"/>
  <c r="D11" i="230" s="1"/>
  <c r="L8" i="230"/>
  <c r="L9" i="230"/>
  <c r="L10" i="230"/>
  <c r="K8" i="230"/>
  <c r="K9" i="230"/>
  <c r="K10" i="230"/>
  <c r="J8" i="230"/>
  <c r="J9" i="230"/>
  <c r="J10" i="230"/>
  <c r="F8" i="230"/>
  <c r="F9" i="230"/>
  <c r="F10" i="230"/>
  <c r="E9" i="228"/>
  <c r="G9" i="228"/>
  <c r="H9" i="228"/>
  <c r="I9" i="228"/>
  <c r="D9" i="228"/>
  <c r="E7" i="228"/>
  <c r="G7" i="228"/>
  <c r="H7" i="228"/>
  <c r="I7" i="228"/>
  <c r="D7" i="228"/>
  <c r="L8" i="228"/>
  <c r="L10" i="228"/>
  <c r="L11" i="228"/>
  <c r="L12" i="228"/>
  <c r="K8" i="228"/>
  <c r="K10" i="228"/>
  <c r="K11" i="228"/>
  <c r="K12" i="228"/>
  <c r="J8" i="228"/>
  <c r="J10" i="228"/>
  <c r="J11" i="228"/>
  <c r="J12" i="228"/>
  <c r="F8" i="228"/>
  <c r="F7" i="228" s="1"/>
  <c r="F10" i="228"/>
  <c r="F11" i="228"/>
  <c r="F12" i="228"/>
  <c r="E6" i="229"/>
  <c r="G6" i="229"/>
  <c r="H6" i="229"/>
  <c r="I6" i="229"/>
  <c r="D6" i="229"/>
  <c r="L7" i="229"/>
  <c r="L8" i="229"/>
  <c r="L9" i="229"/>
  <c r="L10" i="229"/>
  <c r="L11" i="229"/>
  <c r="L12" i="229"/>
  <c r="L13" i="229"/>
  <c r="L14" i="229"/>
  <c r="L15" i="229"/>
  <c r="L16" i="229"/>
  <c r="L17" i="229"/>
  <c r="L18" i="229"/>
  <c r="L19" i="229"/>
  <c r="L20" i="229"/>
  <c r="L21" i="229"/>
  <c r="L22" i="229"/>
  <c r="L23" i="229"/>
  <c r="L24" i="229"/>
  <c r="L25" i="229"/>
  <c r="L26" i="229"/>
  <c r="L27" i="229"/>
  <c r="L28" i="229"/>
  <c r="K7" i="229"/>
  <c r="K8" i="229"/>
  <c r="K9" i="229"/>
  <c r="K10" i="229"/>
  <c r="K11" i="229"/>
  <c r="K12" i="229"/>
  <c r="K13" i="229"/>
  <c r="K14" i="229"/>
  <c r="K15" i="229"/>
  <c r="K16" i="229"/>
  <c r="K17" i="229"/>
  <c r="K18" i="229"/>
  <c r="K19" i="229"/>
  <c r="K20" i="229"/>
  <c r="K21" i="229"/>
  <c r="K22" i="229"/>
  <c r="K23" i="229"/>
  <c r="K24" i="229"/>
  <c r="K25" i="229"/>
  <c r="K26" i="229"/>
  <c r="K27" i="229"/>
  <c r="K28" i="229"/>
  <c r="J7" i="229"/>
  <c r="J8" i="229"/>
  <c r="J9" i="229"/>
  <c r="J10" i="229"/>
  <c r="J11" i="229"/>
  <c r="J12" i="229"/>
  <c r="J13" i="229"/>
  <c r="J14" i="229"/>
  <c r="J15" i="229"/>
  <c r="J16" i="229"/>
  <c r="J17" i="229"/>
  <c r="J18" i="229"/>
  <c r="J19" i="229"/>
  <c r="J20" i="229"/>
  <c r="J21" i="229"/>
  <c r="J22" i="229"/>
  <c r="J23" i="229"/>
  <c r="J24" i="229"/>
  <c r="J25" i="229"/>
  <c r="J26" i="229"/>
  <c r="J27" i="229"/>
  <c r="J28" i="229"/>
  <c r="F7" i="229"/>
  <c r="F8" i="229"/>
  <c r="F9" i="229"/>
  <c r="F10" i="229"/>
  <c r="F11" i="229"/>
  <c r="F12" i="229"/>
  <c r="F13" i="229"/>
  <c r="F14" i="229"/>
  <c r="F15" i="229"/>
  <c r="F16" i="229"/>
  <c r="F17" i="229"/>
  <c r="F18" i="229"/>
  <c r="F19" i="229"/>
  <c r="F20" i="229"/>
  <c r="F21" i="229"/>
  <c r="F22" i="229"/>
  <c r="F23" i="229"/>
  <c r="F24" i="229"/>
  <c r="F25" i="229"/>
  <c r="F26" i="229"/>
  <c r="F27" i="229"/>
  <c r="F28" i="229"/>
  <c r="I7" i="227"/>
  <c r="I12" i="227" s="1"/>
  <c r="K7" i="227"/>
  <c r="L7" i="227"/>
  <c r="L12" i="227" s="1"/>
  <c r="M7" i="227"/>
  <c r="M12" i="227" s="1"/>
  <c r="H7" i="227"/>
  <c r="H12" i="227" s="1"/>
  <c r="S9" i="227"/>
  <c r="S10" i="227"/>
  <c r="S11" i="227"/>
  <c r="S8" i="227"/>
  <c r="P8" i="227"/>
  <c r="P9" i="227"/>
  <c r="P10" i="227"/>
  <c r="P11" i="227"/>
  <c r="O8" i="227"/>
  <c r="O9" i="227"/>
  <c r="O10" i="227"/>
  <c r="O11" i="227"/>
  <c r="N8" i="227"/>
  <c r="N9" i="227"/>
  <c r="N10" i="227"/>
  <c r="N11" i="227"/>
  <c r="J8" i="227"/>
  <c r="J9" i="227"/>
  <c r="J10" i="227"/>
  <c r="J11" i="227"/>
  <c r="E7" i="226"/>
  <c r="E10" i="226" s="1"/>
  <c r="G7" i="226"/>
  <c r="H7" i="226"/>
  <c r="H10" i="226" s="1"/>
  <c r="I7" i="226"/>
  <c r="I10" i="226" s="1"/>
  <c r="D7" i="226"/>
  <c r="D10" i="226" s="1"/>
  <c r="L8" i="226"/>
  <c r="L9" i="226"/>
  <c r="K8" i="226"/>
  <c r="K9" i="226"/>
  <c r="J8" i="226"/>
  <c r="J9" i="226"/>
  <c r="F8" i="226"/>
  <c r="F9" i="226"/>
  <c r="E9" i="224"/>
  <c r="G9" i="224"/>
  <c r="H9" i="224"/>
  <c r="I9" i="224"/>
  <c r="D9" i="224"/>
  <c r="E7" i="224"/>
  <c r="G7" i="224"/>
  <c r="H7" i="224"/>
  <c r="I7" i="224"/>
  <c r="D7" i="224"/>
  <c r="L8" i="224"/>
  <c r="L10" i="224"/>
  <c r="L11" i="224"/>
  <c r="L12" i="224"/>
  <c r="L13" i="224"/>
  <c r="L14" i="224"/>
  <c r="L15" i="224"/>
  <c r="L16" i="224"/>
  <c r="L17" i="224"/>
  <c r="K8" i="224"/>
  <c r="K10" i="224"/>
  <c r="K11" i="224"/>
  <c r="K12" i="224"/>
  <c r="K13" i="224"/>
  <c r="K14" i="224"/>
  <c r="K15" i="224"/>
  <c r="K16" i="224"/>
  <c r="K17" i="224"/>
  <c r="J8" i="224"/>
  <c r="J10" i="224"/>
  <c r="J11" i="224"/>
  <c r="J12" i="224"/>
  <c r="J13" i="224"/>
  <c r="J14" i="224"/>
  <c r="J15" i="224"/>
  <c r="J16" i="224"/>
  <c r="J17" i="224"/>
  <c r="F8" i="224"/>
  <c r="F7" i="224" s="1"/>
  <c r="F10" i="224"/>
  <c r="F11" i="224"/>
  <c r="F12" i="224"/>
  <c r="F13" i="224"/>
  <c r="F14" i="224"/>
  <c r="F15" i="224"/>
  <c r="F16" i="224"/>
  <c r="F17" i="224"/>
  <c r="E6" i="225"/>
  <c r="G6" i="225"/>
  <c r="H6" i="225"/>
  <c r="I6" i="225"/>
  <c r="D6" i="225"/>
  <c r="L7" i="225"/>
  <c r="L8" i="225"/>
  <c r="L9" i="225"/>
  <c r="L10" i="225"/>
  <c r="L11" i="225"/>
  <c r="L12" i="225"/>
  <c r="L13" i="225"/>
  <c r="L14" i="225"/>
  <c r="L15" i="225"/>
  <c r="L16" i="225"/>
  <c r="L17" i="225"/>
  <c r="L18" i="225"/>
  <c r="L19" i="225"/>
  <c r="L20" i="225"/>
  <c r="L21" i="225"/>
  <c r="L22" i="225"/>
  <c r="L23" i="225"/>
  <c r="L24" i="225"/>
  <c r="L25" i="225"/>
  <c r="L26" i="225"/>
  <c r="L27" i="225"/>
  <c r="L28" i="225"/>
  <c r="L29" i="225"/>
  <c r="L30" i="225"/>
  <c r="L31" i="225"/>
  <c r="K7" i="225"/>
  <c r="K8" i="225"/>
  <c r="K9" i="225"/>
  <c r="K10" i="225"/>
  <c r="K11" i="225"/>
  <c r="K12" i="225"/>
  <c r="K13" i="225"/>
  <c r="K14" i="225"/>
  <c r="K15" i="225"/>
  <c r="K16" i="225"/>
  <c r="K17" i="225"/>
  <c r="K18" i="225"/>
  <c r="K19" i="225"/>
  <c r="K20" i="225"/>
  <c r="K21" i="225"/>
  <c r="K22" i="225"/>
  <c r="K23" i="225"/>
  <c r="K24" i="225"/>
  <c r="K25" i="225"/>
  <c r="K26" i="225"/>
  <c r="K27" i="225"/>
  <c r="K28" i="225"/>
  <c r="K29" i="225"/>
  <c r="K30" i="225"/>
  <c r="K31" i="225"/>
  <c r="J7" i="225"/>
  <c r="J8" i="225"/>
  <c r="J9" i="225"/>
  <c r="J10" i="225"/>
  <c r="J11" i="225"/>
  <c r="J12" i="225"/>
  <c r="J13" i="225"/>
  <c r="J14" i="225"/>
  <c r="J15" i="225"/>
  <c r="J16" i="225"/>
  <c r="J17" i="225"/>
  <c r="J18" i="225"/>
  <c r="J19" i="225"/>
  <c r="J20" i="225"/>
  <c r="J21" i="225"/>
  <c r="J22" i="225"/>
  <c r="J23" i="225"/>
  <c r="J24" i="225"/>
  <c r="J25" i="225"/>
  <c r="J26" i="225"/>
  <c r="J27" i="225"/>
  <c r="J28" i="225"/>
  <c r="J29" i="225"/>
  <c r="J30" i="225"/>
  <c r="J31" i="225"/>
  <c r="F7" i="225"/>
  <c r="F8" i="225"/>
  <c r="F9" i="225"/>
  <c r="F10" i="225"/>
  <c r="F11" i="225"/>
  <c r="F12" i="225"/>
  <c r="F13" i="225"/>
  <c r="F14" i="225"/>
  <c r="F15" i="225"/>
  <c r="F16" i="225"/>
  <c r="F17" i="225"/>
  <c r="F18" i="225"/>
  <c r="F19" i="225"/>
  <c r="F20" i="225"/>
  <c r="F21" i="225"/>
  <c r="F22" i="225"/>
  <c r="F23" i="225"/>
  <c r="F24" i="225"/>
  <c r="F25" i="225"/>
  <c r="F26" i="225"/>
  <c r="F27" i="225"/>
  <c r="F28" i="225"/>
  <c r="F29" i="225"/>
  <c r="F30" i="225"/>
  <c r="F31" i="225"/>
  <c r="I7" i="223"/>
  <c r="K7" i="223"/>
  <c r="L7" i="223"/>
  <c r="L21" i="223" s="1"/>
  <c r="M7" i="223"/>
  <c r="M21" i="223" s="1"/>
  <c r="H7" i="223"/>
  <c r="H21" i="223" s="1"/>
  <c r="S9" i="223"/>
  <c r="S10" i="223"/>
  <c r="S11" i="223"/>
  <c r="S12" i="223"/>
  <c r="S13" i="223"/>
  <c r="S14" i="223"/>
  <c r="S15" i="223"/>
  <c r="S16" i="223"/>
  <c r="S17" i="223"/>
  <c r="S18" i="223"/>
  <c r="S19" i="223"/>
  <c r="S20" i="223"/>
  <c r="S8" i="223"/>
  <c r="P8" i="223"/>
  <c r="P9" i="223"/>
  <c r="P10" i="223"/>
  <c r="P11" i="223"/>
  <c r="P12" i="223"/>
  <c r="P13" i="223"/>
  <c r="P14" i="223"/>
  <c r="P15" i="223"/>
  <c r="P16" i="223"/>
  <c r="P17" i="223"/>
  <c r="P18" i="223"/>
  <c r="P19" i="223"/>
  <c r="P20" i="223"/>
  <c r="O8" i="223"/>
  <c r="O9" i="223"/>
  <c r="O10" i="223"/>
  <c r="O11" i="223"/>
  <c r="O12" i="223"/>
  <c r="O13" i="223"/>
  <c r="O14" i="223"/>
  <c r="O15" i="223"/>
  <c r="O16" i="223"/>
  <c r="O17" i="223"/>
  <c r="O18" i="223"/>
  <c r="O19" i="223"/>
  <c r="O20" i="223"/>
  <c r="N8" i="223"/>
  <c r="N9" i="223"/>
  <c r="N10" i="223"/>
  <c r="N11" i="223"/>
  <c r="N12" i="223"/>
  <c r="N13" i="223"/>
  <c r="N14" i="223"/>
  <c r="N15" i="223"/>
  <c r="N16" i="223"/>
  <c r="N17" i="223"/>
  <c r="N18" i="223"/>
  <c r="N19" i="223"/>
  <c r="N20" i="223"/>
  <c r="J8" i="223"/>
  <c r="J9" i="223"/>
  <c r="J10" i="223"/>
  <c r="J11" i="223"/>
  <c r="J12" i="223"/>
  <c r="J13" i="223"/>
  <c r="J14" i="223"/>
  <c r="J15" i="223"/>
  <c r="J16" i="223"/>
  <c r="J17" i="223"/>
  <c r="J18" i="223"/>
  <c r="J19" i="223"/>
  <c r="J20" i="223"/>
  <c r="E7" i="222"/>
  <c r="E14" i="222" s="1"/>
  <c r="G7" i="222"/>
  <c r="G14" i="222" s="1"/>
  <c r="H7" i="222"/>
  <c r="H14" i="222" s="1"/>
  <c r="I7" i="222"/>
  <c r="I14" i="222" s="1"/>
  <c r="D7" i="222"/>
  <c r="D14" i="222" s="1"/>
  <c r="L8" i="222"/>
  <c r="L9" i="222"/>
  <c r="L10" i="222"/>
  <c r="L11" i="222"/>
  <c r="L12" i="222"/>
  <c r="L13" i="222"/>
  <c r="K8" i="222"/>
  <c r="K9" i="222"/>
  <c r="K10" i="222"/>
  <c r="K11" i="222"/>
  <c r="K12" i="222"/>
  <c r="K13" i="222"/>
  <c r="J8" i="222"/>
  <c r="J9" i="222"/>
  <c r="J10" i="222"/>
  <c r="J11" i="222"/>
  <c r="J12" i="222"/>
  <c r="J13" i="222"/>
  <c r="F8" i="222"/>
  <c r="F9" i="222"/>
  <c r="F10" i="222"/>
  <c r="F11" i="222"/>
  <c r="F12" i="222"/>
  <c r="F13" i="222"/>
  <c r="E9" i="220"/>
  <c r="G9" i="220"/>
  <c r="H9" i="220"/>
  <c r="I9" i="220"/>
  <c r="D9" i="220"/>
  <c r="E7" i="220"/>
  <c r="G7" i="220"/>
  <c r="H7" i="220"/>
  <c r="I7" i="220"/>
  <c r="D7" i="220"/>
  <c r="L8" i="220"/>
  <c r="L10" i="220"/>
  <c r="L11" i="220"/>
  <c r="L12" i="220"/>
  <c r="L13" i="220"/>
  <c r="L14" i="220"/>
  <c r="L15" i="220"/>
  <c r="L16" i="220"/>
  <c r="L17" i="220"/>
  <c r="L18" i="220"/>
  <c r="L19" i="220"/>
  <c r="L20" i="220"/>
  <c r="L21" i="220"/>
  <c r="L22" i="220"/>
  <c r="L23" i="220"/>
  <c r="L24" i="220"/>
  <c r="L25" i="220"/>
  <c r="L26" i="220"/>
  <c r="L27" i="220"/>
  <c r="L28" i="220"/>
  <c r="L29" i="220"/>
  <c r="L30" i="220"/>
  <c r="L31" i="220"/>
  <c r="L32" i="220"/>
  <c r="L33" i="220"/>
  <c r="L34" i="220"/>
  <c r="L35" i="220"/>
  <c r="K8" i="220"/>
  <c r="K10" i="220"/>
  <c r="K11" i="220"/>
  <c r="K12" i="220"/>
  <c r="K13" i="220"/>
  <c r="K14" i="220"/>
  <c r="K15" i="220"/>
  <c r="K16" i="220"/>
  <c r="K17" i="220"/>
  <c r="K18" i="220"/>
  <c r="K19" i="220"/>
  <c r="K20" i="220"/>
  <c r="K21" i="220"/>
  <c r="K22" i="220"/>
  <c r="K23" i="220"/>
  <c r="K24" i="220"/>
  <c r="K25" i="220"/>
  <c r="K26" i="220"/>
  <c r="K27" i="220"/>
  <c r="K28" i="220"/>
  <c r="K29" i="220"/>
  <c r="K30" i="220"/>
  <c r="K31" i="220"/>
  <c r="K32" i="220"/>
  <c r="K33" i="220"/>
  <c r="K34" i="220"/>
  <c r="K35" i="220"/>
  <c r="J8" i="220"/>
  <c r="J10" i="220"/>
  <c r="J11" i="220"/>
  <c r="J12" i="220"/>
  <c r="J13" i="220"/>
  <c r="J14" i="220"/>
  <c r="J15" i="220"/>
  <c r="J16" i="220"/>
  <c r="J17" i="220"/>
  <c r="J18" i="220"/>
  <c r="J19" i="220"/>
  <c r="J20" i="220"/>
  <c r="J21" i="220"/>
  <c r="J22" i="220"/>
  <c r="J23" i="220"/>
  <c r="J24" i="220"/>
  <c r="J25" i="220"/>
  <c r="J26" i="220"/>
  <c r="J27" i="220"/>
  <c r="J28" i="220"/>
  <c r="J29" i="220"/>
  <c r="J30" i="220"/>
  <c r="J31" i="220"/>
  <c r="J32" i="220"/>
  <c r="J33" i="220"/>
  <c r="J34" i="220"/>
  <c r="J35" i="220"/>
  <c r="F8" i="220"/>
  <c r="F7" i="220" s="1"/>
  <c r="F10" i="220"/>
  <c r="F11" i="220"/>
  <c r="F12" i="220"/>
  <c r="F13" i="220"/>
  <c r="F14" i="220"/>
  <c r="F15" i="220"/>
  <c r="F16" i="220"/>
  <c r="F17" i="220"/>
  <c r="F18" i="220"/>
  <c r="F19" i="220"/>
  <c r="F20" i="220"/>
  <c r="F21" i="220"/>
  <c r="F22" i="220"/>
  <c r="F23" i="220"/>
  <c r="F24" i="220"/>
  <c r="F25" i="220"/>
  <c r="F26" i="220"/>
  <c r="F27" i="220"/>
  <c r="F28" i="220"/>
  <c r="F29" i="220"/>
  <c r="F30" i="220"/>
  <c r="F31" i="220"/>
  <c r="F32" i="220"/>
  <c r="F33" i="220"/>
  <c r="F34" i="220"/>
  <c r="F35" i="220"/>
  <c r="E6" i="221"/>
  <c r="G6" i="221"/>
  <c r="H6" i="221"/>
  <c r="I6" i="221"/>
  <c r="D6" i="221"/>
  <c r="L7" i="221"/>
  <c r="L8" i="221"/>
  <c r="L9" i="221"/>
  <c r="L10" i="221"/>
  <c r="L11" i="221"/>
  <c r="L12" i="221"/>
  <c r="L13" i="221"/>
  <c r="L14" i="221"/>
  <c r="L15" i="221"/>
  <c r="L16" i="221"/>
  <c r="L17" i="221"/>
  <c r="L18" i="221"/>
  <c r="L19" i="221"/>
  <c r="L20" i="221"/>
  <c r="L21" i="221"/>
  <c r="L22" i="221"/>
  <c r="L23" i="221"/>
  <c r="L24" i="221"/>
  <c r="L25" i="221"/>
  <c r="L26" i="221"/>
  <c r="L27" i="221"/>
  <c r="L28" i="221"/>
  <c r="L29" i="221"/>
  <c r="L30" i="221"/>
  <c r="L31" i="221"/>
  <c r="K7" i="221"/>
  <c r="K8" i="221"/>
  <c r="K9" i="221"/>
  <c r="K10" i="221"/>
  <c r="K11" i="221"/>
  <c r="K12" i="221"/>
  <c r="K13" i="221"/>
  <c r="K14" i="221"/>
  <c r="K15" i="221"/>
  <c r="K16" i="221"/>
  <c r="K17" i="221"/>
  <c r="K18" i="221"/>
  <c r="K19" i="221"/>
  <c r="K20" i="221"/>
  <c r="K21" i="221"/>
  <c r="K22" i="221"/>
  <c r="K23" i="221"/>
  <c r="K24" i="221"/>
  <c r="K25" i="221"/>
  <c r="K26" i="221"/>
  <c r="K27" i="221"/>
  <c r="K28" i="221"/>
  <c r="K29" i="221"/>
  <c r="K30" i="221"/>
  <c r="K31" i="221"/>
  <c r="J7" i="221"/>
  <c r="J8" i="221"/>
  <c r="J9" i="221"/>
  <c r="J10" i="221"/>
  <c r="J11" i="221"/>
  <c r="J12" i="221"/>
  <c r="J13" i="221"/>
  <c r="J14" i="221"/>
  <c r="J15" i="221"/>
  <c r="J16" i="221"/>
  <c r="J17" i="221"/>
  <c r="J18" i="221"/>
  <c r="J19" i="221"/>
  <c r="J20" i="221"/>
  <c r="J21" i="221"/>
  <c r="J22" i="221"/>
  <c r="J23" i="221"/>
  <c r="J24" i="221"/>
  <c r="J25" i="221"/>
  <c r="J26" i="221"/>
  <c r="J27" i="221"/>
  <c r="J28" i="221"/>
  <c r="J29" i="221"/>
  <c r="J30" i="221"/>
  <c r="J31" i="221"/>
  <c r="F7" i="221"/>
  <c r="F8" i="221"/>
  <c r="F9" i="221"/>
  <c r="F10" i="221"/>
  <c r="F11" i="221"/>
  <c r="F12" i="221"/>
  <c r="F13" i="221"/>
  <c r="F14" i="221"/>
  <c r="F15" i="221"/>
  <c r="F16" i="221"/>
  <c r="F17" i="221"/>
  <c r="F18" i="221"/>
  <c r="F19" i="221"/>
  <c r="F20" i="221"/>
  <c r="F21" i="221"/>
  <c r="F22" i="221"/>
  <c r="F23" i="221"/>
  <c r="F24" i="221"/>
  <c r="F25" i="221"/>
  <c r="F26" i="221"/>
  <c r="F27" i="221"/>
  <c r="F28" i="221"/>
  <c r="F29" i="221"/>
  <c r="F30" i="221"/>
  <c r="F31" i="221"/>
  <c r="I7" i="219"/>
  <c r="K7" i="219"/>
  <c r="K27" i="219" s="1"/>
  <c r="L7" i="219"/>
  <c r="L27" i="219" s="1"/>
  <c r="M7" i="219"/>
  <c r="M27" i="219" s="1"/>
  <c r="H7" i="219"/>
  <c r="H27" i="219" s="1"/>
  <c r="S9" i="219"/>
  <c r="S10" i="219"/>
  <c r="S11" i="219"/>
  <c r="S12" i="219"/>
  <c r="S13" i="219"/>
  <c r="S14" i="219"/>
  <c r="S15" i="219"/>
  <c r="S16" i="219"/>
  <c r="S17" i="219"/>
  <c r="S18" i="219"/>
  <c r="S19" i="219"/>
  <c r="S20" i="219"/>
  <c r="S21" i="219"/>
  <c r="S22" i="219"/>
  <c r="S23" i="219"/>
  <c r="S24" i="219"/>
  <c r="S25" i="219"/>
  <c r="S26" i="219"/>
  <c r="S8" i="219"/>
  <c r="P8" i="219"/>
  <c r="P9" i="219"/>
  <c r="P10" i="219"/>
  <c r="P11" i="219"/>
  <c r="P12" i="219"/>
  <c r="P13" i="219"/>
  <c r="P14" i="219"/>
  <c r="P15" i="219"/>
  <c r="P16" i="219"/>
  <c r="P17" i="219"/>
  <c r="P18" i="219"/>
  <c r="P19" i="219"/>
  <c r="P20" i="219"/>
  <c r="P21" i="219"/>
  <c r="P22" i="219"/>
  <c r="P23" i="219"/>
  <c r="P24" i="219"/>
  <c r="P25" i="219"/>
  <c r="P26" i="219"/>
  <c r="O8" i="219"/>
  <c r="O9" i="219"/>
  <c r="O10" i="219"/>
  <c r="O11" i="219"/>
  <c r="O12" i="219"/>
  <c r="O13" i="219"/>
  <c r="O14" i="219"/>
  <c r="O15" i="219"/>
  <c r="O16" i="219"/>
  <c r="O17" i="219"/>
  <c r="O18" i="219"/>
  <c r="O19" i="219"/>
  <c r="O20" i="219"/>
  <c r="O21" i="219"/>
  <c r="O22" i="219"/>
  <c r="O23" i="219"/>
  <c r="O24" i="219"/>
  <c r="O25" i="219"/>
  <c r="O26" i="219"/>
  <c r="N8" i="219"/>
  <c r="N9" i="219"/>
  <c r="N10" i="219"/>
  <c r="N11" i="219"/>
  <c r="N12" i="219"/>
  <c r="N13" i="219"/>
  <c r="N14" i="219"/>
  <c r="N15" i="219"/>
  <c r="N16" i="219"/>
  <c r="N17" i="219"/>
  <c r="N18" i="219"/>
  <c r="N19" i="219"/>
  <c r="N20" i="219"/>
  <c r="N21" i="219"/>
  <c r="N22" i="219"/>
  <c r="N23" i="219"/>
  <c r="N24" i="219"/>
  <c r="N25" i="219"/>
  <c r="N26" i="219"/>
  <c r="J8" i="219"/>
  <c r="J9" i="219"/>
  <c r="J10" i="219"/>
  <c r="J11" i="219"/>
  <c r="J12" i="219"/>
  <c r="J13" i="219"/>
  <c r="J14" i="219"/>
  <c r="J15" i="219"/>
  <c r="J16" i="219"/>
  <c r="J17" i="219"/>
  <c r="J18" i="219"/>
  <c r="J19" i="219"/>
  <c r="J20" i="219"/>
  <c r="J21" i="219"/>
  <c r="J22" i="219"/>
  <c r="J23" i="219"/>
  <c r="J24" i="219"/>
  <c r="J25" i="219"/>
  <c r="J26" i="219"/>
  <c r="E7" i="218"/>
  <c r="E12" i="218" s="1"/>
  <c r="G7" i="218"/>
  <c r="G12" i="218" s="1"/>
  <c r="H7" i="218"/>
  <c r="H12" i="218" s="1"/>
  <c r="I7" i="218"/>
  <c r="I12" i="218" s="1"/>
  <c r="D7" i="218"/>
  <c r="D12" i="218" s="1"/>
  <c r="L8" i="218"/>
  <c r="L9" i="218"/>
  <c r="L10" i="218"/>
  <c r="L11" i="218"/>
  <c r="K8" i="218"/>
  <c r="K9" i="218"/>
  <c r="K10" i="218"/>
  <c r="K11" i="218"/>
  <c r="J8" i="218"/>
  <c r="J9" i="218"/>
  <c r="J10" i="218"/>
  <c r="J11" i="218"/>
  <c r="F8" i="218"/>
  <c r="F9" i="218"/>
  <c r="F10" i="218"/>
  <c r="F11" i="218"/>
  <c r="E9" i="216"/>
  <c r="G9" i="216"/>
  <c r="H9" i="216"/>
  <c r="I9" i="216"/>
  <c r="D9" i="216"/>
  <c r="E7" i="216"/>
  <c r="G7" i="216"/>
  <c r="H7" i="216"/>
  <c r="I7" i="216"/>
  <c r="D7" i="216"/>
  <c r="L8" i="216"/>
  <c r="L10" i="216"/>
  <c r="L11" i="216"/>
  <c r="L12" i="216"/>
  <c r="L13" i="216"/>
  <c r="L14" i="216"/>
  <c r="L15" i="216"/>
  <c r="L16" i="216"/>
  <c r="L17" i="216"/>
  <c r="L18" i="216"/>
  <c r="L19" i="216"/>
  <c r="L20" i="216"/>
  <c r="L21" i="216"/>
  <c r="L22" i="216"/>
  <c r="L23" i="216"/>
  <c r="L24" i="216"/>
  <c r="L25" i="216"/>
  <c r="L26" i="216"/>
  <c r="L27" i="216"/>
  <c r="L28" i="216"/>
  <c r="L29" i="216"/>
  <c r="L30" i="216"/>
  <c r="L31" i="216"/>
  <c r="L32" i="216"/>
  <c r="L33" i="216"/>
  <c r="L34" i="216"/>
  <c r="L35" i="216"/>
  <c r="K8" i="216"/>
  <c r="K10" i="216"/>
  <c r="K11" i="216"/>
  <c r="K12" i="216"/>
  <c r="K13" i="216"/>
  <c r="K14" i="216"/>
  <c r="K15" i="216"/>
  <c r="K16" i="216"/>
  <c r="K17" i="216"/>
  <c r="K18" i="216"/>
  <c r="K19" i="216"/>
  <c r="K20" i="216"/>
  <c r="K21" i="216"/>
  <c r="K22" i="216"/>
  <c r="K23" i="216"/>
  <c r="K24" i="216"/>
  <c r="K25" i="216"/>
  <c r="K26" i="216"/>
  <c r="K27" i="216"/>
  <c r="K28" i="216"/>
  <c r="K29" i="216"/>
  <c r="K30" i="216"/>
  <c r="K31" i="216"/>
  <c r="K32" i="216"/>
  <c r="K33" i="216"/>
  <c r="K34" i="216"/>
  <c r="K35" i="216"/>
  <c r="J8" i="216"/>
  <c r="J10" i="216"/>
  <c r="J11" i="216"/>
  <c r="J12" i="216"/>
  <c r="J13" i="216"/>
  <c r="J14" i="216"/>
  <c r="J15" i="216"/>
  <c r="J16" i="216"/>
  <c r="J17" i="216"/>
  <c r="J18" i="216"/>
  <c r="J19" i="216"/>
  <c r="J20" i="216"/>
  <c r="J21" i="216"/>
  <c r="J22" i="216"/>
  <c r="J23" i="216"/>
  <c r="J24" i="216"/>
  <c r="J25" i="216"/>
  <c r="J26" i="216"/>
  <c r="J27" i="216"/>
  <c r="J28" i="216"/>
  <c r="J29" i="216"/>
  <c r="J30" i="216"/>
  <c r="J31" i="216"/>
  <c r="J32" i="216"/>
  <c r="J33" i="216"/>
  <c r="J34" i="216"/>
  <c r="J35" i="216"/>
  <c r="F8" i="216"/>
  <c r="F7" i="216" s="1"/>
  <c r="F10" i="216"/>
  <c r="F11" i="216"/>
  <c r="F12" i="216"/>
  <c r="F13" i="216"/>
  <c r="F14" i="216"/>
  <c r="F15" i="216"/>
  <c r="F16" i="216"/>
  <c r="F17" i="216"/>
  <c r="F18" i="216"/>
  <c r="F19" i="216"/>
  <c r="F20" i="216"/>
  <c r="F21" i="216"/>
  <c r="F22" i="216"/>
  <c r="F23" i="216"/>
  <c r="F24" i="216"/>
  <c r="F25" i="216"/>
  <c r="F26" i="216"/>
  <c r="F27" i="216"/>
  <c r="F28" i="216"/>
  <c r="F29" i="216"/>
  <c r="F30" i="216"/>
  <c r="F31" i="216"/>
  <c r="F32" i="216"/>
  <c r="F33" i="216"/>
  <c r="F34" i="216"/>
  <c r="F35" i="216"/>
  <c r="E6" i="217"/>
  <c r="G6" i="217"/>
  <c r="H6" i="217"/>
  <c r="I6" i="217"/>
  <c r="D6" i="217"/>
  <c r="L7" i="217"/>
  <c r="L8" i="217"/>
  <c r="L9" i="217"/>
  <c r="L10" i="217"/>
  <c r="L11" i="217"/>
  <c r="L12" i="217"/>
  <c r="L13" i="217"/>
  <c r="L14" i="217"/>
  <c r="L15" i="217"/>
  <c r="L16" i="217"/>
  <c r="L17" i="217"/>
  <c r="L18" i="217"/>
  <c r="L19" i="217"/>
  <c r="L20" i="217"/>
  <c r="L21" i="217"/>
  <c r="L22" i="217"/>
  <c r="L23" i="217"/>
  <c r="L24" i="217"/>
  <c r="L25" i="217"/>
  <c r="L26" i="217"/>
  <c r="L27" i="217"/>
  <c r="L28" i="217"/>
  <c r="L29" i="217"/>
  <c r="L30" i="217"/>
  <c r="L31" i="217"/>
  <c r="K7" i="217"/>
  <c r="K8" i="217"/>
  <c r="K9" i="217"/>
  <c r="K10" i="217"/>
  <c r="K11" i="217"/>
  <c r="K12" i="217"/>
  <c r="K13" i="217"/>
  <c r="K14" i="217"/>
  <c r="K15" i="217"/>
  <c r="K16" i="217"/>
  <c r="K17" i="217"/>
  <c r="K18" i="217"/>
  <c r="K19" i="217"/>
  <c r="K20" i="217"/>
  <c r="K21" i="217"/>
  <c r="K22" i="217"/>
  <c r="K23" i="217"/>
  <c r="K24" i="217"/>
  <c r="K25" i="217"/>
  <c r="K26" i="217"/>
  <c r="K27" i="217"/>
  <c r="K28" i="217"/>
  <c r="K29" i="217"/>
  <c r="K30" i="217"/>
  <c r="K31" i="217"/>
  <c r="J7" i="217"/>
  <c r="J8" i="217"/>
  <c r="J9" i="217"/>
  <c r="J10" i="217"/>
  <c r="J11" i="217"/>
  <c r="J12" i="217"/>
  <c r="J13" i="217"/>
  <c r="J14" i="217"/>
  <c r="J15" i="217"/>
  <c r="J16" i="217"/>
  <c r="J17" i="217"/>
  <c r="J18" i="217"/>
  <c r="J19" i="217"/>
  <c r="J20" i="217"/>
  <c r="J21" i="217"/>
  <c r="J22" i="217"/>
  <c r="J23" i="217"/>
  <c r="J24" i="217"/>
  <c r="J25" i="217"/>
  <c r="J26" i="217"/>
  <c r="J27" i="217"/>
  <c r="J28" i="217"/>
  <c r="J29" i="217"/>
  <c r="J30" i="217"/>
  <c r="J31" i="217"/>
  <c r="F7" i="217"/>
  <c r="F8" i="217"/>
  <c r="F9" i="217"/>
  <c r="F10" i="217"/>
  <c r="F11" i="217"/>
  <c r="F12" i="217"/>
  <c r="F13" i="217"/>
  <c r="F14" i="217"/>
  <c r="F15" i="217"/>
  <c r="F16" i="217"/>
  <c r="F17" i="217"/>
  <c r="F18" i="217"/>
  <c r="F19" i="217"/>
  <c r="F20" i="217"/>
  <c r="F21" i="217"/>
  <c r="F22" i="217"/>
  <c r="F23" i="217"/>
  <c r="F24" i="217"/>
  <c r="F25" i="217"/>
  <c r="F26" i="217"/>
  <c r="F27" i="217"/>
  <c r="F28" i="217"/>
  <c r="F29" i="217"/>
  <c r="F30" i="217"/>
  <c r="F31" i="217"/>
  <c r="I7" i="215"/>
  <c r="I19" i="215" s="1"/>
  <c r="K7" i="215"/>
  <c r="K19" i="215" s="1"/>
  <c r="L7" i="215"/>
  <c r="L19" i="215" s="1"/>
  <c r="M7" i="215"/>
  <c r="M19" i="215" s="1"/>
  <c r="H7" i="215"/>
  <c r="H19" i="215" s="1"/>
  <c r="S9" i="215"/>
  <c r="S10" i="215"/>
  <c r="S11" i="215"/>
  <c r="S12" i="215"/>
  <c r="S13" i="215"/>
  <c r="S14" i="215"/>
  <c r="S15" i="215"/>
  <c r="S16" i="215"/>
  <c r="S17" i="215"/>
  <c r="S18" i="215"/>
  <c r="S8" i="215"/>
  <c r="P8" i="215"/>
  <c r="P9" i="215"/>
  <c r="P10" i="215"/>
  <c r="P11" i="215"/>
  <c r="P12" i="215"/>
  <c r="P13" i="215"/>
  <c r="P14" i="215"/>
  <c r="P15" i="215"/>
  <c r="P16" i="215"/>
  <c r="P17" i="215"/>
  <c r="P18" i="215"/>
  <c r="O8" i="215"/>
  <c r="O9" i="215"/>
  <c r="O10" i="215"/>
  <c r="O11" i="215"/>
  <c r="O12" i="215"/>
  <c r="O13" i="215"/>
  <c r="O14" i="215"/>
  <c r="O15" i="215"/>
  <c r="O16" i="215"/>
  <c r="O17" i="215"/>
  <c r="O18" i="215"/>
  <c r="N8" i="215"/>
  <c r="N9" i="215"/>
  <c r="N10" i="215"/>
  <c r="N11" i="215"/>
  <c r="N12" i="215"/>
  <c r="N13" i="215"/>
  <c r="N14" i="215"/>
  <c r="N15" i="215"/>
  <c r="N16" i="215"/>
  <c r="N17" i="215"/>
  <c r="N18" i="215"/>
  <c r="J8" i="215"/>
  <c r="J9" i="215"/>
  <c r="J10" i="215"/>
  <c r="J11" i="215"/>
  <c r="J12" i="215"/>
  <c r="J13" i="215"/>
  <c r="J14" i="215"/>
  <c r="J15" i="215"/>
  <c r="J16" i="215"/>
  <c r="J17" i="215"/>
  <c r="J18" i="215"/>
  <c r="E7" i="214"/>
  <c r="E18" i="214" s="1"/>
  <c r="G7" i="214"/>
  <c r="H7" i="214"/>
  <c r="H18" i="214" s="1"/>
  <c r="I7" i="214"/>
  <c r="I18" i="214" s="1"/>
  <c r="D7" i="214"/>
  <c r="D18" i="214" s="1"/>
  <c r="L8" i="214"/>
  <c r="L9" i="214"/>
  <c r="L10" i="214"/>
  <c r="L11" i="214"/>
  <c r="L12" i="214"/>
  <c r="L13" i="214"/>
  <c r="L14" i="214"/>
  <c r="L15" i="214"/>
  <c r="L16" i="214"/>
  <c r="L17" i="214"/>
  <c r="K8" i="214"/>
  <c r="K9" i="214"/>
  <c r="K10" i="214"/>
  <c r="K11" i="214"/>
  <c r="K12" i="214"/>
  <c r="K13" i="214"/>
  <c r="K14" i="214"/>
  <c r="K15" i="214"/>
  <c r="K16" i="214"/>
  <c r="K17" i="214"/>
  <c r="J8" i="214"/>
  <c r="J9" i="214"/>
  <c r="J10" i="214"/>
  <c r="J11" i="214"/>
  <c r="J12" i="214"/>
  <c r="J13" i="214"/>
  <c r="J14" i="214"/>
  <c r="J15" i="214"/>
  <c r="J16" i="214"/>
  <c r="J17" i="214"/>
  <c r="F8" i="214"/>
  <c r="F9" i="214"/>
  <c r="F10" i="214"/>
  <c r="F11" i="214"/>
  <c r="F12" i="214"/>
  <c r="F13" i="214"/>
  <c r="F14" i="214"/>
  <c r="F15" i="214"/>
  <c r="F16" i="214"/>
  <c r="F17" i="214"/>
  <c r="E11" i="212"/>
  <c r="G11" i="212"/>
  <c r="H11" i="212"/>
  <c r="I11" i="212"/>
  <c r="D11" i="212"/>
  <c r="E7" i="212"/>
  <c r="G7" i="212"/>
  <c r="H7" i="212"/>
  <c r="I7" i="212"/>
  <c r="D7" i="212"/>
  <c r="L8" i="212"/>
  <c r="L9" i="212"/>
  <c r="L10" i="212"/>
  <c r="L12" i="212"/>
  <c r="L13" i="212"/>
  <c r="L14" i="212"/>
  <c r="L15" i="212"/>
  <c r="L16" i="212"/>
  <c r="L17" i="212"/>
  <c r="L18" i="212"/>
  <c r="L19" i="212"/>
  <c r="L20" i="212"/>
  <c r="L21" i="212"/>
  <c r="L22" i="212"/>
  <c r="L23" i="212"/>
  <c r="L24" i="212"/>
  <c r="L25" i="212"/>
  <c r="L26" i="212"/>
  <c r="L27" i="212"/>
  <c r="L28" i="212"/>
  <c r="L29" i="212"/>
  <c r="L30" i="212"/>
  <c r="L31" i="212"/>
  <c r="L32" i="212"/>
  <c r="L33" i="212"/>
  <c r="L34" i="212"/>
  <c r="L35" i="212"/>
  <c r="L36" i="212"/>
  <c r="L37" i="212"/>
  <c r="K8" i="212"/>
  <c r="K9" i="212"/>
  <c r="K10" i="212"/>
  <c r="K12" i="212"/>
  <c r="K13" i="212"/>
  <c r="K14" i="212"/>
  <c r="K15" i="212"/>
  <c r="K16" i="212"/>
  <c r="K17" i="212"/>
  <c r="K18" i="212"/>
  <c r="K19" i="212"/>
  <c r="K20" i="212"/>
  <c r="K21" i="212"/>
  <c r="K22" i="212"/>
  <c r="K23" i="212"/>
  <c r="K24" i="212"/>
  <c r="K25" i="212"/>
  <c r="K26" i="212"/>
  <c r="K27" i="212"/>
  <c r="K28" i="212"/>
  <c r="K29" i="212"/>
  <c r="K30" i="212"/>
  <c r="K31" i="212"/>
  <c r="K32" i="212"/>
  <c r="K33" i="212"/>
  <c r="K34" i="212"/>
  <c r="K35" i="212"/>
  <c r="K36" i="212"/>
  <c r="K37" i="212"/>
  <c r="J8" i="212"/>
  <c r="J9" i="212"/>
  <c r="J10" i="212"/>
  <c r="J12" i="212"/>
  <c r="J13" i="212"/>
  <c r="J14" i="212"/>
  <c r="J15" i="212"/>
  <c r="J16" i="212"/>
  <c r="J17" i="212"/>
  <c r="J18" i="212"/>
  <c r="J19" i="212"/>
  <c r="J20" i="212"/>
  <c r="J21" i="212"/>
  <c r="J22" i="212"/>
  <c r="J23" i="212"/>
  <c r="J24" i="212"/>
  <c r="J25" i="212"/>
  <c r="J26" i="212"/>
  <c r="J27" i="212"/>
  <c r="J28" i="212"/>
  <c r="J29" i="212"/>
  <c r="J30" i="212"/>
  <c r="J31" i="212"/>
  <c r="J32" i="212"/>
  <c r="J33" i="212"/>
  <c r="J34" i="212"/>
  <c r="J35" i="212"/>
  <c r="J36" i="212"/>
  <c r="J37" i="212"/>
  <c r="F8" i="212"/>
  <c r="F9" i="212"/>
  <c r="F10" i="212"/>
  <c r="F12" i="212"/>
  <c r="F13" i="212"/>
  <c r="F14" i="212"/>
  <c r="F15" i="212"/>
  <c r="F16" i="212"/>
  <c r="F17" i="212"/>
  <c r="F18" i="212"/>
  <c r="F19" i="212"/>
  <c r="F20" i="212"/>
  <c r="F21" i="212"/>
  <c r="F22" i="212"/>
  <c r="F23" i="212"/>
  <c r="F24" i="212"/>
  <c r="F25" i="212"/>
  <c r="F26" i="212"/>
  <c r="F27" i="212"/>
  <c r="F28" i="212"/>
  <c r="F29" i="212"/>
  <c r="F30" i="212"/>
  <c r="F31" i="212"/>
  <c r="F32" i="212"/>
  <c r="F33" i="212"/>
  <c r="F34" i="212"/>
  <c r="F35" i="212"/>
  <c r="F36" i="212"/>
  <c r="F37" i="212"/>
  <c r="E6" i="213"/>
  <c r="G6" i="213"/>
  <c r="H6" i="213"/>
  <c r="I6" i="213"/>
  <c r="D6" i="213"/>
  <c r="L7" i="213"/>
  <c r="L8" i="213"/>
  <c r="L9" i="213"/>
  <c r="L10" i="213"/>
  <c r="L11" i="213"/>
  <c r="L12" i="213"/>
  <c r="L13" i="213"/>
  <c r="L14" i="213"/>
  <c r="L15" i="213"/>
  <c r="L16" i="213"/>
  <c r="L17" i="213"/>
  <c r="L18" i="213"/>
  <c r="L19" i="213"/>
  <c r="L20" i="213"/>
  <c r="L21" i="213"/>
  <c r="L22" i="213"/>
  <c r="L23" i="213"/>
  <c r="L24" i="213"/>
  <c r="L25" i="213"/>
  <c r="L26" i="213"/>
  <c r="L27" i="213"/>
  <c r="L28" i="213"/>
  <c r="L29" i="213"/>
  <c r="L30" i="213"/>
  <c r="L31" i="213"/>
  <c r="K7" i="213"/>
  <c r="K8" i="213"/>
  <c r="K9" i="213"/>
  <c r="K10" i="213"/>
  <c r="K11" i="213"/>
  <c r="K12" i="213"/>
  <c r="K13" i="213"/>
  <c r="K14" i="213"/>
  <c r="K15" i="213"/>
  <c r="K16" i="213"/>
  <c r="K17" i="213"/>
  <c r="K18" i="213"/>
  <c r="K19" i="213"/>
  <c r="K20" i="213"/>
  <c r="K21" i="213"/>
  <c r="K22" i="213"/>
  <c r="K23" i="213"/>
  <c r="K24" i="213"/>
  <c r="K25" i="213"/>
  <c r="K26" i="213"/>
  <c r="K27" i="213"/>
  <c r="K28" i="213"/>
  <c r="K29" i="213"/>
  <c r="K30" i="213"/>
  <c r="K31" i="213"/>
  <c r="J7" i="213"/>
  <c r="J8" i="213"/>
  <c r="J9" i="213"/>
  <c r="J10" i="213"/>
  <c r="J11" i="213"/>
  <c r="J12" i="213"/>
  <c r="J13" i="213"/>
  <c r="J14" i="213"/>
  <c r="J15" i="213"/>
  <c r="J16" i="213"/>
  <c r="J17" i="213"/>
  <c r="J18" i="213"/>
  <c r="J19" i="213"/>
  <c r="J20" i="213"/>
  <c r="J21" i="213"/>
  <c r="J22" i="213"/>
  <c r="J23" i="213"/>
  <c r="J24" i="213"/>
  <c r="J25" i="213"/>
  <c r="J26" i="213"/>
  <c r="J27" i="213"/>
  <c r="J28" i="213"/>
  <c r="J29" i="213"/>
  <c r="J30" i="213"/>
  <c r="J31" i="213"/>
  <c r="F7" i="213"/>
  <c r="F8" i="213"/>
  <c r="F9" i="213"/>
  <c r="F10" i="213"/>
  <c r="F11" i="213"/>
  <c r="F12" i="213"/>
  <c r="F13" i="213"/>
  <c r="F14" i="213"/>
  <c r="F15" i="213"/>
  <c r="F16" i="213"/>
  <c r="F17" i="213"/>
  <c r="F18" i="213"/>
  <c r="F19" i="213"/>
  <c r="F20" i="213"/>
  <c r="F21" i="213"/>
  <c r="F22" i="213"/>
  <c r="F23" i="213"/>
  <c r="F24" i="213"/>
  <c r="F25" i="213"/>
  <c r="F26" i="213"/>
  <c r="F27" i="213"/>
  <c r="F28" i="213"/>
  <c r="F29" i="213"/>
  <c r="F30" i="213"/>
  <c r="F31" i="213"/>
  <c r="I7" i="211"/>
  <c r="I17" i="211" s="1"/>
  <c r="K7" i="211"/>
  <c r="K17" i="211" s="1"/>
  <c r="L7" i="211"/>
  <c r="L17" i="211" s="1"/>
  <c r="M7" i="211"/>
  <c r="M17" i="211" s="1"/>
  <c r="H7" i="211"/>
  <c r="H17" i="211" s="1"/>
  <c r="S9" i="211"/>
  <c r="S10" i="211"/>
  <c r="S11" i="211"/>
  <c r="S12" i="211"/>
  <c r="S13" i="211"/>
  <c r="S14" i="211"/>
  <c r="S15" i="211"/>
  <c r="S16" i="211"/>
  <c r="S8" i="211"/>
  <c r="P8" i="211"/>
  <c r="P9" i="211"/>
  <c r="P10" i="211"/>
  <c r="P11" i="211"/>
  <c r="P12" i="211"/>
  <c r="P13" i="211"/>
  <c r="P14" i="211"/>
  <c r="P15" i="211"/>
  <c r="P16" i="211"/>
  <c r="O8" i="211"/>
  <c r="O9" i="211"/>
  <c r="O10" i="211"/>
  <c r="O11" i="211"/>
  <c r="O12" i="211"/>
  <c r="O13" i="211"/>
  <c r="O14" i="211"/>
  <c r="O15" i="211"/>
  <c r="O16" i="211"/>
  <c r="N8" i="211"/>
  <c r="N9" i="211"/>
  <c r="N10" i="211"/>
  <c r="N11" i="211"/>
  <c r="N12" i="211"/>
  <c r="N13" i="211"/>
  <c r="N14" i="211"/>
  <c r="N15" i="211"/>
  <c r="N16" i="211"/>
  <c r="J8" i="211"/>
  <c r="J9" i="211"/>
  <c r="J10" i="211"/>
  <c r="J11" i="211"/>
  <c r="J12" i="211"/>
  <c r="J13" i="211"/>
  <c r="J14" i="211"/>
  <c r="J15" i="211"/>
  <c r="J16" i="211"/>
  <c r="E7" i="210"/>
  <c r="E11" i="210" s="1"/>
  <c r="G7" i="210"/>
  <c r="H7" i="210"/>
  <c r="H11" i="210" s="1"/>
  <c r="I7" i="210"/>
  <c r="I11" i="210" s="1"/>
  <c r="D7" i="210"/>
  <c r="D11" i="210" s="1"/>
  <c r="L8" i="210"/>
  <c r="L9" i="210"/>
  <c r="L10" i="210"/>
  <c r="K8" i="210"/>
  <c r="K9" i="210"/>
  <c r="K10" i="210"/>
  <c r="J8" i="210"/>
  <c r="J9" i="210"/>
  <c r="J10" i="210"/>
  <c r="F8" i="210"/>
  <c r="F9" i="210"/>
  <c r="F10" i="210"/>
  <c r="E10" i="208"/>
  <c r="G10" i="208"/>
  <c r="H10" i="208"/>
  <c r="I10" i="208"/>
  <c r="D10" i="208"/>
  <c r="E7" i="208"/>
  <c r="G7" i="208"/>
  <c r="H7" i="208"/>
  <c r="I7" i="208"/>
  <c r="D7" i="208"/>
  <c r="L8" i="208"/>
  <c r="L9" i="208"/>
  <c r="L11" i="208"/>
  <c r="L12" i="208"/>
  <c r="L13" i="208"/>
  <c r="L14" i="208"/>
  <c r="L15" i="208"/>
  <c r="L16" i="208"/>
  <c r="L17" i="208"/>
  <c r="L18" i="208"/>
  <c r="L19" i="208"/>
  <c r="L20" i="208"/>
  <c r="K8" i="208"/>
  <c r="K9" i="208"/>
  <c r="K11" i="208"/>
  <c r="K12" i="208"/>
  <c r="K13" i="208"/>
  <c r="K14" i="208"/>
  <c r="K15" i="208"/>
  <c r="K16" i="208"/>
  <c r="K17" i="208"/>
  <c r="K18" i="208"/>
  <c r="K19" i="208"/>
  <c r="K20" i="208"/>
  <c r="J8" i="208"/>
  <c r="J9" i="208"/>
  <c r="J11" i="208"/>
  <c r="J12" i="208"/>
  <c r="J13" i="208"/>
  <c r="J14" i="208"/>
  <c r="J15" i="208"/>
  <c r="J16" i="208"/>
  <c r="J17" i="208"/>
  <c r="J18" i="208"/>
  <c r="J19" i="208"/>
  <c r="J20" i="208"/>
  <c r="F8" i="208"/>
  <c r="F9" i="208"/>
  <c r="F11" i="208"/>
  <c r="F12" i="208"/>
  <c r="F13" i="208"/>
  <c r="F14" i="208"/>
  <c r="F15" i="208"/>
  <c r="F16" i="208"/>
  <c r="F17" i="208"/>
  <c r="F18" i="208"/>
  <c r="F19" i="208"/>
  <c r="F20" i="208"/>
  <c r="E6" i="209"/>
  <c r="G6" i="209"/>
  <c r="H6" i="209"/>
  <c r="I6" i="209"/>
  <c r="D6" i="209"/>
  <c r="L7" i="209"/>
  <c r="L8" i="209"/>
  <c r="L9" i="209"/>
  <c r="L10" i="209"/>
  <c r="L11" i="209"/>
  <c r="L12" i="209"/>
  <c r="L13" i="209"/>
  <c r="L14" i="209"/>
  <c r="L15" i="209"/>
  <c r="L16" i="209"/>
  <c r="L17" i="209"/>
  <c r="L18" i="209"/>
  <c r="L19" i="209"/>
  <c r="L20" i="209"/>
  <c r="L21" i="209"/>
  <c r="L22" i="209"/>
  <c r="K7" i="209"/>
  <c r="K8" i="209"/>
  <c r="K9" i="209"/>
  <c r="K10" i="209"/>
  <c r="K11" i="209"/>
  <c r="K12" i="209"/>
  <c r="K13" i="209"/>
  <c r="K14" i="209"/>
  <c r="K15" i="209"/>
  <c r="K16" i="209"/>
  <c r="K17" i="209"/>
  <c r="K18" i="209"/>
  <c r="K19" i="209"/>
  <c r="K20" i="209"/>
  <c r="K21" i="209"/>
  <c r="K22" i="209"/>
  <c r="J7" i="209"/>
  <c r="J8" i="209"/>
  <c r="J9" i="209"/>
  <c r="J10" i="209"/>
  <c r="J11" i="209"/>
  <c r="J12" i="209"/>
  <c r="J13" i="209"/>
  <c r="J14" i="209"/>
  <c r="J15" i="209"/>
  <c r="J16" i="209"/>
  <c r="J17" i="209"/>
  <c r="J18" i="209"/>
  <c r="J19" i="209"/>
  <c r="J20" i="209"/>
  <c r="J21" i="209"/>
  <c r="J22" i="209"/>
  <c r="F7" i="209"/>
  <c r="F8" i="209"/>
  <c r="F9" i="209"/>
  <c r="F10" i="209"/>
  <c r="F11" i="209"/>
  <c r="F12" i="209"/>
  <c r="F13" i="209"/>
  <c r="F14" i="209"/>
  <c r="F15" i="209"/>
  <c r="F16" i="209"/>
  <c r="F17" i="209"/>
  <c r="F18" i="209"/>
  <c r="F19" i="209"/>
  <c r="F20" i="209"/>
  <c r="F21" i="209"/>
  <c r="F22" i="209"/>
  <c r="I7" i="207"/>
  <c r="I22" i="207" s="1"/>
  <c r="K7" i="207"/>
  <c r="K22" i="207" s="1"/>
  <c r="L7" i="207"/>
  <c r="L22" i="207" s="1"/>
  <c r="M7" i="207"/>
  <c r="M22" i="207" s="1"/>
  <c r="H7" i="207"/>
  <c r="H22" i="207" s="1"/>
  <c r="S9" i="207"/>
  <c r="S10" i="207"/>
  <c r="S11" i="207"/>
  <c r="S12" i="207"/>
  <c r="S13" i="207"/>
  <c r="S14" i="207"/>
  <c r="S15" i="207"/>
  <c r="S16" i="207"/>
  <c r="S17" i="207"/>
  <c r="S18" i="207"/>
  <c r="S19" i="207"/>
  <c r="S20" i="207"/>
  <c r="S21" i="207"/>
  <c r="S8" i="207"/>
  <c r="P8" i="207"/>
  <c r="P9" i="207"/>
  <c r="P10" i="207"/>
  <c r="P11" i="207"/>
  <c r="P12" i="207"/>
  <c r="P13" i="207"/>
  <c r="P14" i="207"/>
  <c r="P15" i="207"/>
  <c r="P16" i="207"/>
  <c r="P17" i="207"/>
  <c r="P18" i="207"/>
  <c r="P19" i="207"/>
  <c r="P20" i="207"/>
  <c r="P21" i="207"/>
  <c r="O8" i="207"/>
  <c r="O9" i="207"/>
  <c r="O10" i="207"/>
  <c r="O11" i="207"/>
  <c r="O12" i="207"/>
  <c r="O13" i="207"/>
  <c r="O14" i="207"/>
  <c r="O15" i="207"/>
  <c r="O16" i="207"/>
  <c r="O17" i="207"/>
  <c r="O18" i="207"/>
  <c r="O19" i="207"/>
  <c r="O20" i="207"/>
  <c r="O21" i="207"/>
  <c r="N8" i="207"/>
  <c r="N9" i="207"/>
  <c r="N10" i="207"/>
  <c r="N11" i="207"/>
  <c r="N12" i="207"/>
  <c r="N13" i="207"/>
  <c r="N14" i="207"/>
  <c r="N15" i="207"/>
  <c r="N16" i="207"/>
  <c r="N17" i="207"/>
  <c r="N18" i="207"/>
  <c r="N19" i="207"/>
  <c r="N20" i="207"/>
  <c r="N21" i="207"/>
  <c r="J8" i="207"/>
  <c r="J9" i="207"/>
  <c r="J10" i="207"/>
  <c r="J11" i="207"/>
  <c r="J12" i="207"/>
  <c r="J13" i="207"/>
  <c r="J14" i="207"/>
  <c r="J15" i="207"/>
  <c r="J16" i="207"/>
  <c r="J17" i="207"/>
  <c r="J18" i="207"/>
  <c r="J19" i="207"/>
  <c r="J20" i="207"/>
  <c r="J21" i="207"/>
  <c r="E7" i="206"/>
  <c r="G7" i="206"/>
  <c r="G12" i="206" s="1"/>
  <c r="H7" i="206"/>
  <c r="H12" i="206" s="1"/>
  <c r="I7" i="206"/>
  <c r="I12" i="206" s="1"/>
  <c r="D7" i="206"/>
  <c r="D12" i="206" s="1"/>
  <c r="L8" i="206"/>
  <c r="L9" i="206"/>
  <c r="L10" i="206"/>
  <c r="L11" i="206"/>
  <c r="K8" i="206"/>
  <c r="K9" i="206"/>
  <c r="K10" i="206"/>
  <c r="K11" i="206"/>
  <c r="J8" i="206"/>
  <c r="J9" i="206"/>
  <c r="J10" i="206"/>
  <c r="J11" i="206"/>
  <c r="F8" i="206"/>
  <c r="F9" i="206"/>
  <c r="F10" i="206"/>
  <c r="F11" i="206"/>
  <c r="E9" i="204"/>
  <c r="G9" i="204"/>
  <c r="H9" i="204"/>
  <c r="I9" i="204"/>
  <c r="D9" i="204"/>
  <c r="E7" i="204"/>
  <c r="G7" i="204"/>
  <c r="H7" i="204"/>
  <c r="I7" i="204"/>
  <c r="D7" i="204"/>
  <c r="L8" i="204"/>
  <c r="L10" i="204"/>
  <c r="L11" i="204"/>
  <c r="L12" i="204"/>
  <c r="L13" i="204"/>
  <c r="L14" i="204"/>
  <c r="L15" i="204"/>
  <c r="L16" i="204"/>
  <c r="L17" i="204"/>
  <c r="L18" i="204"/>
  <c r="L19" i="204"/>
  <c r="L20" i="204"/>
  <c r="L21" i="204"/>
  <c r="L22" i="204"/>
  <c r="L23" i="204"/>
  <c r="L24" i="204"/>
  <c r="L25" i="204"/>
  <c r="K8" i="204"/>
  <c r="K10" i="204"/>
  <c r="K11" i="204"/>
  <c r="K12" i="204"/>
  <c r="K13" i="204"/>
  <c r="K14" i="204"/>
  <c r="K15" i="204"/>
  <c r="K16" i="204"/>
  <c r="K17" i="204"/>
  <c r="K18" i="204"/>
  <c r="K19" i="204"/>
  <c r="K20" i="204"/>
  <c r="K21" i="204"/>
  <c r="K22" i="204"/>
  <c r="K23" i="204"/>
  <c r="K24" i="204"/>
  <c r="K25" i="204"/>
  <c r="J8" i="204"/>
  <c r="J10" i="204"/>
  <c r="J11" i="204"/>
  <c r="J12" i="204"/>
  <c r="J13" i="204"/>
  <c r="J14" i="204"/>
  <c r="J15" i="204"/>
  <c r="J16" i="204"/>
  <c r="J17" i="204"/>
  <c r="J18" i="204"/>
  <c r="J19" i="204"/>
  <c r="J20" i="204"/>
  <c r="J21" i="204"/>
  <c r="J22" i="204"/>
  <c r="J23" i="204"/>
  <c r="J24" i="204"/>
  <c r="J25" i="204"/>
  <c r="F8" i="204"/>
  <c r="F7" i="204" s="1"/>
  <c r="F10" i="204"/>
  <c r="F11" i="204"/>
  <c r="F12" i="204"/>
  <c r="F13" i="204"/>
  <c r="F14" i="204"/>
  <c r="F15" i="204"/>
  <c r="F16" i="204"/>
  <c r="F17" i="204"/>
  <c r="F18" i="204"/>
  <c r="F19" i="204"/>
  <c r="F20" i="204"/>
  <c r="F21" i="204"/>
  <c r="F22" i="204"/>
  <c r="F23" i="204"/>
  <c r="F24" i="204"/>
  <c r="F25" i="204"/>
  <c r="E6" i="205"/>
  <c r="G6" i="205"/>
  <c r="H6" i="205"/>
  <c r="I6" i="205"/>
  <c r="D6" i="205"/>
  <c r="L7" i="205"/>
  <c r="L8" i="205"/>
  <c r="L9" i="205"/>
  <c r="L10" i="205"/>
  <c r="L11" i="205"/>
  <c r="L12" i="205"/>
  <c r="L13" i="205"/>
  <c r="L14" i="205"/>
  <c r="L15" i="205"/>
  <c r="L16" i="205"/>
  <c r="L17" i="205"/>
  <c r="L18" i="205"/>
  <c r="L19" i="205"/>
  <c r="L20" i="205"/>
  <c r="L21" i="205"/>
  <c r="L22" i="205"/>
  <c r="L23" i="205"/>
  <c r="L24" i="205"/>
  <c r="L25" i="205"/>
  <c r="L26" i="205"/>
  <c r="L27" i="205"/>
  <c r="L28" i="205"/>
  <c r="L29" i="205"/>
  <c r="L30" i="205"/>
  <c r="L31" i="205"/>
  <c r="K7" i="205"/>
  <c r="K8" i="205"/>
  <c r="K9" i="205"/>
  <c r="K10" i="205"/>
  <c r="K11" i="205"/>
  <c r="K12" i="205"/>
  <c r="K13" i="205"/>
  <c r="K14" i="205"/>
  <c r="K15" i="205"/>
  <c r="K16" i="205"/>
  <c r="K17" i="205"/>
  <c r="K18" i="205"/>
  <c r="K19" i="205"/>
  <c r="K20" i="205"/>
  <c r="K21" i="205"/>
  <c r="K22" i="205"/>
  <c r="K23" i="205"/>
  <c r="K24" i="205"/>
  <c r="K25" i="205"/>
  <c r="K26" i="205"/>
  <c r="K27" i="205"/>
  <c r="K28" i="205"/>
  <c r="K29" i="205"/>
  <c r="K30" i="205"/>
  <c r="K31" i="205"/>
  <c r="J7" i="205"/>
  <c r="J8" i="205"/>
  <c r="J9" i="205"/>
  <c r="J10" i="205"/>
  <c r="J11" i="205"/>
  <c r="J12" i="205"/>
  <c r="J13" i="205"/>
  <c r="J14" i="205"/>
  <c r="J15" i="205"/>
  <c r="J16" i="205"/>
  <c r="J17" i="205"/>
  <c r="J18" i="205"/>
  <c r="J19" i="205"/>
  <c r="J20" i="205"/>
  <c r="J21" i="205"/>
  <c r="J22" i="205"/>
  <c r="J23" i="205"/>
  <c r="J24" i="205"/>
  <c r="J25" i="205"/>
  <c r="J26" i="205"/>
  <c r="J27" i="205"/>
  <c r="J28" i="205"/>
  <c r="J29" i="205"/>
  <c r="J30" i="205"/>
  <c r="J31" i="205"/>
  <c r="F7" i="205"/>
  <c r="F8" i="205"/>
  <c r="F9" i="205"/>
  <c r="F10" i="205"/>
  <c r="F11" i="205"/>
  <c r="F12" i="205"/>
  <c r="F13" i="205"/>
  <c r="F14" i="205"/>
  <c r="F15" i="205"/>
  <c r="F16" i="205"/>
  <c r="F17" i="205"/>
  <c r="F18" i="205"/>
  <c r="F19" i="205"/>
  <c r="F20" i="205"/>
  <c r="F21" i="205"/>
  <c r="F22" i="205"/>
  <c r="F23" i="205"/>
  <c r="F24" i="205"/>
  <c r="F25" i="205"/>
  <c r="F26" i="205"/>
  <c r="F27" i="205"/>
  <c r="F28" i="205"/>
  <c r="F29" i="205"/>
  <c r="F30" i="205"/>
  <c r="F31" i="205"/>
  <c r="I7" i="203"/>
  <c r="I14" i="203" s="1"/>
  <c r="K7" i="203"/>
  <c r="K14" i="203" s="1"/>
  <c r="L7" i="203"/>
  <c r="L14" i="203" s="1"/>
  <c r="M7" i="203"/>
  <c r="M14" i="203" s="1"/>
  <c r="H7" i="203"/>
  <c r="H14" i="203" s="1"/>
  <c r="S9" i="203"/>
  <c r="S10" i="203"/>
  <c r="S11" i="203"/>
  <c r="S12" i="203"/>
  <c r="S13" i="203"/>
  <c r="S8" i="203"/>
  <c r="P8" i="203"/>
  <c r="P9" i="203"/>
  <c r="P10" i="203"/>
  <c r="P11" i="203"/>
  <c r="P12" i="203"/>
  <c r="P13" i="203"/>
  <c r="O8" i="203"/>
  <c r="O9" i="203"/>
  <c r="O10" i="203"/>
  <c r="O11" i="203"/>
  <c r="O12" i="203"/>
  <c r="O13" i="203"/>
  <c r="N8" i="203"/>
  <c r="N9" i="203"/>
  <c r="N10" i="203"/>
  <c r="N11" i="203"/>
  <c r="N12" i="203"/>
  <c r="N13" i="203"/>
  <c r="J8" i="203"/>
  <c r="J9" i="203"/>
  <c r="J10" i="203"/>
  <c r="J11" i="203"/>
  <c r="J12" i="203"/>
  <c r="J13" i="203"/>
  <c r="E7" i="202"/>
  <c r="E12" i="202" s="1"/>
  <c r="G7" i="202"/>
  <c r="H7" i="202"/>
  <c r="H12" i="202" s="1"/>
  <c r="I7" i="202"/>
  <c r="I12" i="202" s="1"/>
  <c r="D7" i="202"/>
  <c r="D12" i="202" s="1"/>
  <c r="L8" i="202"/>
  <c r="L9" i="202"/>
  <c r="L10" i="202"/>
  <c r="L11" i="202"/>
  <c r="K8" i="202"/>
  <c r="K9" i="202"/>
  <c r="K10" i="202"/>
  <c r="K11" i="202"/>
  <c r="J8" i="202"/>
  <c r="J9" i="202"/>
  <c r="J10" i="202"/>
  <c r="J11" i="202"/>
  <c r="F8" i="202"/>
  <c r="F9" i="202"/>
  <c r="F10" i="202"/>
  <c r="F11" i="202"/>
  <c r="E7" i="200"/>
  <c r="G7" i="200"/>
  <c r="H7" i="200"/>
  <c r="I7" i="200"/>
  <c r="D7" i="200"/>
  <c r="L8" i="200"/>
  <c r="L10" i="200"/>
  <c r="K8" i="200"/>
  <c r="K10" i="200"/>
  <c r="J8" i="200"/>
  <c r="J10" i="200"/>
  <c r="F8" i="200"/>
  <c r="F7" i="200" s="1"/>
  <c r="F10" i="200"/>
  <c r="E6" i="201"/>
  <c r="G6" i="201"/>
  <c r="H6" i="201"/>
  <c r="I6" i="201"/>
  <c r="D6" i="201"/>
  <c r="L7" i="201"/>
  <c r="L8" i="201"/>
  <c r="L9" i="201"/>
  <c r="L10" i="201"/>
  <c r="L11" i="201"/>
  <c r="L12" i="201"/>
  <c r="L13" i="201"/>
  <c r="L14" i="201"/>
  <c r="L15" i="201"/>
  <c r="L16" i="201"/>
  <c r="L17" i="201"/>
  <c r="L18" i="201"/>
  <c r="L19" i="201"/>
  <c r="L20" i="201"/>
  <c r="K7" i="201"/>
  <c r="K8" i="201"/>
  <c r="K9" i="201"/>
  <c r="K10" i="201"/>
  <c r="K11" i="201"/>
  <c r="K12" i="201"/>
  <c r="K13" i="201"/>
  <c r="K14" i="201"/>
  <c r="K15" i="201"/>
  <c r="K16" i="201"/>
  <c r="K17" i="201"/>
  <c r="K18" i="201"/>
  <c r="K19" i="201"/>
  <c r="K20" i="201"/>
  <c r="J7" i="201"/>
  <c r="J8" i="201"/>
  <c r="J9" i="201"/>
  <c r="J10" i="201"/>
  <c r="J11" i="201"/>
  <c r="J12" i="201"/>
  <c r="J13" i="201"/>
  <c r="J14" i="201"/>
  <c r="J15" i="201"/>
  <c r="J16" i="201"/>
  <c r="J17" i="201"/>
  <c r="J18" i="201"/>
  <c r="J19" i="201"/>
  <c r="J20" i="201"/>
  <c r="F7" i="201"/>
  <c r="F8" i="201"/>
  <c r="F9" i="201"/>
  <c r="F10" i="201"/>
  <c r="F11" i="201"/>
  <c r="F12" i="201"/>
  <c r="F13" i="201"/>
  <c r="F14" i="201"/>
  <c r="F15" i="201"/>
  <c r="F16" i="201"/>
  <c r="F17" i="201"/>
  <c r="F18" i="201"/>
  <c r="F19" i="201"/>
  <c r="F20" i="201"/>
  <c r="I7" i="199"/>
  <c r="I18" i="199" s="1"/>
  <c r="K7" i="199"/>
  <c r="K18" i="199" s="1"/>
  <c r="L7" i="199"/>
  <c r="L18" i="199" s="1"/>
  <c r="M7" i="199"/>
  <c r="M18" i="199" s="1"/>
  <c r="H7" i="199"/>
  <c r="H18" i="199" s="1"/>
  <c r="S9" i="199"/>
  <c r="S10" i="199"/>
  <c r="S11" i="199"/>
  <c r="S12" i="199"/>
  <c r="S13" i="199"/>
  <c r="S14" i="199"/>
  <c r="S15" i="199"/>
  <c r="S16" i="199"/>
  <c r="S17" i="199"/>
  <c r="S8" i="199"/>
  <c r="P8" i="199"/>
  <c r="P9" i="199"/>
  <c r="P10" i="199"/>
  <c r="P11" i="199"/>
  <c r="P12" i="199"/>
  <c r="P13" i="199"/>
  <c r="P14" i="199"/>
  <c r="P15" i="199"/>
  <c r="P16" i="199"/>
  <c r="P17" i="199"/>
  <c r="O8" i="199"/>
  <c r="O9" i="199"/>
  <c r="O10" i="199"/>
  <c r="O11" i="199"/>
  <c r="O12" i="199"/>
  <c r="O13" i="199"/>
  <c r="O14" i="199"/>
  <c r="O15" i="199"/>
  <c r="O16" i="199"/>
  <c r="O17" i="199"/>
  <c r="N8" i="199"/>
  <c r="N9" i="199"/>
  <c r="N10" i="199"/>
  <c r="N11" i="199"/>
  <c r="N12" i="199"/>
  <c r="N13" i="199"/>
  <c r="N14" i="199"/>
  <c r="N15" i="199"/>
  <c r="N16" i="199"/>
  <c r="N17" i="199"/>
  <c r="J8" i="199"/>
  <c r="J9" i="199"/>
  <c r="J10" i="199"/>
  <c r="J11" i="199"/>
  <c r="J12" i="199"/>
  <c r="J13" i="199"/>
  <c r="J14" i="199"/>
  <c r="J15" i="199"/>
  <c r="J16" i="199"/>
  <c r="J17" i="199"/>
  <c r="E7" i="198"/>
  <c r="E11" i="198" s="1"/>
  <c r="G7" i="198"/>
  <c r="G11" i="198" s="1"/>
  <c r="H7" i="198"/>
  <c r="H11" i="198" s="1"/>
  <c r="I7" i="198"/>
  <c r="I11" i="198" s="1"/>
  <c r="D7" i="198"/>
  <c r="D11" i="198" s="1"/>
  <c r="L8" i="198"/>
  <c r="L9" i="198"/>
  <c r="L10" i="198"/>
  <c r="K8" i="198"/>
  <c r="K9" i="198"/>
  <c r="K10" i="198"/>
  <c r="J8" i="198"/>
  <c r="J9" i="198"/>
  <c r="J10" i="198"/>
  <c r="F8" i="198"/>
  <c r="F9" i="198"/>
  <c r="F10" i="198"/>
  <c r="E7" i="196"/>
  <c r="G7" i="196"/>
  <c r="H7" i="196"/>
  <c r="I7" i="196"/>
  <c r="D7" i="196"/>
  <c r="L8" i="196"/>
  <c r="L10" i="196"/>
  <c r="K8" i="196"/>
  <c r="K10" i="196"/>
  <c r="J8" i="196"/>
  <c r="J10" i="196"/>
  <c r="F8" i="196"/>
  <c r="F7" i="196" s="1"/>
  <c r="F10" i="196"/>
  <c r="E6" i="197"/>
  <c r="G6" i="197"/>
  <c r="H6" i="197"/>
  <c r="I6" i="197"/>
  <c r="D6" i="197"/>
  <c r="L7" i="197"/>
  <c r="L8" i="197"/>
  <c r="L9" i="197"/>
  <c r="L10" i="197"/>
  <c r="L11" i="197"/>
  <c r="L12" i="197"/>
  <c r="L13" i="197"/>
  <c r="L14" i="197"/>
  <c r="L15" i="197"/>
  <c r="L16" i="197"/>
  <c r="L17" i="197"/>
  <c r="L18" i="197"/>
  <c r="L19" i="197"/>
  <c r="L20" i="197"/>
  <c r="L21" i="197"/>
  <c r="L22" i="197"/>
  <c r="L23" i="197"/>
  <c r="L24" i="197"/>
  <c r="L25" i="197"/>
  <c r="L26" i="197"/>
  <c r="L27" i="197"/>
  <c r="L28" i="197"/>
  <c r="L29" i="197"/>
  <c r="L30" i="197"/>
  <c r="L31" i="197"/>
  <c r="K7" i="197"/>
  <c r="K8" i="197"/>
  <c r="K9" i="197"/>
  <c r="K10" i="197"/>
  <c r="K11" i="197"/>
  <c r="K12" i="197"/>
  <c r="K13" i="197"/>
  <c r="K14" i="197"/>
  <c r="K15" i="197"/>
  <c r="K16" i="197"/>
  <c r="K17" i="197"/>
  <c r="K18" i="197"/>
  <c r="K19" i="197"/>
  <c r="K20" i="197"/>
  <c r="K21" i="197"/>
  <c r="K22" i="197"/>
  <c r="K23" i="197"/>
  <c r="K24" i="197"/>
  <c r="K25" i="197"/>
  <c r="K26" i="197"/>
  <c r="K27" i="197"/>
  <c r="K28" i="197"/>
  <c r="K29" i="197"/>
  <c r="K30" i="197"/>
  <c r="K31" i="197"/>
  <c r="J7" i="197"/>
  <c r="J8" i="197"/>
  <c r="J9" i="197"/>
  <c r="J10" i="197"/>
  <c r="J11" i="197"/>
  <c r="J12" i="197"/>
  <c r="J13" i="197"/>
  <c r="J14" i="197"/>
  <c r="J15" i="197"/>
  <c r="J16" i="197"/>
  <c r="J17" i="197"/>
  <c r="J18" i="197"/>
  <c r="J19" i="197"/>
  <c r="J20" i="197"/>
  <c r="J21" i="197"/>
  <c r="J22" i="197"/>
  <c r="J23" i="197"/>
  <c r="J24" i="197"/>
  <c r="J25" i="197"/>
  <c r="J26" i="197"/>
  <c r="J27" i="197"/>
  <c r="J28" i="197"/>
  <c r="J29" i="197"/>
  <c r="J30" i="197"/>
  <c r="J31" i="197"/>
  <c r="F7" i="197"/>
  <c r="F8" i="197"/>
  <c r="F9" i="197"/>
  <c r="F10" i="197"/>
  <c r="F11" i="197"/>
  <c r="F12" i="197"/>
  <c r="F13" i="197"/>
  <c r="F14" i="197"/>
  <c r="F15" i="197"/>
  <c r="F16" i="197"/>
  <c r="F17" i="197"/>
  <c r="F18" i="197"/>
  <c r="F19" i="197"/>
  <c r="F20" i="197"/>
  <c r="F21" i="197"/>
  <c r="F22" i="197"/>
  <c r="F23" i="197"/>
  <c r="F24" i="197"/>
  <c r="F25" i="197"/>
  <c r="F26" i="197"/>
  <c r="F27" i="197"/>
  <c r="F28" i="197"/>
  <c r="F29" i="197"/>
  <c r="F30" i="197"/>
  <c r="F31" i="197"/>
  <c r="I7" i="195"/>
  <c r="I12" i="195" s="1"/>
  <c r="K7" i="195"/>
  <c r="K12" i="195" s="1"/>
  <c r="L7" i="195"/>
  <c r="L12" i="195" s="1"/>
  <c r="M7" i="195"/>
  <c r="M12" i="195" s="1"/>
  <c r="H7" i="195"/>
  <c r="H12" i="195" s="1"/>
  <c r="S9" i="195"/>
  <c r="S10" i="195"/>
  <c r="S11" i="195"/>
  <c r="S8" i="195"/>
  <c r="P8" i="195"/>
  <c r="P9" i="195"/>
  <c r="P10" i="195"/>
  <c r="P11" i="195"/>
  <c r="O8" i="195"/>
  <c r="O9" i="195"/>
  <c r="O10" i="195"/>
  <c r="O11" i="195"/>
  <c r="N8" i="195"/>
  <c r="N9" i="195"/>
  <c r="N10" i="195"/>
  <c r="N11" i="195"/>
  <c r="J8" i="195"/>
  <c r="J9" i="195"/>
  <c r="J10" i="195"/>
  <c r="J11" i="195"/>
  <c r="E7" i="194"/>
  <c r="E10" i="194" s="1"/>
  <c r="G7" i="194"/>
  <c r="H7" i="194"/>
  <c r="H10" i="194" s="1"/>
  <c r="I7" i="194"/>
  <c r="I10" i="194" s="1"/>
  <c r="D7" i="194"/>
  <c r="D10" i="194" s="1"/>
  <c r="L8" i="194"/>
  <c r="L9" i="194"/>
  <c r="K8" i="194"/>
  <c r="K9" i="194"/>
  <c r="J8" i="194"/>
  <c r="J9" i="194"/>
  <c r="F8" i="194"/>
  <c r="F9" i="194"/>
  <c r="E7" i="192"/>
  <c r="G7" i="192"/>
  <c r="H7" i="192"/>
  <c r="I7" i="192"/>
  <c r="D7" i="192"/>
  <c r="L8" i="192"/>
  <c r="L10" i="192"/>
  <c r="K8" i="192"/>
  <c r="K10" i="192"/>
  <c r="J8" i="192"/>
  <c r="J10" i="192"/>
  <c r="F8" i="192"/>
  <c r="F7" i="192" s="1"/>
  <c r="F10" i="192"/>
  <c r="E6" i="193"/>
  <c r="G6" i="193"/>
  <c r="H6" i="193"/>
  <c r="I6" i="193"/>
  <c r="D6" i="193"/>
  <c r="L7" i="193"/>
  <c r="L8" i="193"/>
  <c r="L9" i="193"/>
  <c r="L10" i="193"/>
  <c r="L11" i="193"/>
  <c r="L12" i="193"/>
  <c r="L13" i="193"/>
  <c r="L14" i="193"/>
  <c r="L15" i="193"/>
  <c r="L16" i="193"/>
  <c r="L17" i="193"/>
  <c r="L18" i="193"/>
  <c r="L19" i="193"/>
  <c r="L20" i="193"/>
  <c r="L21" i="193"/>
  <c r="L22" i="193"/>
  <c r="L23" i="193"/>
  <c r="L24" i="193"/>
  <c r="L25" i="193"/>
  <c r="L26" i="193"/>
  <c r="L27" i="193"/>
  <c r="L28" i="193"/>
  <c r="L29" i="193"/>
  <c r="L30" i="193"/>
  <c r="L31" i="193"/>
  <c r="K7" i="193"/>
  <c r="K8" i="193"/>
  <c r="K9" i="193"/>
  <c r="K10" i="193"/>
  <c r="K11" i="193"/>
  <c r="K12" i="193"/>
  <c r="K13" i="193"/>
  <c r="K14" i="193"/>
  <c r="K15" i="193"/>
  <c r="K16" i="193"/>
  <c r="K17" i="193"/>
  <c r="K18" i="193"/>
  <c r="K19" i="193"/>
  <c r="K20" i="193"/>
  <c r="K21" i="193"/>
  <c r="K22" i="193"/>
  <c r="K23" i="193"/>
  <c r="K24" i="193"/>
  <c r="K25" i="193"/>
  <c r="K26" i="193"/>
  <c r="K27" i="193"/>
  <c r="K28" i="193"/>
  <c r="K29" i="193"/>
  <c r="K30" i="193"/>
  <c r="K31" i="193"/>
  <c r="J7" i="193"/>
  <c r="J8" i="193"/>
  <c r="J9" i="193"/>
  <c r="J10" i="193"/>
  <c r="J11" i="193"/>
  <c r="J12" i="193"/>
  <c r="J13" i="193"/>
  <c r="J14" i="193"/>
  <c r="J15" i="193"/>
  <c r="J16" i="193"/>
  <c r="J17" i="193"/>
  <c r="J18" i="193"/>
  <c r="J19" i="193"/>
  <c r="J20" i="193"/>
  <c r="J21" i="193"/>
  <c r="J22" i="193"/>
  <c r="J23" i="193"/>
  <c r="J24" i="193"/>
  <c r="J25" i="193"/>
  <c r="J26" i="193"/>
  <c r="J27" i="193"/>
  <c r="J28" i="193"/>
  <c r="J29" i="193"/>
  <c r="J30" i="193"/>
  <c r="J31" i="193"/>
  <c r="F7" i="193"/>
  <c r="F8" i="193"/>
  <c r="F9" i="193"/>
  <c r="F10" i="193"/>
  <c r="F11" i="193"/>
  <c r="F12" i="193"/>
  <c r="F13" i="193"/>
  <c r="F14" i="193"/>
  <c r="F15" i="193"/>
  <c r="F16" i="193"/>
  <c r="F17" i="193"/>
  <c r="F18" i="193"/>
  <c r="F19" i="193"/>
  <c r="F20" i="193"/>
  <c r="F21" i="193"/>
  <c r="F22" i="193"/>
  <c r="F23" i="193"/>
  <c r="F24" i="193"/>
  <c r="F25" i="193"/>
  <c r="F26" i="193"/>
  <c r="F27" i="193"/>
  <c r="F28" i="193"/>
  <c r="F29" i="193"/>
  <c r="F30" i="193"/>
  <c r="F31" i="193"/>
  <c r="I7" i="191"/>
  <c r="I18" i="191" s="1"/>
  <c r="K7" i="191"/>
  <c r="L7" i="191"/>
  <c r="L18" i="191" s="1"/>
  <c r="M7" i="191"/>
  <c r="M18" i="191" s="1"/>
  <c r="H7" i="191"/>
  <c r="H18" i="191" s="1"/>
  <c r="S9" i="191"/>
  <c r="S10" i="191"/>
  <c r="S11" i="191"/>
  <c r="S12" i="191"/>
  <c r="S13" i="191"/>
  <c r="S14" i="191"/>
  <c r="S15" i="191"/>
  <c r="S16" i="191"/>
  <c r="S8" i="191"/>
  <c r="P8" i="191"/>
  <c r="P9" i="191"/>
  <c r="P10" i="191"/>
  <c r="P11" i="191"/>
  <c r="P12" i="191"/>
  <c r="P13" i="191"/>
  <c r="P14" i="191"/>
  <c r="P15" i="191"/>
  <c r="P16" i="191"/>
  <c r="O8" i="191"/>
  <c r="O9" i="191"/>
  <c r="O10" i="191"/>
  <c r="O11" i="191"/>
  <c r="O12" i="191"/>
  <c r="O13" i="191"/>
  <c r="O14" i="191"/>
  <c r="O15" i="191"/>
  <c r="O16" i="191"/>
  <c r="N8" i="191"/>
  <c r="N9" i="191"/>
  <c r="N10" i="191"/>
  <c r="N11" i="191"/>
  <c r="N12" i="191"/>
  <c r="N13" i="191"/>
  <c r="N14" i="191"/>
  <c r="N15" i="191"/>
  <c r="N16" i="191"/>
  <c r="J8" i="191"/>
  <c r="J9" i="191"/>
  <c r="J10" i="191"/>
  <c r="J11" i="191"/>
  <c r="J12" i="191"/>
  <c r="J13" i="191"/>
  <c r="J14" i="191"/>
  <c r="J15" i="191"/>
  <c r="J16" i="191"/>
  <c r="E7" i="190"/>
  <c r="E13" i="190" s="1"/>
  <c r="G7" i="190"/>
  <c r="G13" i="190" s="1"/>
  <c r="H7" i="190"/>
  <c r="H13" i="190" s="1"/>
  <c r="I7" i="190"/>
  <c r="I13" i="190" s="1"/>
  <c r="D7" i="190"/>
  <c r="D13" i="190" s="1"/>
  <c r="L8" i="190"/>
  <c r="L9" i="190"/>
  <c r="L10" i="190"/>
  <c r="L11" i="190"/>
  <c r="L12" i="190"/>
  <c r="K8" i="190"/>
  <c r="K9" i="190"/>
  <c r="K10" i="190"/>
  <c r="K11" i="190"/>
  <c r="K12" i="190"/>
  <c r="J8" i="190"/>
  <c r="J9" i="190"/>
  <c r="J10" i="190"/>
  <c r="J11" i="190"/>
  <c r="J12" i="190"/>
  <c r="F8" i="190"/>
  <c r="F9" i="190"/>
  <c r="F10" i="190"/>
  <c r="F11" i="190"/>
  <c r="F12" i="190"/>
  <c r="E7" i="188"/>
  <c r="G7" i="188"/>
  <c r="H7" i="188"/>
  <c r="I7" i="188"/>
  <c r="D7" i="188"/>
  <c r="L8" i="188"/>
  <c r="L9" i="188"/>
  <c r="L10" i="188"/>
  <c r="L12" i="188"/>
  <c r="K8" i="188"/>
  <c r="K9" i="188"/>
  <c r="K10" i="188"/>
  <c r="K12" i="188"/>
  <c r="J8" i="188"/>
  <c r="J9" i="188"/>
  <c r="J10" i="188"/>
  <c r="J12" i="188"/>
  <c r="F8" i="188"/>
  <c r="F9" i="188"/>
  <c r="F10" i="188"/>
  <c r="F12" i="188"/>
  <c r="E6" i="189"/>
  <c r="G6" i="189"/>
  <c r="H6" i="189"/>
  <c r="I6" i="189"/>
  <c r="D6" i="189"/>
  <c r="L7" i="189"/>
  <c r="L8" i="189"/>
  <c r="L9" i="189"/>
  <c r="L10" i="189"/>
  <c r="L11" i="189"/>
  <c r="L12" i="189"/>
  <c r="L13" i="189"/>
  <c r="L14" i="189"/>
  <c r="K7" i="189"/>
  <c r="K8" i="189"/>
  <c r="K9" i="189"/>
  <c r="K10" i="189"/>
  <c r="K11" i="189"/>
  <c r="K12" i="189"/>
  <c r="K13" i="189"/>
  <c r="K14" i="189"/>
  <c r="J7" i="189"/>
  <c r="J8" i="189"/>
  <c r="J9" i="189"/>
  <c r="J10" i="189"/>
  <c r="J11" i="189"/>
  <c r="J12" i="189"/>
  <c r="J13" i="189"/>
  <c r="J14" i="189"/>
  <c r="F7" i="189"/>
  <c r="F8" i="189"/>
  <c r="F9" i="189"/>
  <c r="F10" i="189"/>
  <c r="F11" i="189"/>
  <c r="F12" i="189"/>
  <c r="F13" i="189"/>
  <c r="F14" i="189"/>
  <c r="I7" i="187"/>
  <c r="I17" i="187" s="1"/>
  <c r="K7" i="187"/>
  <c r="K17" i="187" s="1"/>
  <c r="L7" i="187"/>
  <c r="L17" i="187" s="1"/>
  <c r="M7" i="187"/>
  <c r="M17" i="187" s="1"/>
  <c r="H7" i="187"/>
  <c r="H17" i="187" s="1"/>
  <c r="S9" i="187"/>
  <c r="S10" i="187"/>
  <c r="S11" i="187"/>
  <c r="S12" i="187"/>
  <c r="S13" i="187"/>
  <c r="S14" i="187"/>
  <c r="S15" i="187"/>
  <c r="S16" i="187"/>
  <c r="S8" i="187"/>
  <c r="P8" i="187"/>
  <c r="P9" i="187"/>
  <c r="P10" i="187"/>
  <c r="P11" i="187"/>
  <c r="P12" i="187"/>
  <c r="P13" i="187"/>
  <c r="P14" i="187"/>
  <c r="P15" i="187"/>
  <c r="P16" i="187"/>
  <c r="O8" i="187"/>
  <c r="O9" i="187"/>
  <c r="O10" i="187"/>
  <c r="O11" i="187"/>
  <c r="O12" i="187"/>
  <c r="O13" i="187"/>
  <c r="O14" i="187"/>
  <c r="O15" i="187"/>
  <c r="O16" i="187"/>
  <c r="N8" i="187"/>
  <c r="N9" i="187"/>
  <c r="N10" i="187"/>
  <c r="N11" i="187"/>
  <c r="N12" i="187"/>
  <c r="N13" i="187"/>
  <c r="N14" i="187"/>
  <c r="N15" i="187"/>
  <c r="N16" i="187"/>
  <c r="J8" i="187"/>
  <c r="J9" i="187"/>
  <c r="J10" i="187"/>
  <c r="J11" i="187"/>
  <c r="J12" i="187"/>
  <c r="J13" i="187"/>
  <c r="J14" i="187"/>
  <c r="J15" i="187"/>
  <c r="J16" i="187"/>
  <c r="E7" i="186"/>
  <c r="E12" i="186" s="1"/>
  <c r="G7" i="186"/>
  <c r="H7" i="186"/>
  <c r="H12" i="186" s="1"/>
  <c r="I7" i="186"/>
  <c r="I12" i="186" s="1"/>
  <c r="D7" i="186"/>
  <c r="D12" i="186" s="1"/>
  <c r="L8" i="186"/>
  <c r="L9" i="186"/>
  <c r="L10" i="186"/>
  <c r="L11" i="186"/>
  <c r="K8" i="186"/>
  <c r="K9" i="186"/>
  <c r="K10" i="186"/>
  <c r="K11" i="186"/>
  <c r="J8" i="186"/>
  <c r="J9" i="186"/>
  <c r="J10" i="186"/>
  <c r="J11" i="186"/>
  <c r="F8" i="186"/>
  <c r="F9" i="186"/>
  <c r="F10" i="186"/>
  <c r="F11" i="186"/>
  <c r="E13" i="184"/>
  <c r="G13" i="184"/>
  <c r="H13" i="184"/>
  <c r="I13" i="184"/>
  <c r="D13" i="184"/>
  <c r="E7" i="184"/>
  <c r="G7" i="184"/>
  <c r="H7" i="184"/>
  <c r="I7" i="184"/>
  <c r="D7" i="184"/>
  <c r="L8" i="184"/>
  <c r="L9" i="184"/>
  <c r="L10" i="184"/>
  <c r="L11" i="184"/>
  <c r="L12" i="184"/>
  <c r="L14" i="184"/>
  <c r="L15" i="184"/>
  <c r="L16" i="184"/>
  <c r="L17" i="184"/>
  <c r="K8" i="184"/>
  <c r="K9" i="184"/>
  <c r="K10" i="184"/>
  <c r="K11" i="184"/>
  <c r="K12" i="184"/>
  <c r="K14" i="184"/>
  <c r="K15" i="184"/>
  <c r="K16" i="184"/>
  <c r="K17" i="184"/>
  <c r="J8" i="184"/>
  <c r="J9" i="184"/>
  <c r="J10" i="184"/>
  <c r="J11" i="184"/>
  <c r="J12" i="184"/>
  <c r="J14" i="184"/>
  <c r="J15" i="184"/>
  <c r="J16" i="184"/>
  <c r="J17" i="184"/>
  <c r="F8" i="184"/>
  <c r="F9" i="184"/>
  <c r="F10" i="184"/>
  <c r="F11" i="184"/>
  <c r="F12" i="184"/>
  <c r="F14" i="184"/>
  <c r="F15" i="184"/>
  <c r="F16" i="184"/>
  <c r="F17" i="184"/>
  <c r="E6" i="185"/>
  <c r="G6" i="185"/>
  <c r="H6" i="185"/>
  <c r="I6" i="185"/>
  <c r="D6" i="185"/>
  <c r="L7" i="185"/>
  <c r="L8" i="185"/>
  <c r="L9" i="185"/>
  <c r="L10" i="185"/>
  <c r="L11" i="185"/>
  <c r="L12" i="185"/>
  <c r="L13" i="185"/>
  <c r="L14" i="185"/>
  <c r="L15" i="185"/>
  <c r="L16" i="185"/>
  <c r="L17" i="185"/>
  <c r="L18" i="185"/>
  <c r="L19" i="185"/>
  <c r="L20" i="185"/>
  <c r="K7" i="185"/>
  <c r="K8" i="185"/>
  <c r="K9" i="185"/>
  <c r="K10" i="185"/>
  <c r="K11" i="185"/>
  <c r="K12" i="185"/>
  <c r="K13" i="185"/>
  <c r="K14" i="185"/>
  <c r="K15" i="185"/>
  <c r="K16" i="185"/>
  <c r="K17" i="185"/>
  <c r="K18" i="185"/>
  <c r="K19" i="185"/>
  <c r="K20" i="185"/>
  <c r="J7" i="185"/>
  <c r="J8" i="185"/>
  <c r="J9" i="185"/>
  <c r="J10" i="185"/>
  <c r="J11" i="185"/>
  <c r="J12" i="185"/>
  <c r="J13" i="185"/>
  <c r="J14" i="185"/>
  <c r="J15" i="185"/>
  <c r="J16" i="185"/>
  <c r="J17" i="185"/>
  <c r="J18" i="185"/>
  <c r="J19" i="185"/>
  <c r="J20" i="185"/>
  <c r="F7" i="185"/>
  <c r="F8" i="185"/>
  <c r="F9" i="185"/>
  <c r="F10" i="185"/>
  <c r="F11" i="185"/>
  <c r="F12" i="185"/>
  <c r="F13" i="185"/>
  <c r="F14" i="185"/>
  <c r="F15" i="185"/>
  <c r="F16" i="185"/>
  <c r="F17" i="185"/>
  <c r="F18" i="185"/>
  <c r="F19" i="185"/>
  <c r="F20" i="185"/>
  <c r="I7" i="183"/>
  <c r="I19" i="183" s="1"/>
  <c r="K7" i="183"/>
  <c r="L7" i="183"/>
  <c r="L19" i="183" s="1"/>
  <c r="M7" i="183"/>
  <c r="M19" i="183" s="1"/>
  <c r="H7" i="183"/>
  <c r="H19" i="183" s="1"/>
  <c r="S9" i="183"/>
  <c r="S10" i="183"/>
  <c r="S11" i="183"/>
  <c r="S12" i="183"/>
  <c r="S13" i="183"/>
  <c r="S14" i="183"/>
  <c r="S15" i="183"/>
  <c r="S16" i="183"/>
  <c r="S17" i="183"/>
  <c r="S8" i="183"/>
  <c r="P8" i="183"/>
  <c r="P9" i="183"/>
  <c r="P10" i="183"/>
  <c r="P11" i="183"/>
  <c r="P12" i="183"/>
  <c r="P13" i="183"/>
  <c r="P14" i="183"/>
  <c r="P15" i="183"/>
  <c r="P16" i="183"/>
  <c r="P17" i="183"/>
  <c r="O8" i="183"/>
  <c r="O9" i="183"/>
  <c r="O10" i="183"/>
  <c r="O11" i="183"/>
  <c r="O12" i="183"/>
  <c r="O13" i="183"/>
  <c r="O14" i="183"/>
  <c r="O15" i="183"/>
  <c r="O16" i="183"/>
  <c r="O17" i="183"/>
  <c r="N8" i="183"/>
  <c r="N9" i="183"/>
  <c r="N10" i="183"/>
  <c r="N11" i="183"/>
  <c r="N12" i="183"/>
  <c r="N13" i="183"/>
  <c r="N14" i="183"/>
  <c r="N15" i="183"/>
  <c r="N16" i="183"/>
  <c r="N17" i="183"/>
  <c r="J8" i="183"/>
  <c r="J9" i="183"/>
  <c r="J10" i="183"/>
  <c r="J11" i="183"/>
  <c r="J12" i="183"/>
  <c r="J13" i="183"/>
  <c r="J14" i="183"/>
  <c r="J15" i="183"/>
  <c r="J16" i="183"/>
  <c r="J17" i="183"/>
  <c r="E7" i="182"/>
  <c r="E12" i="182" s="1"/>
  <c r="G7" i="182"/>
  <c r="G12" i="182" s="1"/>
  <c r="H7" i="182"/>
  <c r="H12" i="182" s="1"/>
  <c r="I7" i="182"/>
  <c r="I12" i="182" s="1"/>
  <c r="D7" i="182"/>
  <c r="D12" i="182" s="1"/>
  <c r="L8" i="182"/>
  <c r="L9" i="182"/>
  <c r="L10" i="182"/>
  <c r="L11" i="182"/>
  <c r="K8" i="182"/>
  <c r="K9" i="182"/>
  <c r="K10" i="182"/>
  <c r="K11" i="182"/>
  <c r="J8" i="182"/>
  <c r="J9" i="182"/>
  <c r="J10" i="182"/>
  <c r="J11" i="182"/>
  <c r="F8" i="182"/>
  <c r="F9" i="182"/>
  <c r="F10" i="182"/>
  <c r="F11" i="182"/>
  <c r="E12" i="180"/>
  <c r="G12" i="180"/>
  <c r="H12" i="180"/>
  <c r="I12" i="180"/>
  <c r="D12" i="180"/>
  <c r="E7" i="180"/>
  <c r="G7" i="180"/>
  <c r="H7" i="180"/>
  <c r="I7" i="180"/>
  <c r="D7" i="180"/>
  <c r="L8" i="180"/>
  <c r="L9" i="180"/>
  <c r="L10" i="180"/>
  <c r="L11" i="180"/>
  <c r="L13" i="180"/>
  <c r="L14" i="180"/>
  <c r="L15" i="180"/>
  <c r="L16" i="180"/>
  <c r="K8" i="180"/>
  <c r="K9" i="180"/>
  <c r="K10" i="180"/>
  <c r="K11" i="180"/>
  <c r="K13" i="180"/>
  <c r="K14" i="180"/>
  <c r="K15" i="180"/>
  <c r="K16" i="180"/>
  <c r="J8" i="180"/>
  <c r="J9" i="180"/>
  <c r="J10" i="180"/>
  <c r="J11" i="180"/>
  <c r="J13" i="180"/>
  <c r="J14" i="180"/>
  <c r="J15" i="180"/>
  <c r="J16" i="180"/>
  <c r="F8" i="180"/>
  <c r="F9" i="180"/>
  <c r="F10" i="180"/>
  <c r="F11" i="180"/>
  <c r="F13" i="180"/>
  <c r="F14" i="180"/>
  <c r="F15" i="180"/>
  <c r="F16" i="180"/>
  <c r="E6" i="181"/>
  <c r="G6" i="181"/>
  <c r="H6" i="181"/>
  <c r="I6" i="181"/>
  <c r="D6" i="181"/>
  <c r="L7" i="181"/>
  <c r="L8" i="181"/>
  <c r="L9" i="181"/>
  <c r="L10" i="181"/>
  <c r="L11" i="181"/>
  <c r="L12" i="181"/>
  <c r="L13" i="181"/>
  <c r="L14" i="181"/>
  <c r="L15" i="181"/>
  <c r="L16" i="181"/>
  <c r="L17" i="181"/>
  <c r="L18" i="181"/>
  <c r="L19" i="181"/>
  <c r="L20" i="181"/>
  <c r="L21" i="181"/>
  <c r="L22" i="181"/>
  <c r="L23" i="181"/>
  <c r="L24" i="181"/>
  <c r="L25" i="181"/>
  <c r="L26" i="181"/>
  <c r="L27" i="181"/>
  <c r="L28" i="181"/>
  <c r="L29" i="181"/>
  <c r="L30" i="181"/>
  <c r="K7" i="181"/>
  <c r="K8" i="181"/>
  <c r="K9" i="181"/>
  <c r="K10" i="181"/>
  <c r="K11" i="181"/>
  <c r="K12" i="181"/>
  <c r="K13" i="181"/>
  <c r="K14" i="181"/>
  <c r="K15" i="181"/>
  <c r="K16" i="181"/>
  <c r="K17" i="181"/>
  <c r="K18" i="181"/>
  <c r="K19" i="181"/>
  <c r="K20" i="181"/>
  <c r="K21" i="181"/>
  <c r="K22" i="181"/>
  <c r="K23" i="181"/>
  <c r="K24" i="181"/>
  <c r="K25" i="181"/>
  <c r="K26" i="181"/>
  <c r="K27" i="181"/>
  <c r="K28" i="181"/>
  <c r="K29" i="181"/>
  <c r="K30" i="181"/>
  <c r="J7" i="181"/>
  <c r="J8" i="181"/>
  <c r="J9" i="181"/>
  <c r="J10" i="181"/>
  <c r="J11" i="181"/>
  <c r="J12" i="181"/>
  <c r="J13" i="181"/>
  <c r="J14" i="181"/>
  <c r="J15" i="181"/>
  <c r="J16" i="181"/>
  <c r="J17" i="181"/>
  <c r="J18" i="181"/>
  <c r="J19" i="181"/>
  <c r="J20" i="181"/>
  <c r="J21" i="181"/>
  <c r="J22" i="181"/>
  <c r="J23" i="181"/>
  <c r="J24" i="181"/>
  <c r="J25" i="181"/>
  <c r="J26" i="181"/>
  <c r="J27" i="181"/>
  <c r="J28" i="181"/>
  <c r="J29" i="181"/>
  <c r="J30" i="181"/>
  <c r="F7" i="181"/>
  <c r="F8" i="181"/>
  <c r="F9" i="181"/>
  <c r="F10" i="181"/>
  <c r="F11" i="181"/>
  <c r="F12" i="181"/>
  <c r="F13" i="181"/>
  <c r="F14" i="181"/>
  <c r="F15" i="181"/>
  <c r="F16" i="181"/>
  <c r="F17" i="181"/>
  <c r="F18" i="181"/>
  <c r="F19" i="181"/>
  <c r="F20" i="181"/>
  <c r="F21" i="181"/>
  <c r="F22" i="181"/>
  <c r="F23" i="181"/>
  <c r="F24" i="181"/>
  <c r="F25" i="181"/>
  <c r="F26" i="181"/>
  <c r="F27" i="181"/>
  <c r="F28" i="181"/>
  <c r="F29" i="181"/>
  <c r="F30" i="181"/>
  <c r="I7" i="179"/>
  <c r="I24" i="179" s="1"/>
  <c r="K7" i="179"/>
  <c r="L7" i="179"/>
  <c r="L24" i="179" s="1"/>
  <c r="M7" i="179"/>
  <c r="M24" i="179" s="1"/>
  <c r="H7" i="179"/>
  <c r="H24" i="179" s="1"/>
  <c r="S9" i="179"/>
  <c r="S10" i="179"/>
  <c r="S11" i="179"/>
  <c r="S12" i="179"/>
  <c r="S13" i="179"/>
  <c r="S14" i="179"/>
  <c r="S15" i="179"/>
  <c r="S16" i="179"/>
  <c r="S17" i="179"/>
  <c r="S18" i="179"/>
  <c r="S19" i="179"/>
  <c r="S20" i="179"/>
  <c r="S21" i="179"/>
  <c r="S22" i="179"/>
  <c r="S23" i="179"/>
  <c r="S8" i="179"/>
  <c r="P8" i="179"/>
  <c r="P9" i="179"/>
  <c r="P10" i="179"/>
  <c r="P11" i="179"/>
  <c r="P12" i="179"/>
  <c r="P13" i="179"/>
  <c r="P14" i="179"/>
  <c r="P15" i="179"/>
  <c r="P16" i="179"/>
  <c r="P17" i="179"/>
  <c r="P18" i="179"/>
  <c r="P19" i="179"/>
  <c r="P20" i="179"/>
  <c r="P21" i="179"/>
  <c r="P22" i="179"/>
  <c r="P23" i="179"/>
  <c r="O8" i="179"/>
  <c r="O9" i="179"/>
  <c r="O10" i="179"/>
  <c r="O11" i="179"/>
  <c r="O12" i="179"/>
  <c r="O13" i="179"/>
  <c r="O14" i="179"/>
  <c r="O15" i="179"/>
  <c r="O16" i="179"/>
  <c r="O17" i="179"/>
  <c r="O18" i="179"/>
  <c r="O19" i="179"/>
  <c r="O20" i="179"/>
  <c r="O21" i="179"/>
  <c r="O22" i="179"/>
  <c r="O23" i="179"/>
  <c r="N8" i="179"/>
  <c r="N9" i="179"/>
  <c r="N10" i="179"/>
  <c r="N11" i="179"/>
  <c r="N12" i="179"/>
  <c r="N13" i="179"/>
  <c r="N14" i="179"/>
  <c r="N15" i="179"/>
  <c r="N16" i="179"/>
  <c r="N17" i="179"/>
  <c r="N18" i="179"/>
  <c r="N19" i="179"/>
  <c r="N20" i="179"/>
  <c r="N21" i="179"/>
  <c r="N22" i="179"/>
  <c r="N23" i="179"/>
  <c r="J8" i="179"/>
  <c r="J9" i="179"/>
  <c r="J10" i="179"/>
  <c r="J11" i="179"/>
  <c r="J12" i="179"/>
  <c r="J13" i="179"/>
  <c r="J14" i="179"/>
  <c r="J15" i="179"/>
  <c r="J16" i="179"/>
  <c r="J17" i="179"/>
  <c r="J18" i="179"/>
  <c r="J19" i="179"/>
  <c r="J20" i="179"/>
  <c r="J21" i="179"/>
  <c r="J22" i="179"/>
  <c r="J23" i="179"/>
  <c r="E7" i="178"/>
  <c r="E13" i="178" s="1"/>
  <c r="G7" i="178"/>
  <c r="G13" i="178" s="1"/>
  <c r="H7" i="178"/>
  <c r="H13" i="178" s="1"/>
  <c r="I7" i="178"/>
  <c r="I13" i="178" s="1"/>
  <c r="D7" i="178"/>
  <c r="D13" i="178" s="1"/>
  <c r="L8" i="178"/>
  <c r="L9" i="178"/>
  <c r="L10" i="178"/>
  <c r="L11" i="178"/>
  <c r="L12" i="178"/>
  <c r="K8" i="178"/>
  <c r="K9" i="178"/>
  <c r="K10" i="178"/>
  <c r="K11" i="178"/>
  <c r="K12" i="178"/>
  <c r="J8" i="178"/>
  <c r="J9" i="178"/>
  <c r="J10" i="178"/>
  <c r="J11" i="178"/>
  <c r="J12" i="178"/>
  <c r="F8" i="178"/>
  <c r="F9" i="178"/>
  <c r="F10" i="178"/>
  <c r="F11" i="178"/>
  <c r="F12" i="178"/>
  <c r="E10" i="176"/>
  <c r="G10" i="176"/>
  <c r="H10" i="176"/>
  <c r="I10" i="176"/>
  <c r="D10" i="176"/>
  <c r="E7" i="176"/>
  <c r="G7" i="176"/>
  <c r="H7" i="176"/>
  <c r="I7" i="176"/>
  <c r="D7" i="176"/>
  <c r="L8" i="176"/>
  <c r="L9" i="176"/>
  <c r="L11" i="176"/>
  <c r="L12" i="176"/>
  <c r="K8" i="176"/>
  <c r="K9" i="176"/>
  <c r="K11" i="176"/>
  <c r="K12" i="176"/>
  <c r="J8" i="176"/>
  <c r="J9" i="176"/>
  <c r="J11" i="176"/>
  <c r="J12" i="176"/>
  <c r="F8" i="176"/>
  <c r="F9" i="176"/>
  <c r="F11" i="176"/>
  <c r="F10" i="176" s="1"/>
  <c r="F12" i="176"/>
  <c r="E6" i="177"/>
  <c r="G6" i="177"/>
  <c r="H6" i="177"/>
  <c r="I6" i="177"/>
  <c r="D6" i="177"/>
  <c r="L7" i="177"/>
  <c r="L8" i="177"/>
  <c r="L9" i="177"/>
  <c r="L10" i="177"/>
  <c r="L11" i="177"/>
  <c r="L12" i="177"/>
  <c r="L13" i="177"/>
  <c r="L14" i="177"/>
  <c r="L15" i="177"/>
  <c r="L16" i="177"/>
  <c r="L17" i="177"/>
  <c r="L18" i="177"/>
  <c r="L19" i="177"/>
  <c r="L20" i="177"/>
  <c r="L21" i="177"/>
  <c r="L22" i="177"/>
  <c r="L23" i="177"/>
  <c r="L24" i="177"/>
  <c r="K7" i="177"/>
  <c r="K8" i="177"/>
  <c r="K9" i="177"/>
  <c r="K10" i="177"/>
  <c r="K11" i="177"/>
  <c r="K12" i="177"/>
  <c r="K13" i="177"/>
  <c r="K14" i="177"/>
  <c r="K15" i="177"/>
  <c r="K16" i="177"/>
  <c r="K17" i="177"/>
  <c r="K18" i="177"/>
  <c r="K19" i="177"/>
  <c r="K20" i="177"/>
  <c r="K21" i="177"/>
  <c r="K22" i="177"/>
  <c r="K23" i="177"/>
  <c r="K24" i="177"/>
  <c r="J7" i="177"/>
  <c r="J8" i="177"/>
  <c r="J9" i="177"/>
  <c r="J10" i="177"/>
  <c r="J11" i="177"/>
  <c r="J12" i="177"/>
  <c r="J13" i="177"/>
  <c r="J14" i="177"/>
  <c r="J15" i="177"/>
  <c r="J16" i="177"/>
  <c r="J17" i="177"/>
  <c r="J18" i="177"/>
  <c r="J19" i="177"/>
  <c r="J20" i="177"/>
  <c r="J21" i="177"/>
  <c r="J22" i="177"/>
  <c r="J23" i="177"/>
  <c r="J24" i="177"/>
  <c r="F7" i="177"/>
  <c r="F8" i="177"/>
  <c r="F9" i="177"/>
  <c r="F10" i="177"/>
  <c r="F11" i="177"/>
  <c r="F12" i="177"/>
  <c r="F13" i="177"/>
  <c r="F14" i="177"/>
  <c r="F15" i="177"/>
  <c r="F16" i="177"/>
  <c r="F17" i="177"/>
  <c r="F18" i="177"/>
  <c r="F19" i="177"/>
  <c r="F20" i="177"/>
  <c r="F21" i="177"/>
  <c r="F22" i="177"/>
  <c r="F23" i="177"/>
  <c r="F24" i="177"/>
  <c r="I7" i="175"/>
  <c r="I24" i="175" s="1"/>
  <c r="K7" i="175"/>
  <c r="L7" i="175"/>
  <c r="L24" i="175" s="1"/>
  <c r="M7" i="175"/>
  <c r="M24" i="175" s="1"/>
  <c r="H7" i="175"/>
  <c r="H24" i="175" s="1"/>
  <c r="S9" i="175"/>
  <c r="S10" i="175"/>
  <c r="S11" i="175"/>
  <c r="S12" i="175"/>
  <c r="S13" i="175"/>
  <c r="S14" i="175"/>
  <c r="S15" i="175"/>
  <c r="S16" i="175"/>
  <c r="S17" i="175"/>
  <c r="S18" i="175"/>
  <c r="S19" i="175"/>
  <c r="S20" i="175"/>
  <c r="S21" i="175"/>
  <c r="S22" i="175"/>
  <c r="S23" i="175"/>
  <c r="S8" i="175"/>
  <c r="P8" i="175"/>
  <c r="P9" i="175"/>
  <c r="P10" i="175"/>
  <c r="P11" i="175"/>
  <c r="P12" i="175"/>
  <c r="P13" i="175"/>
  <c r="P14" i="175"/>
  <c r="P15" i="175"/>
  <c r="P16" i="175"/>
  <c r="P17" i="175"/>
  <c r="P18" i="175"/>
  <c r="P19" i="175"/>
  <c r="P20" i="175"/>
  <c r="P21" i="175"/>
  <c r="P22" i="175"/>
  <c r="P23" i="175"/>
  <c r="O8" i="175"/>
  <c r="O9" i="175"/>
  <c r="O10" i="175"/>
  <c r="O11" i="175"/>
  <c r="O12" i="175"/>
  <c r="O13" i="175"/>
  <c r="O14" i="175"/>
  <c r="O15" i="175"/>
  <c r="O16" i="175"/>
  <c r="O17" i="175"/>
  <c r="O18" i="175"/>
  <c r="O19" i="175"/>
  <c r="O20" i="175"/>
  <c r="O21" i="175"/>
  <c r="O22" i="175"/>
  <c r="O23" i="175"/>
  <c r="N8" i="175"/>
  <c r="N9" i="175"/>
  <c r="N10" i="175"/>
  <c r="N11" i="175"/>
  <c r="N12" i="175"/>
  <c r="N13" i="175"/>
  <c r="N14" i="175"/>
  <c r="N15" i="175"/>
  <c r="N16" i="175"/>
  <c r="N17" i="175"/>
  <c r="N18" i="175"/>
  <c r="N19" i="175"/>
  <c r="N20" i="175"/>
  <c r="N21" i="175"/>
  <c r="N22" i="175"/>
  <c r="N23" i="175"/>
  <c r="J8" i="175"/>
  <c r="J9" i="175"/>
  <c r="J10" i="175"/>
  <c r="J11" i="175"/>
  <c r="J12" i="175"/>
  <c r="J13" i="175"/>
  <c r="J14" i="175"/>
  <c r="J15" i="175"/>
  <c r="J16" i="175"/>
  <c r="J17" i="175"/>
  <c r="J18" i="175"/>
  <c r="J19" i="175"/>
  <c r="J20" i="175"/>
  <c r="J21" i="175"/>
  <c r="J22" i="175"/>
  <c r="J23" i="175"/>
  <c r="E7" i="174"/>
  <c r="E11" i="174" s="1"/>
  <c r="G7" i="174"/>
  <c r="G11" i="174" s="1"/>
  <c r="H7" i="174"/>
  <c r="H11" i="174" s="1"/>
  <c r="I7" i="174"/>
  <c r="I11" i="174" s="1"/>
  <c r="D7" i="174"/>
  <c r="D11" i="174" s="1"/>
  <c r="L8" i="174"/>
  <c r="L9" i="174"/>
  <c r="L10" i="174"/>
  <c r="K8" i="174"/>
  <c r="K9" i="174"/>
  <c r="K10" i="174"/>
  <c r="J8" i="174"/>
  <c r="J9" i="174"/>
  <c r="J10" i="174"/>
  <c r="F8" i="174"/>
  <c r="F9" i="174"/>
  <c r="F10" i="174"/>
  <c r="E9" i="172"/>
  <c r="G9" i="172"/>
  <c r="H9" i="172"/>
  <c r="I9" i="172"/>
  <c r="D9" i="172"/>
  <c r="E7" i="172"/>
  <c r="G7" i="172"/>
  <c r="H7" i="172"/>
  <c r="I7" i="172"/>
  <c r="D7" i="172"/>
  <c r="L8" i="172"/>
  <c r="L10" i="172"/>
  <c r="L11" i="172"/>
  <c r="L12" i="172"/>
  <c r="L13" i="172"/>
  <c r="L14" i="172"/>
  <c r="L15" i="172"/>
  <c r="L16" i="172"/>
  <c r="L17" i="172"/>
  <c r="L18" i="172"/>
  <c r="L19" i="172"/>
  <c r="L20" i="172"/>
  <c r="L21" i="172"/>
  <c r="L22" i="172"/>
  <c r="L23" i="172"/>
  <c r="L24" i="172"/>
  <c r="L25" i="172"/>
  <c r="L26" i="172"/>
  <c r="L27" i="172"/>
  <c r="L28" i="172"/>
  <c r="L29" i="172"/>
  <c r="L30" i="172"/>
  <c r="L31" i="172"/>
  <c r="L32" i="172"/>
  <c r="L33" i="172"/>
  <c r="L34" i="172"/>
  <c r="L35" i="172"/>
  <c r="K8" i="172"/>
  <c r="K10" i="172"/>
  <c r="K11" i="172"/>
  <c r="K12" i="172"/>
  <c r="K13" i="172"/>
  <c r="K14" i="172"/>
  <c r="K15" i="172"/>
  <c r="K16" i="172"/>
  <c r="K17" i="172"/>
  <c r="K18" i="172"/>
  <c r="K19" i="172"/>
  <c r="K20" i="172"/>
  <c r="K21" i="172"/>
  <c r="K22" i="172"/>
  <c r="K23" i="172"/>
  <c r="K24" i="172"/>
  <c r="K25" i="172"/>
  <c r="K26" i="172"/>
  <c r="K27" i="172"/>
  <c r="K28" i="172"/>
  <c r="K29" i="172"/>
  <c r="K30" i="172"/>
  <c r="K31" i="172"/>
  <c r="K32" i="172"/>
  <c r="K33" i="172"/>
  <c r="K34" i="172"/>
  <c r="K35" i="172"/>
  <c r="J8" i="172"/>
  <c r="J10" i="172"/>
  <c r="J11" i="172"/>
  <c r="J12" i="172"/>
  <c r="J13" i="172"/>
  <c r="J14" i="172"/>
  <c r="J15" i="172"/>
  <c r="J16" i="172"/>
  <c r="J17" i="172"/>
  <c r="J18" i="172"/>
  <c r="J19" i="172"/>
  <c r="J20" i="172"/>
  <c r="J21" i="172"/>
  <c r="J22" i="172"/>
  <c r="J23" i="172"/>
  <c r="J24" i="172"/>
  <c r="J25" i="172"/>
  <c r="J26" i="172"/>
  <c r="J27" i="172"/>
  <c r="J28" i="172"/>
  <c r="J29" i="172"/>
  <c r="J30" i="172"/>
  <c r="J31" i="172"/>
  <c r="J32" i="172"/>
  <c r="J33" i="172"/>
  <c r="J34" i="172"/>
  <c r="J35" i="172"/>
  <c r="F8" i="172"/>
  <c r="F7" i="172" s="1"/>
  <c r="F10" i="172"/>
  <c r="F11" i="172"/>
  <c r="F12" i="172"/>
  <c r="F13" i="172"/>
  <c r="F14" i="172"/>
  <c r="F15" i="172"/>
  <c r="F16" i="172"/>
  <c r="F17" i="172"/>
  <c r="F18" i="172"/>
  <c r="F19" i="172"/>
  <c r="F20" i="172"/>
  <c r="F21" i="172"/>
  <c r="F22" i="172"/>
  <c r="F23" i="172"/>
  <c r="F24" i="172"/>
  <c r="F25" i="172"/>
  <c r="F26" i="172"/>
  <c r="F27" i="172"/>
  <c r="F28" i="172"/>
  <c r="F29" i="172"/>
  <c r="F30" i="172"/>
  <c r="F31" i="172"/>
  <c r="F32" i="172"/>
  <c r="F33" i="172"/>
  <c r="F34" i="172"/>
  <c r="F35" i="172"/>
  <c r="E6" i="173"/>
  <c r="G6" i="173"/>
  <c r="H6" i="173"/>
  <c r="I6" i="173"/>
  <c r="D6" i="173"/>
  <c r="L7" i="173"/>
  <c r="L8" i="173"/>
  <c r="L9" i="173"/>
  <c r="L10" i="173"/>
  <c r="L11" i="173"/>
  <c r="L12" i="173"/>
  <c r="L13" i="173"/>
  <c r="L14" i="173"/>
  <c r="L15" i="173"/>
  <c r="L16" i="173"/>
  <c r="L17" i="173"/>
  <c r="L18" i="173"/>
  <c r="L19" i="173"/>
  <c r="L20" i="173"/>
  <c r="L21" i="173"/>
  <c r="L22" i="173"/>
  <c r="L23" i="173"/>
  <c r="L24" i="173"/>
  <c r="L25" i="173"/>
  <c r="L26" i="173"/>
  <c r="L27" i="173"/>
  <c r="L28" i="173"/>
  <c r="L29" i="173"/>
  <c r="L30" i="173"/>
  <c r="L31" i="173"/>
  <c r="K7" i="173"/>
  <c r="K8" i="173"/>
  <c r="K9" i="173"/>
  <c r="K10" i="173"/>
  <c r="K11" i="173"/>
  <c r="K12" i="173"/>
  <c r="K13" i="173"/>
  <c r="K14" i="173"/>
  <c r="K15" i="173"/>
  <c r="K16" i="173"/>
  <c r="K17" i="173"/>
  <c r="K18" i="173"/>
  <c r="K19" i="173"/>
  <c r="K20" i="173"/>
  <c r="K21" i="173"/>
  <c r="K22" i="173"/>
  <c r="K23" i="173"/>
  <c r="K24" i="173"/>
  <c r="K25" i="173"/>
  <c r="K26" i="173"/>
  <c r="K27" i="173"/>
  <c r="K28" i="173"/>
  <c r="K29" i="173"/>
  <c r="K30" i="173"/>
  <c r="K31" i="173"/>
  <c r="J7" i="173"/>
  <c r="J8" i="173"/>
  <c r="J9" i="173"/>
  <c r="J10" i="173"/>
  <c r="J11" i="173"/>
  <c r="J12" i="173"/>
  <c r="J13" i="173"/>
  <c r="J14" i="173"/>
  <c r="J15" i="173"/>
  <c r="J16" i="173"/>
  <c r="J17" i="173"/>
  <c r="J18" i="173"/>
  <c r="J19" i="173"/>
  <c r="J20" i="173"/>
  <c r="J21" i="173"/>
  <c r="J22" i="173"/>
  <c r="J23" i="173"/>
  <c r="J24" i="173"/>
  <c r="J25" i="173"/>
  <c r="J26" i="173"/>
  <c r="J27" i="173"/>
  <c r="J28" i="173"/>
  <c r="J29" i="173"/>
  <c r="J30" i="173"/>
  <c r="J31" i="173"/>
  <c r="F7" i="173"/>
  <c r="F8" i="173"/>
  <c r="F9" i="173"/>
  <c r="F10" i="173"/>
  <c r="F11" i="173"/>
  <c r="F12" i="173"/>
  <c r="F13" i="173"/>
  <c r="F14" i="173"/>
  <c r="F15" i="173"/>
  <c r="F16" i="173"/>
  <c r="F17" i="173"/>
  <c r="F18" i="173"/>
  <c r="F19" i="173"/>
  <c r="F20" i="173"/>
  <c r="F21" i="173"/>
  <c r="F22" i="173"/>
  <c r="F23" i="173"/>
  <c r="F24" i="173"/>
  <c r="F25" i="173"/>
  <c r="F26" i="173"/>
  <c r="F27" i="173"/>
  <c r="F28" i="173"/>
  <c r="F29" i="173"/>
  <c r="F30" i="173"/>
  <c r="F31" i="173"/>
  <c r="I7" i="171"/>
  <c r="K7" i="171"/>
  <c r="L7" i="171"/>
  <c r="L40" i="171" s="1"/>
  <c r="M7" i="171"/>
  <c r="M40" i="171" s="1"/>
  <c r="H7" i="171"/>
  <c r="H40" i="171" s="1"/>
  <c r="S9" i="171"/>
  <c r="S10" i="171"/>
  <c r="S11" i="171"/>
  <c r="S12" i="171"/>
  <c r="S13" i="171"/>
  <c r="S14" i="171"/>
  <c r="S15" i="171"/>
  <c r="S16" i="171"/>
  <c r="S17" i="171"/>
  <c r="S18" i="171"/>
  <c r="S19" i="171"/>
  <c r="S20" i="171"/>
  <c r="S21" i="171"/>
  <c r="S22" i="171"/>
  <c r="S23" i="171"/>
  <c r="S24" i="171"/>
  <c r="S25" i="171"/>
  <c r="S26" i="171"/>
  <c r="S27" i="171"/>
  <c r="S28" i="171"/>
  <c r="S29" i="171"/>
  <c r="S30" i="171"/>
  <c r="S31" i="171"/>
  <c r="S32" i="171"/>
  <c r="S33" i="171"/>
  <c r="S34" i="171"/>
  <c r="S35" i="171"/>
  <c r="S36" i="171"/>
  <c r="S37" i="171"/>
  <c r="S38" i="171"/>
  <c r="S39" i="171"/>
  <c r="S8" i="171"/>
  <c r="P8" i="171"/>
  <c r="P9" i="171"/>
  <c r="P10" i="171"/>
  <c r="P11" i="171"/>
  <c r="P12" i="171"/>
  <c r="P13" i="171"/>
  <c r="P14" i="171"/>
  <c r="P15" i="171"/>
  <c r="P16" i="171"/>
  <c r="P17" i="171"/>
  <c r="P18" i="171"/>
  <c r="P19" i="171"/>
  <c r="P20" i="171"/>
  <c r="P21" i="171"/>
  <c r="P22" i="171"/>
  <c r="P23" i="171"/>
  <c r="P24" i="171"/>
  <c r="P25" i="171"/>
  <c r="P26" i="171"/>
  <c r="P27" i="171"/>
  <c r="P28" i="171"/>
  <c r="P29" i="171"/>
  <c r="P30" i="171"/>
  <c r="P31" i="171"/>
  <c r="P32" i="171"/>
  <c r="P33" i="171"/>
  <c r="P34" i="171"/>
  <c r="P35" i="171"/>
  <c r="P36" i="171"/>
  <c r="P37" i="171"/>
  <c r="P38" i="171"/>
  <c r="P39" i="171"/>
  <c r="O8" i="171"/>
  <c r="O9" i="171"/>
  <c r="O10" i="171"/>
  <c r="O11" i="171"/>
  <c r="O12" i="171"/>
  <c r="O13" i="171"/>
  <c r="O14" i="171"/>
  <c r="O15" i="171"/>
  <c r="O16" i="171"/>
  <c r="O17" i="171"/>
  <c r="O18" i="171"/>
  <c r="O19" i="171"/>
  <c r="O20" i="171"/>
  <c r="O21" i="171"/>
  <c r="O22" i="171"/>
  <c r="O23" i="171"/>
  <c r="O24" i="171"/>
  <c r="O25" i="171"/>
  <c r="O26" i="171"/>
  <c r="O27" i="171"/>
  <c r="O28" i="171"/>
  <c r="O29" i="171"/>
  <c r="O30" i="171"/>
  <c r="O31" i="171"/>
  <c r="O32" i="171"/>
  <c r="O33" i="171"/>
  <c r="O34" i="171"/>
  <c r="O35" i="171"/>
  <c r="O36" i="171"/>
  <c r="O37" i="171"/>
  <c r="O38" i="171"/>
  <c r="O39" i="171"/>
  <c r="N8" i="171"/>
  <c r="N9" i="171"/>
  <c r="N10" i="171"/>
  <c r="N11" i="171"/>
  <c r="N12" i="171"/>
  <c r="N13" i="171"/>
  <c r="N14" i="171"/>
  <c r="N15" i="171"/>
  <c r="N16" i="171"/>
  <c r="N17" i="171"/>
  <c r="N18" i="171"/>
  <c r="N19" i="171"/>
  <c r="N20" i="171"/>
  <c r="N21" i="171"/>
  <c r="N22" i="171"/>
  <c r="N23" i="171"/>
  <c r="N24" i="171"/>
  <c r="N25" i="171"/>
  <c r="N26" i="171"/>
  <c r="N27" i="171"/>
  <c r="N28" i="171"/>
  <c r="N29" i="171"/>
  <c r="N30" i="171"/>
  <c r="N31" i="171"/>
  <c r="N32" i="171"/>
  <c r="N33" i="171"/>
  <c r="N34" i="171"/>
  <c r="N35" i="171"/>
  <c r="N36" i="171"/>
  <c r="N37" i="171"/>
  <c r="N38" i="171"/>
  <c r="N39" i="171"/>
  <c r="J8" i="171"/>
  <c r="J9" i="171"/>
  <c r="J10" i="171"/>
  <c r="J11" i="171"/>
  <c r="J12" i="171"/>
  <c r="J13" i="171"/>
  <c r="J14" i="171"/>
  <c r="J15" i="171"/>
  <c r="J16" i="171"/>
  <c r="J17" i="171"/>
  <c r="J18" i="171"/>
  <c r="J19" i="171"/>
  <c r="J20" i="171"/>
  <c r="J21" i="171"/>
  <c r="J22" i="171"/>
  <c r="J23" i="171"/>
  <c r="J24" i="171"/>
  <c r="J25" i="171"/>
  <c r="J26" i="171"/>
  <c r="J27" i="171"/>
  <c r="J28" i="171"/>
  <c r="J29" i="171"/>
  <c r="J30" i="171"/>
  <c r="J31" i="171"/>
  <c r="J32" i="171"/>
  <c r="J33" i="171"/>
  <c r="J34" i="171"/>
  <c r="J35" i="171"/>
  <c r="J36" i="171"/>
  <c r="J37" i="171"/>
  <c r="J38" i="171"/>
  <c r="J39" i="171"/>
  <c r="E7" i="170"/>
  <c r="E14" i="170" s="1"/>
  <c r="G7" i="170"/>
  <c r="G14" i="170" s="1"/>
  <c r="H7" i="170"/>
  <c r="H14" i="170" s="1"/>
  <c r="I7" i="170"/>
  <c r="I14" i="170" s="1"/>
  <c r="D7" i="170"/>
  <c r="D14" i="170" s="1"/>
  <c r="L8" i="170"/>
  <c r="L9" i="170"/>
  <c r="L10" i="170"/>
  <c r="L11" i="170"/>
  <c r="L12" i="170"/>
  <c r="L13" i="170"/>
  <c r="K8" i="170"/>
  <c r="K9" i="170"/>
  <c r="K10" i="170"/>
  <c r="K11" i="170"/>
  <c r="K12" i="170"/>
  <c r="K13" i="170"/>
  <c r="J8" i="170"/>
  <c r="J9" i="170"/>
  <c r="J10" i="170"/>
  <c r="J11" i="170"/>
  <c r="J12" i="170"/>
  <c r="J13" i="170"/>
  <c r="F8" i="170"/>
  <c r="F9" i="170"/>
  <c r="F10" i="170"/>
  <c r="F11" i="170"/>
  <c r="F12" i="170"/>
  <c r="F13" i="170"/>
  <c r="E9" i="168"/>
  <c r="G9" i="168"/>
  <c r="H9" i="168"/>
  <c r="I9" i="168"/>
  <c r="D9" i="168"/>
  <c r="E7" i="168"/>
  <c r="G7" i="168"/>
  <c r="H7" i="168"/>
  <c r="I7" i="168"/>
  <c r="D7" i="168"/>
  <c r="L8" i="168"/>
  <c r="L10" i="168"/>
  <c r="L11" i="168"/>
  <c r="L12" i="168"/>
  <c r="L13" i="168"/>
  <c r="L14" i="168"/>
  <c r="L15" i="168"/>
  <c r="L16" i="168"/>
  <c r="L17" i="168"/>
  <c r="L18" i="168"/>
  <c r="L19" i="168"/>
  <c r="L20" i="168"/>
  <c r="L21" i="168"/>
  <c r="L22" i="168"/>
  <c r="L23" i="168"/>
  <c r="L24" i="168"/>
  <c r="L25" i="168"/>
  <c r="L26" i="168"/>
  <c r="L27" i="168"/>
  <c r="L28" i="168"/>
  <c r="L29" i="168"/>
  <c r="L30" i="168"/>
  <c r="L31" i="168"/>
  <c r="L32" i="168"/>
  <c r="L33" i="168"/>
  <c r="L34" i="168"/>
  <c r="L35" i="168"/>
  <c r="K8" i="168"/>
  <c r="K10" i="168"/>
  <c r="K11" i="168"/>
  <c r="K12" i="168"/>
  <c r="K13" i="168"/>
  <c r="K14" i="168"/>
  <c r="K15" i="168"/>
  <c r="K16" i="168"/>
  <c r="K17" i="168"/>
  <c r="K18" i="168"/>
  <c r="K19" i="168"/>
  <c r="K20" i="168"/>
  <c r="K21" i="168"/>
  <c r="K22" i="168"/>
  <c r="K23" i="168"/>
  <c r="K24" i="168"/>
  <c r="K25" i="168"/>
  <c r="K26" i="168"/>
  <c r="K27" i="168"/>
  <c r="K28" i="168"/>
  <c r="K29" i="168"/>
  <c r="K30" i="168"/>
  <c r="K31" i="168"/>
  <c r="K32" i="168"/>
  <c r="K33" i="168"/>
  <c r="K34" i="168"/>
  <c r="K35" i="168"/>
  <c r="J8" i="168"/>
  <c r="J10" i="168"/>
  <c r="J11" i="168"/>
  <c r="J12" i="168"/>
  <c r="J13" i="168"/>
  <c r="J14" i="168"/>
  <c r="J15" i="168"/>
  <c r="J16" i="168"/>
  <c r="J17" i="168"/>
  <c r="J18" i="168"/>
  <c r="J19" i="168"/>
  <c r="J20" i="168"/>
  <c r="J21" i="168"/>
  <c r="J22" i="168"/>
  <c r="J23" i="168"/>
  <c r="J24" i="168"/>
  <c r="J25" i="168"/>
  <c r="J26" i="168"/>
  <c r="J27" i="168"/>
  <c r="J28" i="168"/>
  <c r="J29" i="168"/>
  <c r="J30" i="168"/>
  <c r="J31" i="168"/>
  <c r="J32" i="168"/>
  <c r="J33" i="168"/>
  <c r="J34" i="168"/>
  <c r="J35" i="168"/>
  <c r="F8" i="168"/>
  <c r="F7" i="168" s="1"/>
  <c r="F10" i="168"/>
  <c r="F11" i="168"/>
  <c r="F12" i="168"/>
  <c r="F13" i="168"/>
  <c r="F14" i="168"/>
  <c r="F15" i="168"/>
  <c r="F16" i="168"/>
  <c r="F17" i="168"/>
  <c r="F18" i="168"/>
  <c r="F19" i="168"/>
  <c r="F20" i="168"/>
  <c r="F21" i="168"/>
  <c r="F22" i="168"/>
  <c r="F23" i="168"/>
  <c r="F24" i="168"/>
  <c r="F25" i="168"/>
  <c r="F26" i="168"/>
  <c r="F27" i="168"/>
  <c r="F28" i="168"/>
  <c r="F29" i="168"/>
  <c r="F30" i="168"/>
  <c r="F31" i="168"/>
  <c r="F32" i="168"/>
  <c r="F33" i="168"/>
  <c r="F34" i="168"/>
  <c r="F35" i="168"/>
  <c r="E6" i="169"/>
  <c r="G6" i="169"/>
  <c r="H6" i="169"/>
  <c r="I6" i="169"/>
  <c r="D6" i="169"/>
  <c r="L7" i="169"/>
  <c r="L8" i="169"/>
  <c r="L9" i="169"/>
  <c r="L10" i="169"/>
  <c r="L11" i="169"/>
  <c r="L12" i="169"/>
  <c r="L13" i="169"/>
  <c r="L14" i="169"/>
  <c r="L15" i="169"/>
  <c r="L16" i="169"/>
  <c r="L17" i="169"/>
  <c r="L18" i="169"/>
  <c r="L19" i="169"/>
  <c r="L20" i="169"/>
  <c r="L21" i="169"/>
  <c r="L22" i="169"/>
  <c r="L23" i="169"/>
  <c r="L24" i="169"/>
  <c r="L25" i="169"/>
  <c r="L26" i="169"/>
  <c r="L27" i="169"/>
  <c r="L28" i="169"/>
  <c r="L29" i="169"/>
  <c r="L30" i="169"/>
  <c r="L31" i="169"/>
  <c r="K7" i="169"/>
  <c r="K8" i="169"/>
  <c r="K9" i="169"/>
  <c r="K10" i="169"/>
  <c r="K11" i="169"/>
  <c r="K12" i="169"/>
  <c r="K13" i="169"/>
  <c r="K14" i="169"/>
  <c r="K15" i="169"/>
  <c r="K16" i="169"/>
  <c r="K17" i="169"/>
  <c r="K18" i="169"/>
  <c r="K19" i="169"/>
  <c r="K20" i="169"/>
  <c r="K21" i="169"/>
  <c r="K22" i="169"/>
  <c r="K23" i="169"/>
  <c r="K24" i="169"/>
  <c r="K25" i="169"/>
  <c r="K26" i="169"/>
  <c r="K27" i="169"/>
  <c r="K28" i="169"/>
  <c r="K29" i="169"/>
  <c r="K30" i="169"/>
  <c r="K31" i="169"/>
  <c r="J7" i="169"/>
  <c r="J8" i="169"/>
  <c r="J9" i="169"/>
  <c r="J10" i="169"/>
  <c r="J11" i="169"/>
  <c r="J12" i="169"/>
  <c r="J13" i="169"/>
  <c r="J14" i="169"/>
  <c r="J15" i="169"/>
  <c r="J16" i="169"/>
  <c r="J17" i="169"/>
  <c r="J18" i="169"/>
  <c r="J19" i="169"/>
  <c r="J20" i="169"/>
  <c r="J21" i="169"/>
  <c r="J22" i="169"/>
  <c r="J23" i="169"/>
  <c r="J24" i="169"/>
  <c r="J25" i="169"/>
  <c r="J26" i="169"/>
  <c r="J27" i="169"/>
  <c r="J28" i="169"/>
  <c r="J29" i="169"/>
  <c r="J30" i="169"/>
  <c r="J31" i="169"/>
  <c r="F7" i="169"/>
  <c r="F8" i="169"/>
  <c r="F9" i="169"/>
  <c r="F10" i="169"/>
  <c r="F11" i="169"/>
  <c r="F12" i="169"/>
  <c r="F13" i="169"/>
  <c r="F14" i="169"/>
  <c r="F15" i="169"/>
  <c r="F16" i="169"/>
  <c r="F17" i="169"/>
  <c r="F18" i="169"/>
  <c r="F19" i="169"/>
  <c r="F20" i="169"/>
  <c r="F21" i="169"/>
  <c r="F22" i="169"/>
  <c r="F23" i="169"/>
  <c r="F24" i="169"/>
  <c r="F25" i="169"/>
  <c r="F26" i="169"/>
  <c r="F27" i="169"/>
  <c r="F28" i="169"/>
  <c r="F29" i="169"/>
  <c r="F30" i="169"/>
  <c r="F31" i="169"/>
  <c r="I7" i="167"/>
  <c r="K7" i="167"/>
  <c r="L7" i="167"/>
  <c r="L16" i="167" s="1"/>
  <c r="M7" i="167"/>
  <c r="M16" i="167" s="1"/>
  <c r="H7" i="167"/>
  <c r="H16" i="167" s="1"/>
  <c r="S9" i="167"/>
  <c r="S10" i="167"/>
  <c r="S11" i="167"/>
  <c r="S12" i="167"/>
  <c r="S13" i="167"/>
  <c r="S14" i="167"/>
  <c r="S15" i="167"/>
  <c r="S8" i="167"/>
  <c r="P8" i="167"/>
  <c r="P9" i="167"/>
  <c r="P10" i="167"/>
  <c r="P11" i="167"/>
  <c r="P12" i="167"/>
  <c r="P13" i="167"/>
  <c r="P14" i="167"/>
  <c r="P15" i="167"/>
  <c r="O8" i="167"/>
  <c r="O9" i="167"/>
  <c r="O10" i="167"/>
  <c r="O11" i="167"/>
  <c r="O12" i="167"/>
  <c r="O13" i="167"/>
  <c r="O14" i="167"/>
  <c r="O15" i="167"/>
  <c r="N8" i="167"/>
  <c r="N9" i="167"/>
  <c r="N10" i="167"/>
  <c r="N11" i="167"/>
  <c r="N12" i="167"/>
  <c r="N13" i="167"/>
  <c r="N14" i="167"/>
  <c r="N15" i="167"/>
  <c r="J8" i="167"/>
  <c r="J9" i="167"/>
  <c r="J10" i="167"/>
  <c r="J11" i="167"/>
  <c r="J12" i="167"/>
  <c r="J13" i="167"/>
  <c r="J14" i="167"/>
  <c r="J15" i="167"/>
  <c r="E7" i="166"/>
  <c r="E11" i="166" s="1"/>
  <c r="G7" i="166"/>
  <c r="G11" i="166" s="1"/>
  <c r="H7" i="166"/>
  <c r="I7" i="166"/>
  <c r="I11" i="166" s="1"/>
  <c r="D7" i="166"/>
  <c r="D11" i="166" s="1"/>
  <c r="L8" i="166"/>
  <c r="L9" i="166"/>
  <c r="L10" i="166"/>
  <c r="K8" i="166"/>
  <c r="K9" i="166"/>
  <c r="K10" i="166"/>
  <c r="J8" i="166"/>
  <c r="J9" i="166"/>
  <c r="J10" i="166"/>
  <c r="F8" i="166"/>
  <c r="F9" i="166"/>
  <c r="F10" i="166"/>
  <c r="E11" i="164"/>
  <c r="G11" i="164"/>
  <c r="H11" i="164"/>
  <c r="I11" i="164"/>
  <c r="D11" i="164"/>
  <c r="E7" i="164"/>
  <c r="G7" i="164"/>
  <c r="H7" i="164"/>
  <c r="I7" i="164"/>
  <c r="D7" i="164"/>
  <c r="L8" i="164"/>
  <c r="L9" i="164"/>
  <c r="L10" i="164"/>
  <c r="L12" i="164"/>
  <c r="L13" i="164"/>
  <c r="L14" i="164"/>
  <c r="L15" i="164"/>
  <c r="L16" i="164"/>
  <c r="K8" i="164"/>
  <c r="K9" i="164"/>
  <c r="K10" i="164"/>
  <c r="K12" i="164"/>
  <c r="K13" i="164"/>
  <c r="K14" i="164"/>
  <c r="K15" i="164"/>
  <c r="K16" i="164"/>
  <c r="J8" i="164"/>
  <c r="J9" i="164"/>
  <c r="J10" i="164"/>
  <c r="J12" i="164"/>
  <c r="J13" i="164"/>
  <c r="J14" i="164"/>
  <c r="J15" i="164"/>
  <c r="J16" i="164"/>
  <c r="F8" i="164"/>
  <c r="F9" i="164"/>
  <c r="F10" i="164"/>
  <c r="F7" i="164" s="1"/>
  <c r="F12" i="164"/>
  <c r="F13" i="164"/>
  <c r="F14" i="164"/>
  <c r="F15" i="164"/>
  <c r="F16" i="164"/>
  <c r="E6" i="165"/>
  <c r="G6" i="165"/>
  <c r="H6" i="165"/>
  <c r="I6" i="165"/>
  <c r="D6" i="165"/>
  <c r="L7" i="165"/>
  <c r="L8" i="165"/>
  <c r="L9" i="165"/>
  <c r="L10" i="165"/>
  <c r="L11" i="165"/>
  <c r="L12" i="165"/>
  <c r="L13" i="165"/>
  <c r="L14" i="165"/>
  <c r="L15" i="165"/>
  <c r="L16" i="165"/>
  <c r="L17" i="165"/>
  <c r="L18" i="165"/>
  <c r="L19" i="165"/>
  <c r="L20" i="165"/>
  <c r="L21" i="165"/>
  <c r="L22" i="165"/>
  <c r="L23" i="165"/>
  <c r="L24" i="165"/>
  <c r="L25" i="165"/>
  <c r="L26" i="165"/>
  <c r="K7" i="165"/>
  <c r="K8" i="165"/>
  <c r="K9" i="165"/>
  <c r="K10" i="165"/>
  <c r="K11" i="165"/>
  <c r="K12" i="165"/>
  <c r="K13" i="165"/>
  <c r="K14" i="165"/>
  <c r="K15" i="165"/>
  <c r="K16" i="165"/>
  <c r="K17" i="165"/>
  <c r="K18" i="165"/>
  <c r="K19" i="165"/>
  <c r="K20" i="165"/>
  <c r="K21" i="165"/>
  <c r="K22" i="165"/>
  <c r="K23" i="165"/>
  <c r="K24" i="165"/>
  <c r="K25" i="165"/>
  <c r="K26" i="165"/>
  <c r="J7" i="165"/>
  <c r="J8" i="165"/>
  <c r="J9" i="165"/>
  <c r="J10" i="165"/>
  <c r="J11" i="165"/>
  <c r="J12" i="165"/>
  <c r="J13" i="165"/>
  <c r="J14" i="165"/>
  <c r="J15" i="165"/>
  <c r="J16" i="165"/>
  <c r="J17" i="165"/>
  <c r="J18" i="165"/>
  <c r="J19" i="165"/>
  <c r="J20" i="165"/>
  <c r="J21" i="165"/>
  <c r="J22" i="165"/>
  <c r="J23" i="165"/>
  <c r="J24" i="165"/>
  <c r="J25" i="165"/>
  <c r="J26" i="165"/>
  <c r="F7" i="165"/>
  <c r="F8" i="165"/>
  <c r="F9" i="165"/>
  <c r="F10" i="165"/>
  <c r="F11" i="165"/>
  <c r="F12" i="165"/>
  <c r="F13" i="165"/>
  <c r="F14" i="165"/>
  <c r="F15" i="165"/>
  <c r="F16" i="165"/>
  <c r="F17" i="165"/>
  <c r="F18" i="165"/>
  <c r="F19" i="165"/>
  <c r="F20" i="165"/>
  <c r="F21" i="165"/>
  <c r="F22" i="165"/>
  <c r="F23" i="165"/>
  <c r="F24" i="165"/>
  <c r="F25" i="165"/>
  <c r="F26" i="165"/>
  <c r="I7" i="163"/>
  <c r="I18" i="163" s="1"/>
  <c r="K7" i="163"/>
  <c r="L7" i="163"/>
  <c r="L18" i="163" s="1"/>
  <c r="M7" i="163"/>
  <c r="M18" i="163" s="1"/>
  <c r="H7" i="163"/>
  <c r="H18" i="163" s="1"/>
  <c r="S9" i="163"/>
  <c r="S10" i="163"/>
  <c r="S11" i="163"/>
  <c r="S12" i="163"/>
  <c r="S13" i="163"/>
  <c r="S14" i="163"/>
  <c r="S15" i="163"/>
  <c r="S16" i="163"/>
  <c r="S17" i="163"/>
  <c r="S8" i="163"/>
  <c r="P8" i="163"/>
  <c r="P9" i="163"/>
  <c r="P10" i="163"/>
  <c r="P11" i="163"/>
  <c r="P12" i="163"/>
  <c r="P13" i="163"/>
  <c r="P14" i="163"/>
  <c r="P15" i="163"/>
  <c r="P16" i="163"/>
  <c r="P17" i="163"/>
  <c r="O8" i="163"/>
  <c r="O9" i="163"/>
  <c r="O10" i="163"/>
  <c r="O11" i="163"/>
  <c r="O12" i="163"/>
  <c r="O13" i="163"/>
  <c r="O14" i="163"/>
  <c r="O15" i="163"/>
  <c r="O16" i="163"/>
  <c r="O17" i="163"/>
  <c r="N8" i="163"/>
  <c r="N9" i="163"/>
  <c r="N10" i="163"/>
  <c r="N11" i="163"/>
  <c r="N12" i="163"/>
  <c r="N13" i="163"/>
  <c r="N14" i="163"/>
  <c r="N15" i="163"/>
  <c r="N16" i="163"/>
  <c r="N17" i="163"/>
  <c r="J8" i="163"/>
  <c r="J9" i="163"/>
  <c r="J10" i="163"/>
  <c r="J11" i="163"/>
  <c r="J12" i="163"/>
  <c r="J13" i="163"/>
  <c r="J14" i="163"/>
  <c r="J15" i="163"/>
  <c r="J16" i="163"/>
  <c r="J17" i="163"/>
  <c r="E7" i="162"/>
  <c r="E13" i="162" s="1"/>
  <c r="G7" i="162"/>
  <c r="G13" i="162" s="1"/>
  <c r="H7" i="162"/>
  <c r="I7" i="162"/>
  <c r="I13" i="162" s="1"/>
  <c r="D7" i="162"/>
  <c r="D13" i="162" s="1"/>
  <c r="L8" i="162"/>
  <c r="L9" i="162"/>
  <c r="L10" i="162"/>
  <c r="L11" i="162"/>
  <c r="L12" i="162"/>
  <c r="K8" i="162"/>
  <c r="K9" i="162"/>
  <c r="K10" i="162"/>
  <c r="K11" i="162"/>
  <c r="K12" i="162"/>
  <c r="J8" i="162"/>
  <c r="J9" i="162"/>
  <c r="J10" i="162"/>
  <c r="J11" i="162"/>
  <c r="J12" i="162"/>
  <c r="F8" i="162"/>
  <c r="F9" i="162"/>
  <c r="F10" i="162"/>
  <c r="F11" i="162"/>
  <c r="F12" i="162"/>
  <c r="E9" i="160"/>
  <c r="G9" i="160"/>
  <c r="H9" i="160"/>
  <c r="I9" i="160"/>
  <c r="D9" i="160"/>
  <c r="E7" i="160"/>
  <c r="G7" i="160"/>
  <c r="H7" i="160"/>
  <c r="I7" i="160"/>
  <c r="D7" i="160"/>
  <c r="L8" i="160"/>
  <c r="L10" i="160"/>
  <c r="L11" i="160"/>
  <c r="K8" i="160"/>
  <c r="K10" i="160"/>
  <c r="K11" i="160"/>
  <c r="J8" i="160"/>
  <c r="J10" i="160"/>
  <c r="J11" i="160"/>
  <c r="F8" i="160"/>
  <c r="F7" i="160" s="1"/>
  <c r="F10" i="160"/>
  <c r="F9" i="160" s="1"/>
  <c r="F11" i="160"/>
  <c r="E6" i="161"/>
  <c r="G6" i="161"/>
  <c r="H6" i="161"/>
  <c r="I6" i="161"/>
  <c r="D6" i="161"/>
  <c r="L7" i="161"/>
  <c r="L8" i="161"/>
  <c r="K7" i="161"/>
  <c r="K8" i="161"/>
  <c r="J7" i="161"/>
  <c r="J8" i="161"/>
  <c r="F7" i="161"/>
  <c r="F6" i="161" s="1"/>
  <c r="F8" i="161"/>
  <c r="I7" i="159"/>
  <c r="I15" i="159" s="1"/>
  <c r="K7" i="159"/>
  <c r="K15" i="159" s="1"/>
  <c r="L7" i="159"/>
  <c r="L15" i="159" s="1"/>
  <c r="M7" i="159"/>
  <c r="M15" i="159" s="1"/>
  <c r="H7" i="159"/>
  <c r="H15" i="159" s="1"/>
  <c r="S9" i="159"/>
  <c r="S10" i="159"/>
  <c r="S11" i="159"/>
  <c r="S12" i="159"/>
  <c r="S13" i="159"/>
  <c r="S14" i="159"/>
  <c r="S8" i="159"/>
  <c r="P8" i="159"/>
  <c r="P9" i="159"/>
  <c r="P10" i="159"/>
  <c r="P11" i="159"/>
  <c r="P12" i="159"/>
  <c r="P13" i="159"/>
  <c r="P14" i="159"/>
  <c r="O8" i="159"/>
  <c r="O9" i="159"/>
  <c r="O10" i="159"/>
  <c r="O11" i="159"/>
  <c r="O12" i="159"/>
  <c r="O13" i="159"/>
  <c r="O14" i="159"/>
  <c r="N8" i="159"/>
  <c r="N9" i="159"/>
  <c r="N10" i="159"/>
  <c r="N11" i="159"/>
  <c r="N12" i="159"/>
  <c r="N13" i="159"/>
  <c r="N14" i="159"/>
  <c r="J8" i="159"/>
  <c r="J9" i="159"/>
  <c r="J10" i="159"/>
  <c r="J11" i="159"/>
  <c r="J12" i="159"/>
  <c r="J13" i="159"/>
  <c r="J14" i="159"/>
  <c r="E7" i="158"/>
  <c r="E11" i="158" s="1"/>
  <c r="G7" i="158"/>
  <c r="H7" i="158"/>
  <c r="H11" i="158" s="1"/>
  <c r="I7" i="158"/>
  <c r="I11" i="158" s="1"/>
  <c r="D7" i="158"/>
  <c r="D11" i="158" s="1"/>
  <c r="L8" i="158"/>
  <c r="L9" i="158"/>
  <c r="L10" i="158"/>
  <c r="K8" i="158"/>
  <c r="K9" i="158"/>
  <c r="K10" i="158"/>
  <c r="J8" i="158"/>
  <c r="J9" i="158"/>
  <c r="J10" i="158"/>
  <c r="F8" i="158"/>
  <c r="F9" i="158"/>
  <c r="F10" i="158"/>
  <c r="E9" i="156"/>
  <c r="G9" i="156"/>
  <c r="H9" i="156"/>
  <c r="I9" i="156"/>
  <c r="D9" i="156"/>
  <c r="E7" i="156"/>
  <c r="G7" i="156"/>
  <c r="H7" i="156"/>
  <c r="I7" i="156"/>
  <c r="D7" i="156"/>
  <c r="L8" i="156"/>
  <c r="L10" i="156"/>
  <c r="L11" i="156"/>
  <c r="L12" i="156"/>
  <c r="K8" i="156"/>
  <c r="K10" i="156"/>
  <c r="K11" i="156"/>
  <c r="K12" i="156"/>
  <c r="J8" i="156"/>
  <c r="J10" i="156"/>
  <c r="J11" i="156"/>
  <c r="J12" i="156"/>
  <c r="F8" i="156"/>
  <c r="F7" i="156" s="1"/>
  <c r="F10" i="156"/>
  <c r="F11" i="156"/>
  <c r="F12" i="156"/>
  <c r="E6" i="157"/>
  <c r="G6" i="157"/>
  <c r="H6" i="157"/>
  <c r="I6" i="157"/>
  <c r="D6" i="157"/>
  <c r="L7" i="157"/>
  <c r="L8" i="157"/>
  <c r="L9" i="157"/>
  <c r="L10" i="157"/>
  <c r="L11" i="157"/>
  <c r="L12" i="157"/>
  <c r="L13" i="157"/>
  <c r="L14" i="157"/>
  <c r="K7" i="157"/>
  <c r="K8" i="157"/>
  <c r="K9" i="157"/>
  <c r="K10" i="157"/>
  <c r="K11" i="157"/>
  <c r="K12" i="157"/>
  <c r="K13" i="157"/>
  <c r="K14" i="157"/>
  <c r="J7" i="157"/>
  <c r="J8" i="157"/>
  <c r="J9" i="157"/>
  <c r="J10" i="157"/>
  <c r="J11" i="157"/>
  <c r="J12" i="157"/>
  <c r="J13" i="157"/>
  <c r="J14" i="157"/>
  <c r="F7" i="157"/>
  <c r="F8" i="157"/>
  <c r="F9" i="157"/>
  <c r="F10" i="157"/>
  <c r="F11" i="157"/>
  <c r="F12" i="157"/>
  <c r="F13" i="157"/>
  <c r="F14" i="157"/>
  <c r="I7" i="155"/>
  <c r="I26" i="155" s="1"/>
  <c r="K7" i="155"/>
  <c r="L7" i="155"/>
  <c r="L26" i="155" s="1"/>
  <c r="M7" i="155"/>
  <c r="M26" i="155" s="1"/>
  <c r="H7" i="155"/>
  <c r="H26" i="155" s="1"/>
  <c r="S9" i="155"/>
  <c r="S10" i="155"/>
  <c r="S11" i="155"/>
  <c r="S12" i="155"/>
  <c r="S13" i="155"/>
  <c r="S14" i="155"/>
  <c r="S15" i="155"/>
  <c r="S16" i="155"/>
  <c r="S17" i="155"/>
  <c r="S18" i="155"/>
  <c r="S19" i="155"/>
  <c r="S20" i="155"/>
  <c r="S21" i="155"/>
  <c r="S22" i="155"/>
  <c r="S23" i="155"/>
  <c r="S24" i="155"/>
  <c r="S25" i="155"/>
  <c r="S8" i="155"/>
  <c r="P8" i="155"/>
  <c r="P9" i="155"/>
  <c r="P10" i="155"/>
  <c r="P11" i="155"/>
  <c r="P12" i="155"/>
  <c r="P13" i="155"/>
  <c r="P14" i="155"/>
  <c r="P15" i="155"/>
  <c r="P16" i="155"/>
  <c r="P17" i="155"/>
  <c r="P18" i="155"/>
  <c r="P19" i="155"/>
  <c r="P20" i="155"/>
  <c r="P21" i="155"/>
  <c r="P22" i="155"/>
  <c r="P23" i="155"/>
  <c r="P24" i="155"/>
  <c r="P25" i="155"/>
  <c r="O8" i="155"/>
  <c r="O9" i="155"/>
  <c r="O10" i="155"/>
  <c r="O11" i="155"/>
  <c r="O12" i="155"/>
  <c r="O13" i="155"/>
  <c r="O14" i="155"/>
  <c r="O15" i="155"/>
  <c r="O16" i="155"/>
  <c r="O17" i="155"/>
  <c r="O18" i="155"/>
  <c r="O19" i="155"/>
  <c r="O20" i="155"/>
  <c r="O21" i="155"/>
  <c r="O22" i="155"/>
  <c r="O23" i="155"/>
  <c r="O24" i="155"/>
  <c r="O25" i="155"/>
  <c r="N8" i="155"/>
  <c r="N9" i="155"/>
  <c r="N10" i="155"/>
  <c r="N11" i="155"/>
  <c r="N12" i="155"/>
  <c r="N13" i="155"/>
  <c r="N14" i="155"/>
  <c r="N15" i="155"/>
  <c r="N16" i="155"/>
  <c r="N17" i="155"/>
  <c r="N18" i="155"/>
  <c r="N19" i="155"/>
  <c r="N20" i="155"/>
  <c r="N21" i="155"/>
  <c r="N22" i="155"/>
  <c r="N23" i="155"/>
  <c r="N24" i="155"/>
  <c r="N25" i="155"/>
  <c r="J8" i="155"/>
  <c r="J9" i="155"/>
  <c r="J10" i="155"/>
  <c r="J11" i="155"/>
  <c r="J12" i="155"/>
  <c r="J13" i="155"/>
  <c r="J14" i="155"/>
  <c r="J15" i="155"/>
  <c r="J16" i="155"/>
  <c r="J17" i="155"/>
  <c r="J18" i="155"/>
  <c r="J19" i="155"/>
  <c r="J20" i="155"/>
  <c r="J21" i="155"/>
  <c r="J22" i="155"/>
  <c r="J23" i="155"/>
  <c r="J24" i="155"/>
  <c r="J25" i="155"/>
  <c r="E7" i="154"/>
  <c r="E15" i="154" s="1"/>
  <c r="G7" i="154"/>
  <c r="G15" i="154" s="1"/>
  <c r="H7" i="154"/>
  <c r="H15" i="154" s="1"/>
  <c r="I7" i="154"/>
  <c r="I15" i="154" s="1"/>
  <c r="D7" i="154"/>
  <c r="D15" i="154" s="1"/>
  <c r="L8" i="154"/>
  <c r="L9" i="154"/>
  <c r="L10" i="154"/>
  <c r="L11" i="154"/>
  <c r="L12" i="154"/>
  <c r="L13" i="154"/>
  <c r="L14" i="154"/>
  <c r="K8" i="154"/>
  <c r="K9" i="154"/>
  <c r="K10" i="154"/>
  <c r="K11" i="154"/>
  <c r="K12" i="154"/>
  <c r="K13" i="154"/>
  <c r="K14" i="154"/>
  <c r="J8" i="154"/>
  <c r="J9" i="154"/>
  <c r="J10" i="154"/>
  <c r="J11" i="154"/>
  <c r="J12" i="154"/>
  <c r="J13" i="154"/>
  <c r="J14" i="154"/>
  <c r="F8" i="154"/>
  <c r="F9" i="154"/>
  <c r="F10" i="154"/>
  <c r="F11" i="154"/>
  <c r="F12" i="154"/>
  <c r="F13" i="154"/>
  <c r="F14" i="154"/>
  <c r="E12" i="152"/>
  <c r="G12" i="152"/>
  <c r="H12" i="152"/>
  <c r="I12" i="152"/>
  <c r="D12" i="152"/>
  <c r="E7" i="152"/>
  <c r="G7" i="152"/>
  <c r="H7" i="152"/>
  <c r="I7" i="152"/>
  <c r="D7" i="152"/>
  <c r="L8" i="152"/>
  <c r="L9" i="152"/>
  <c r="L10" i="152"/>
  <c r="L11" i="152"/>
  <c r="L13" i="152"/>
  <c r="L14" i="152"/>
  <c r="K8" i="152"/>
  <c r="K9" i="152"/>
  <c r="K10" i="152"/>
  <c r="K11" i="152"/>
  <c r="K13" i="152"/>
  <c r="K14" i="152"/>
  <c r="J8" i="152"/>
  <c r="J9" i="152"/>
  <c r="J10" i="152"/>
  <c r="J11" i="152"/>
  <c r="J13" i="152"/>
  <c r="J14" i="152"/>
  <c r="F8" i="152"/>
  <c r="F9" i="152"/>
  <c r="F10" i="152"/>
  <c r="F11" i="152"/>
  <c r="F13" i="152"/>
  <c r="F12" i="152" s="1"/>
  <c r="F14" i="152"/>
  <c r="E6" i="153"/>
  <c r="G6" i="153"/>
  <c r="H6" i="153"/>
  <c r="I6" i="153"/>
  <c r="D6" i="153"/>
  <c r="L7" i="153"/>
  <c r="L8" i="153"/>
  <c r="L9" i="153"/>
  <c r="L10" i="153"/>
  <c r="L11" i="153"/>
  <c r="L12" i="153"/>
  <c r="L13" i="153"/>
  <c r="L14" i="153"/>
  <c r="L15" i="153"/>
  <c r="L16" i="153"/>
  <c r="L17" i="153"/>
  <c r="L18" i="153"/>
  <c r="L19" i="153"/>
  <c r="L20" i="153"/>
  <c r="L21" i="153"/>
  <c r="L22" i="153"/>
  <c r="L23" i="153"/>
  <c r="L24" i="153"/>
  <c r="L25" i="153"/>
  <c r="L26" i="153"/>
  <c r="L27" i="153"/>
  <c r="L28" i="153"/>
  <c r="L29" i="153"/>
  <c r="L30" i="153"/>
  <c r="L31" i="153"/>
  <c r="K7" i="153"/>
  <c r="K8" i="153"/>
  <c r="K9" i="153"/>
  <c r="K10" i="153"/>
  <c r="K11" i="153"/>
  <c r="K12" i="153"/>
  <c r="K13" i="153"/>
  <c r="K14" i="153"/>
  <c r="K15" i="153"/>
  <c r="K16" i="153"/>
  <c r="K17" i="153"/>
  <c r="K18" i="153"/>
  <c r="K19" i="153"/>
  <c r="K20" i="153"/>
  <c r="K21" i="153"/>
  <c r="K22" i="153"/>
  <c r="K23" i="153"/>
  <c r="K24" i="153"/>
  <c r="K25" i="153"/>
  <c r="K26" i="153"/>
  <c r="K27" i="153"/>
  <c r="K28" i="153"/>
  <c r="K29" i="153"/>
  <c r="K30" i="153"/>
  <c r="K31" i="153"/>
  <c r="J7" i="153"/>
  <c r="J8" i="153"/>
  <c r="J9" i="153"/>
  <c r="J10" i="153"/>
  <c r="J11" i="153"/>
  <c r="J12" i="153"/>
  <c r="J13" i="153"/>
  <c r="J14" i="153"/>
  <c r="J15" i="153"/>
  <c r="J16" i="153"/>
  <c r="J17" i="153"/>
  <c r="J18" i="153"/>
  <c r="J19" i="153"/>
  <c r="J20" i="153"/>
  <c r="J21" i="153"/>
  <c r="J22" i="153"/>
  <c r="J23" i="153"/>
  <c r="J24" i="153"/>
  <c r="J25" i="153"/>
  <c r="J26" i="153"/>
  <c r="J27" i="153"/>
  <c r="J28" i="153"/>
  <c r="J29" i="153"/>
  <c r="J30" i="153"/>
  <c r="J31" i="153"/>
  <c r="F7" i="153"/>
  <c r="F8" i="153"/>
  <c r="F9" i="153"/>
  <c r="F10" i="153"/>
  <c r="F11" i="153"/>
  <c r="F12" i="153"/>
  <c r="F13" i="153"/>
  <c r="F14" i="153"/>
  <c r="F15" i="153"/>
  <c r="F16" i="153"/>
  <c r="F17" i="153"/>
  <c r="F18" i="153"/>
  <c r="F19" i="153"/>
  <c r="F20" i="153"/>
  <c r="F21" i="153"/>
  <c r="F22" i="153"/>
  <c r="F23" i="153"/>
  <c r="F24" i="153"/>
  <c r="F25" i="153"/>
  <c r="F26" i="153"/>
  <c r="F27" i="153"/>
  <c r="F28" i="153"/>
  <c r="F29" i="153"/>
  <c r="F30" i="153"/>
  <c r="F31" i="153"/>
  <c r="I7" i="151"/>
  <c r="I14" i="151" s="1"/>
  <c r="K7" i="151"/>
  <c r="K14" i="151" s="1"/>
  <c r="L7" i="151"/>
  <c r="L14" i="151" s="1"/>
  <c r="M7" i="151"/>
  <c r="M14" i="151" s="1"/>
  <c r="H7" i="151"/>
  <c r="H14" i="151" s="1"/>
  <c r="S9" i="151"/>
  <c r="S10" i="151"/>
  <c r="S11" i="151"/>
  <c r="S12" i="151"/>
  <c r="S13" i="151"/>
  <c r="S8" i="151"/>
  <c r="P8" i="151"/>
  <c r="P9" i="151"/>
  <c r="P10" i="151"/>
  <c r="P11" i="151"/>
  <c r="P12" i="151"/>
  <c r="P13" i="151"/>
  <c r="O8" i="151"/>
  <c r="O9" i="151"/>
  <c r="O10" i="151"/>
  <c r="O11" i="151"/>
  <c r="O12" i="151"/>
  <c r="O13" i="151"/>
  <c r="N8" i="151"/>
  <c r="N9" i="151"/>
  <c r="N10" i="151"/>
  <c r="N11" i="151"/>
  <c r="N12" i="151"/>
  <c r="N13" i="151"/>
  <c r="J8" i="151"/>
  <c r="J9" i="151"/>
  <c r="J10" i="151"/>
  <c r="J11" i="151"/>
  <c r="J12" i="151"/>
  <c r="J13" i="151"/>
  <c r="E7" i="150"/>
  <c r="E10" i="150" s="1"/>
  <c r="G7" i="150"/>
  <c r="G10" i="150" s="1"/>
  <c r="H7" i="150"/>
  <c r="H10" i="150" s="1"/>
  <c r="I7" i="150"/>
  <c r="I10" i="150" s="1"/>
  <c r="D7" i="150"/>
  <c r="D10" i="150" s="1"/>
  <c r="L8" i="150"/>
  <c r="L9" i="150"/>
  <c r="K8" i="150"/>
  <c r="K9" i="150"/>
  <c r="J8" i="150"/>
  <c r="J9" i="150"/>
  <c r="F8" i="150"/>
  <c r="F9" i="150"/>
  <c r="E9" i="148"/>
  <c r="G9" i="148"/>
  <c r="H9" i="148"/>
  <c r="I9" i="148"/>
  <c r="D9" i="148"/>
  <c r="E7" i="148"/>
  <c r="G7" i="148"/>
  <c r="H7" i="148"/>
  <c r="I7" i="148"/>
  <c r="D7" i="148"/>
  <c r="L8" i="148"/>
  <c r="L10" i="148"/>
  <c r="L11" i="148"/>
  <c r="L12" i="148"/>
  <c r="L13" i="148"/>
  <c r="L14" i="148"/>
  <c r="L15" i="148"/>
  <c r="L16" i="148"/>
  <c r="L17" i="148"/>
  <c r="L18" i="148"/>
  <c r="L19" i="148"/>
  <c r="L20" i="148"/>
  <c r="L21" i="148"/>
  <c r="L22" i="148"/>
  <c r="L23" i="148"/>
  <c r="L24" i="148"/>
  <c r="L25" i="148"/>
  <c r="L26" i="148"/>
  <c r="L27" i="148"/>
  <c r="L28" i="148"/>
  <c r="L29" i="148"/>
  <c r="L30" i="148"/>
  <c r="L31" i="148"/>
  <c r="L32" i="148"/>
  <c r="L33" i="148"/>
  <c r="L34" i="148"/>
  <c r="K8" i="148"/>
  <c r="K10" i="148"/>
  <c r="K11" i="148"/>
  <c r="K12" i="148"/>
  <c r="K13" i="148"/>
  <c r="K14" i="148"/>
  <c r="K15" i="148"/>
  <c r="K16" i="148"/>
  <c r="K17" i="148"/>
  <c r="K18" i="148"/>
  <c r="K19" i="148"/>
  <c r="K20" i="148"/>
  <c r="K21" i="148"/>
  <c r="K22" i="148"/>
  <c r="K23" i="148"/>
  <c r="K24" i="148"/>
  <c r="K25" i="148"/>
  <c r="K26" i="148"/>
  <c r="K27" i="148"/>
  <c r="K28" i="148"/>
  <c r="K29" i="148"/>
  <c r="K30" i="148"/>
  <c r="K31" i="148"/>
  <c r="K32" i="148"/>
  <c r="K33" i="148"/>
  <c r="K34" i="148"/>
  <c r="J8" i="148"/>
  <c r="J10" i="148"/>
  <c r="J11" i="148"/>
  <c r="J12" i="148"/>
  <c r="J13" i="148"/>
  <c r="J14" i="148"/>
  <c r="J15" i="148"/>
  <c r="J16" i="148"/>
  <c r="J17" i="148"/>
  <c r="J18" i="148"/>
  <c r="J19" i="148"/>
  <c r="J20" i="148"/>
  <c r="J21" i="148"/>
  <c r="J22" i="148"/>
  <c r="J23" i="148"/>
  <c r="J24" i="148"/>
  <c r="J25" i="148"/>
  <c r="J26" i="148"/>
  <c r="J27" i="148"/>
  <c r="J28" i="148"/>
  <c r="J29" i="148"/>
  <c r="J30" i="148"/>
  <c r="J31" i="148"/>
  <c r="J32" i="148"/>
  <c r="J33" i="148"/>
  <c r="J34" i="148"/>
  <c r="F8" i="148"/>
  <c r="F7" i="148" s="1"/>
  <c r="F10" i="148"/>
  <c r="F11" i="148"/>
  <c r="F12" i="148"/>
  <c r="F13" i="148"/>
  <c r="F14" i="148"/>
  <c r="F15" i="148"/>
  <c r="F16" i="148"/>
  <c r="F17" i="148"/>
  <c r="F18" i="148"/>
  <c r="F19" i="148"/>
  <c r="F20" i="148"/>
  <c r="F21" i="148"/>
  <c r="F22" i="148"/>
  <c r="F23" i="148"/>
  <c r="F24" i="148"/>
  <c r="F25" i="148"/>
  <c r="F26" i="148"/>
  <c r="F27" i="148"/>
  <c r="F28" i="148"/>
  <c r="F29" i="148"/>
  <c r="F30" i="148"/>
  <c r="F31" i="148"/>
  <c r="F32" i="148"/>
  <c r="F33" i="148"/>
  <c r="F34" i="148"/>
  <c r="E6" i="149"/>
  <c r="G6" i="149"/>
  <c r="H6" i="149"/>
  <c r="I6" i="149"/>
  <c r="D6" i="149"/>
  <c r="L7" i="149"/>
  <c r="L8" i="149"/>
  <c r="L9" i="149"/>
  <c r="L10" i="149"/>
  <c r="L11" i="149"/>
  <c r="L12" i="149"/>
  <c r="L13" i="149"/>
  <c r="L14" i="149"/>
  <c r="L15" i="149"/>
  <c r="L16" i="149"/>
  <c r="L17" i="149"/>
  <c r="L18" i="149"/>
  <c r="L19" i="149"/>
  <c r="L20" i="149"/>
  <c r="L21" i="149"/>
  <c r="L22" i="149"/>
  <c r="L23" i="149"/>
  <c r="L24" i="149"/>
  <c r="L25" i="149"/>
  <c r="L26" i="149"/>
  <c r="L27" i="149"/>
  <c r="L28" i="149"/>
  <c r="L29" i="149"/>
  <c r="L30" i="149"/>
  <c r="K7" i="149"/>
  <c r="K8" i="149"/>
  <c r="K9" i="149"/>
  <c r="K10" i="149"/>
  <c r="K11" i="149"/>
  <c r="K12" i="149"/>
  <c r="K13" i="149"/>
  <c r="K14" i="149"/>
  <c r="K15" i="149"/>
  <c r="K16" i="149"/>
  <c r="K17" i="149"/>
  <c r="K18" i="149"/>
  <c r="K19" i="149"/>
  <c r="K20" i="149"/>
  <c r="K21" i="149"/>
  <c r="K22" i="149"/>
  <c r="K23" i="149"/>
  <c r="K24" i="149"/>
  <c r="K25" i="149"/>
  <c r="K26" i="149"/>
  <c r="K27" i="149"/>
  <c r="K28" i="149"/>
  <c r="K29" i="149"/>
  <c r="K30" i="149"/>
  <c r="J7" i="149"/>
  <c r="J8" i="149"/>
  <c r="J9" i="149"/>
  <c r="J10" i="149"/>
  <c r="J11" i="149"/>
  <c r="J12" i="149"/>
  <c r="J13" i="149"/>
  <c r="J14" i="149"/>
  <c r="J15" i="149"/>
  <c r="J16" i="149"/>
  <c r="J17" i="149"/>
  <c r="J18" i="149"/>
  <c r="J19" i="149"/>
  <c r="J20" i="149"/>
  <c r="J21" i="149"/>
  <c r="J22" i="149"/>
  <c r="J23" i="149"/>
  <c r="J24" i="149"/>
  <c r="J25" i="149"/>
  <c r="J26" i="149"/>
  <c r="J27" i="149"/>
  <c r="J28" i="149"/>
  <c r="J29" i="149"/>
  <c r="J30" i="149"/>
  <c r="F7" i="149"/>
  <c r="F8" i="149"/>
  <c r="F9" i="149"/>
  <c r="F10" i="149"/>
  <c r="F11" i="149"/>
  <c r="F12" i="149"/>
  <c r="F13" i="149"/>
  <c r="F14" i="149"/>
  <c r="F15" i="149"/>
  <c r="F16" i="149"/>
  <c r="F17" i="149"/>
  <c r="F18" i="149"/>
  <c r="F19" i="149"/>
  <c r="F20" i="149"/>
  <c r="F21" i="149"/>
  <c r="F22" i="149"/>
  <c r="F23" i="149"/>
  <c r="F24" i="149"/>
  <c r="F25" i="149"/>
  <c r="F26" i="149"/>
  <c r="F27" i="149"/>
  <c r="F28" i="149"/>
  <c r="F29" i="149"/>
  <c r="F30" i="149"/>
  <c r="I7" i="147"/>
  <c r="K7" i="147"/>
  <c r="K21" i="147" s="1"/>
  <c r="L7" i="147"/>
  <c r="L21" i="147" s="1"/>
  <c r="M7" i="147"/>
  <c r="M21" i="147" s="1"/>
  <c r="H7" i="147"/>
  <c r="H21" i="147" s="1"/>
  <c r="S9" i="147"/>
  <c r="S10" i="147"/>
  <c r="S11" i="147"/>
  <c r="S12" i="147"/>
  <c r="S13" i="147"/>
  <c r="S14" i="147"/>
  <c r="S15" i="147"/>
  <c r="S16" i="147"/>
  <c r="S17" i="147"/>
  <c r="S18" i="147"/>
  <c r="S19" i="147"/>
  <c r="S20" i="147"/>
  <c r="S8" i="147"/>
  <c r="P8" i="147"/>
  <c r="P9" i="147"/>
  <c r="P10" i="147"/>
  <c r="P11" i="147"/>
  <c r="P12" i="147"/>
  <c r="P13" i="147"/>
  <c r="P14" i="147"/>
  <c r="P15" i="147"/>
  <c r="P16" i="147"/>
  <c r="P17" i="147"/>
  <c r="P18" i="147"/>
  <c r="P19" i="147"/>
  <c r="P20" i="147"/>
  <c r="O8" i="147"/>
  <c r="O9" i="147"/>
  <c r="O10" i="147"/>
  <c r="O11" i="147"/>
  <c r="O12" i="147"/>
  <c r="O13" i="147"/>
  <c r="O14" i="147"/>
  <c r="O15" i="147"/>
  <c r="O16" i="147"/>
  <c r="O17" i="147"/>
  <c r="O18" i="147"/>
  <c r="O19" i="147"/>
  <c r="O20" i="147"/>
  <c r="N8" i="147"/>
  <c r="N9" i="147"/>
  <c r="N10" i="147"/>
  <c r="N11" i="147"/>
  <c r="N12" i="147"/>
  <c r="N13" i="147"/>
  <c r="N14" i="147"/>
  <c r="N15" i="147"/>
  <c r="N16" i="147"/>
  <c r="N17" i="147"/>
  <c r="N18" i="147"/>
  <c r="N19" i="147"/>
  <c r="N20" i="147"/>
  <c r="J8" i="147"/>
  <c r="J9" i="147"/>
  <c r="J10" i="147"/>
  <c r="J11" i="147"/>
  <c r="J12" i="147"/>
  <c r="J13" i="147"/>
  <c r="J14" i="147"/>
  <c r="J15" i="147"/>
  <c r="J16" i="147"/>
  <c r="J17" i="147"/>
  <c r="J18" i="147"/>
  <c r="J19" i="147"/>
  <c r="J20" i="147"/>
  <c r="E7" i="146"/>
  <c r="G7" i="146"/>
  <c r="G14" i="146" s="1"/>
  <c r="H7" i="146"/>
  <c r="H14" i="146" s="1"/>
  <c r="I7" i="146"/>
  <c r="I14" i="146" s="1"/>
  <c r="D7" i="146"/>
  <c r="D14" i="146" s="1"/>
  <c r="L8" i="146"/>
  <c r="L9" i="146"/>
  <c r="L10" i="146"/>
  <c r="L11" i="146"/>
  <c r="L12" i="146"/>
  <c r="L13" i="146"/>
  <c r="K8" i="146"/>
  <c r="K9" i="146"/>
  <c r="K10" i="146"/>
  <c r="K11" i="146"/>
  <c r="K12" i="146"/>
  <c r="K13" i="146"/>
  <c r="J8" i="146"/>
  <c r="J9" i="146"/>
  <c r="J10" i="146"/>
  <c r="J11" i="146"/>
  <c r="J12" i="146"/>
  <c r="J13" i="146"/>
  <c r="F8" i="146"/>
  <c r="F9" i="146"/>
  <c r="F10" i="146"/>
  <c r="F11" i="146"/>
  <c r="F12" i="146"/>
  <c r="F13" i="146"/>
  <c r="E10" i="144"/>
  <c r="G10" i="144"/>
  <c r="H10" i="144"/>
  <c r="I10" i="144"/>
  <c r="D10" i="144"/>
  <c r="E7" i="144"/>
  <c r="G7" i="144"/>
  <c r="H7" i="144"/>
  <c r="I7" i="144"/>
  <c r="D7" i="144"/>
  <c r="L8" i="144"/>
  <c r="L9" i="144"/>
  <c r="L11" i="144"/>
  <c r="L12" i="144"/>
  <c r="L13" i="144"/>
  <c r="L14" i="144"/>
  <c r="L15" i="144"/>
  <c r="L16" i="144"/>
  <c r="L17" i="144"/>
  <c r="L18" i="144"/>
  <c r="L19" i="144"/>
  <c r="L20" i="144"/>
  <c r="L21" i="144"/>
  <c r="L22" i="144"/>
  <c r="L23" i="144"/>
  <c r="L24" i="144"/>
  <c r="L25" i="144"/>
  <c r="L26" i="144"/>
  <c r="L27" i="144"/>
  <c r="L28" i="144"/>
  <c r="K8" i="144"/>
  <c r="K9" i="144"/>
  <c r="K11" i="144"/>
  <c r="K12" i="144"/>
  <c r="K13" i="144"/>
  <c r="K14" i="144"/>
  <c r="K15" i="144"/>
  <c r="K16" i="144"/>
  <c r="K17" i="144"/>
  <c r="K18" i="144"/>
  <c r="K19" i="144"/>
  <c r="K20" i="144"/>
  <c r="K21" i="144"/>
  <c r="K22" i="144"/>
  <c r="K23" i="144"/>
  <c r="K24" i="144"/>
  <c r="K25" i="144"/>
  <c r="K26" i="144"/>
  <c r="K27" i="144"/>
  <c r="K28" i="144"/>
  <c r="J8" i="144"/>
  <c r="J9" i="144"/>
  <c r="J11" i="144"/>
  <c r="J12" i="144"/>
  <c r="J13" i="144"/>
  <c r="J14" i="144"/>
  <c r="J15" i="144"/>
  <c r="J16" i="144"/>
  <c r="J17" i="144"/>
  <c r="J18" i="144"/>
  <c r="J19" i="144"/>
  <c r="J20" i="144"/>
  <c r="J21" i="144"/>
  <c r="J22" i="144"/>
  <c r="J23" i="144"/>
  <c r="J24" i="144"/>
  <c r="J25" i="144"/>
  <c r="J26" i="144"/>
  <c r="J27" i="144"/>
  <c r="J28" i="144"/>
  <c r="F8" i="144"/>
  <c r="F7" i="144" s="1"/>
  <c r="F9" i="144"/>
  <c r="F11" i="144"/>
  <c r="F12" i="144"/>
  <c r="F13" i="144"/>
  <c r="F14" i="144"/>
  <c r="F15" i="144"/>
  <c r="F16" i="144"/>
  <c r="F17" i="144"/>
  <c r="F18" i="144"/>
  <c r="F19" i="144"/>
  <c r="F20" i="144"/>
  <c r="F21" i="144"/>
  <c r="F22" i="144"/>
  <c r="F23" i="144"/>
  <c r="F24" i="144"/>
  <c r="F25" i="144"/>
  <c r="F26" i="144"/>
  <c r="F27" i="144"/>
  <c r="F28" i="144"/>
  <c r="E6" i="145"/>
  <c r="G6" i="145"/>
  <c r="H6" i="145"/>
  <c r="I6" i="145"/>
  <c r="D6" i="145"/>
  <c r="L7" i="145"/>
  <c r="L8" i="145"/>
  <c r="L9" i="145"/>
  <c r="L10" i="145"/>
  <c r="L11" i="145"/>
  <c r="L12" i="145"/>
  <c r="L13" i="145"/>
  <c r="L14" i="145"/>
  <c r="L15" i="145"/>
  <c r="L16" i="145"/>
  <c r="L17" i="145"/>
  <c r="L18" i="145"/>
  <c r="L19" i="145"/>
  <c r="L20" i="145"/>
  <c r="L21" i="145"/>
  <c r="L22" i="145"/>
  <c r="L23" i="145"/>
  <c r="L24" i="145"/>
  <c r="L25" i="145"/>
  <c r="L26" i="145"/>
  <c r="L27" i="145"/>
  <c r="L28" i="145"/>
  <c r="L29" i="145"/>
  <c r="L30" i="145"/>
  <c r="L31" i="145"/>
  <c r="K7" i="145"/>
  <c r="K8" i="145"/>
  <c r="K9" i="145"/>
  <c r="K10" i="145"/>
  <c r="K11" i="145"/>
  <c r="K12" i="145"/>
  <c r="K13" i="145"/>
  <c r="K14" i="145"/>
  <c r="K15" i="145"/>
  <c r="K16" i="145"/>
  <c r="K17" i="145"/>
  <c r="K18" i="145"/>
  <c r="K19" i="145"/>
  <c r="K20" i="145"/>
  <c r="K21" i="145"/>
  <c r="K22" i="145"/>
  <c r="K23" i="145"/>
  <c r="K24" i="145"/>
  <c r="K25" i="145"/>
  <c r="K26" i="145"/>
  <c r="K27" i="145"/>
  <c r="K28" i="145"/>
  <c r="K29" i="145"/>
  <c r="K30" i="145"/>
  <c r="K31" i="145"/>
  <c r="J7" i="145"/>
  <c r="J8" i="145"/>
  <c r="J9" i="145"/>
  <c r="J10" i="145"/>
  <c r="J11" i="145"/>
  <c r="J12" i="145"/>
  <c r="J13" i="145"/>
  <c r="J14" i="145"/>
  <c r="J15" i="145"/>
  <c r="J16" i="145"/>
  <c r="J17" i="145"/>
  <c r="J18" i="145"/>
  <c r="J19" i="145"/>
  <c r="J20" i="145"/>
  <c r="J21" i="145"/>
  <c r="J22" i="145"/>
  <c r="J23" i="145"/>
  <c r="J24" i="145"/>
  <c r="J25" i="145"/>
  <c r="J26" i="145"/>
  <c r="J27" i="145"/>
  <c r="J28" i="145"/>
  <c r="J29" i="145"/>
  <c r="J30" i="145"/>
  <c r="J31" i="145"/>
  <c r="F7" i="145"/>
  <c r="F8" i="145"/>
  <c r="F9" i="145"/>
  <c r="F10" i="145"/>
  <c r="F11" i="145"/>
  <c r="F12" i="145"/>
  <c r="F13" i="145"/>
  <c r="F14" i="145"/>
  <c r="F15" i="145"/>
  <c r="F16" i="145"/>
  <c r="F17" i="145"/>
  <c r="F18" i="145"/>
  <c r="F19" i="145"/>
  <c r="F20" i="145"/>
  <c r="F21" i="145"/>
  <c r="F22" i="145"/>
  <c r="F23" i="145"/>
  <c r="F24" i="145"/>
  <c r="F25" i="145"/>
  <c r="F26" i="145"/>
  <c r="F27" i="145"/>
  <c r="F28" i="145"/>
  <c r="F29" i="145"/>
  <c r="F30" i="145"/>
  <c r="F31" i="145"/>
  <c r="I7" i="143"/>
  <c r="I23" i="143" s="1"/>
  <c r="K7" i="143"/>
  <c r="L7" i="143"/>
  <c r="L23" i="143" s="1"/>
  <c r="M7" i="143"/>
  <c r="M23" i="143" s="1"/>
  <c r="H7" i="143"/>
  <c r="H23" i="143" s="1"/>
  <c r="S9" i="143"/>
  <c r="S10" i="143"/>
  <c r="S11" i="143"/>
  <c r="S12" i="143"/>
  <c r="S13" i="143"/>
  <c r="S14" i="143"/>
  <c r="S15" i="143"/>
  <c r="S16" i="143"/>
  <c r="S17" i="143"/>
  <c r="S18" i="143"/>
  <c r="S19" i="143"/>
  <c r="S20" i="143"/>
  <c r="S21" i="143"/>
  <c r="S22" i="143"/>
  <c r="S8" i="143"/>
  <c r="P8" i="143"/>
  <c r="P9" i="143"/>
  <c r="P10" i="143"/>
  <c r="P11" i="143"/>
  <c r="P12" i="143"/>
  <c r="P13" i="143"/>
  <c r="P14" i="143"/>
  <c r="P15" i="143"/>
  <c r="P16" i="143"/>
  <c r="P17" i="143"/>
  <c r="P18" i="143"/>
  <c r="P19" i="143"/>
  <c r="P20" i="143"/>
  <c r="P21" i="143"/>
  <c r="P22" i="143"/>
  <c r="O8" i="143"/>
  <c r="O9" i="143"/>
  <c r="O10" i="143"/>
  <c r="O11" i="143"/>
  <c r="O12" i="143"/>
  <c r="O13" i="143"/>
  <c r="O14" i="143"/>
  <c r="O15" i="143"/>
  <c r="O16" i="143"/>
  <c r="O17" i="143"/>
  <c r="O18" i="143"/>
  <c r="O19" i="143"/>
  <c r="O20" i="143"/>
  <c r="O21" i="143"/>
  <c r="O22" i="143"/>
  <c r="N8" i="143"/>
  <c r="N9" i="143"/>
  <c r="N10" i="143"/>
  <c r="N11" i="143"/>
  <c r="N12" i="143"/>
  <c r="N13" i="143"/>
  <c r="N14" i="143"/>
  <c r="N15" i="143"/>
  <c r="N16" i="143"/>
  <c r="N17" i="143"/>
  <c r="N18" i="143"/>
  <c r="N19" i="143"/>
  <c r="N20" i="143"/>
  <c r="N21" i="143"/>
  <c r="N22" i="143"/>
  <c r="J8" i="143"/>
  <c r="J9" i="143"/>
  <c r="J10" i="143"/>
  <c r="J11" i="143"/>
  <c r="J12" i="143"/>
  <c r="J13" i="143"/>
  <c r="J14" i="143"/>
  <c r="J15" i="143"/>
  <c r="J16" i="143"/>
  <c r="J17" i="143"/>
  <c r="J18" i="143"/>
  <c r="J19" i="143"/>
  <c r="J20" i="143"/>
  <c r="J21" i="143"/>
  <c r="J22" i="143"/>
  <c r="E7" i="142"/>
  <c r="E11" i="142" s="1"/>
  <c r="G7" i="142"/>
  <c r="H7" i="142"/>
  <c r="H11" i="142" s="1"/>
  <c r="I7" i="142"/>
  <c r="I11" i="142" s="1"/>
  <c r="D7" i="142"/>
  <c r="D11" i="142" s="1"/>
  <c r="L8" i="142"/>
  <c r="L9" i="142"/>
  <c r="L10" i="142"/>
  <c r="K8" i="142"/>
  <c r="K9" i="142"/>
  <c r="K10" i="142"/>
  <c r="J8" i="142"/>
  <c r="J9" i="142"/>
  <c r="J10" i="142"/>
  <c r="F8" i="142"/>
  <c r="F9" i="142"/>
  <c r="F10" i="142"/>
  <c r="E9" i="140"/>
  <c r="G9" i="140"/>
  <c r="H9" i="140"/>
  <c r="I9" i="140"/>
  <c r="D9" i="140"/>
  <c r="E7" i="140"/>
  <c r="G7" i="140"/>
  <c r="H7" i="140"/>
  <c r="I7" i="140"/>
  <c r="D7" i="140"/>
  <c r="L8" i="140"/>
  <c r="L10" i="140"/>
  <c r="L11" i="140"/>
  <c r="K8" i="140"/>
  <c r="K10" i="140"/>
  <c r="K11" i="140"/>
  <c r="J8" i="140"/>
  <c r="J10" i="140"/>
  <c r="J11" i="140"/>
  <c r="F8" i="140"/>
  <c r="F7" i="140" s="1"/>
  <c r="F10" i="140"/>
  <c r="F9" i="140" s="1"/>
  <c r="F11" i="140"/>
  <c r="E6" i="141"/>
  <c r="G6" i="141"/>
  <c r="H6" i="141"/>
  <c r="I6" i="141"/>
  <c r="D6" i="141"/>
  <c r="L7" i="141"/>
  <c r="L8" i="141"/>
  <c r="L9" i="141"/>
  <c r="L10" i="141"/>
  <c r="L11" i="141"/>
  <c r="L12" i="141"/>
  <c r="L13" i="141"/>
  <c r="L14" i="141"/>
  <c r="L15" i="141"/>
  <c r="L16" i="141"/>
  <c r="L17" i="141"/>
  <c r="L18" i="141"/>
  <c r="K7" i="141"/>
  <c r="K8" i="141"/>
  <c r="K9" i="141"/>
  <c r="K10" i="141"/>
  <c r="K11" i="141"/>
  <c r="K12" i="141"/>
  <c r="K13" i="141"/>
  <c r="K14" i="141"/>
  <c r="K15" i="141"/>
  <c r="K16" i="141"/>
  <c r="K17" i="141"/>
  <c r="K18" i="141"/>
  <c r="J7" i="141"/>
  <c r="J8" i="141"/>
  <c r="J9" i="141"/>
  <c r="J10" i="141"/>
  <c r="J11" i="141"/>
  <c r="J12" i="141"/>
  <c r="J13" i="141"/>
  <c r="J14" i="141"/>
  <c r="J15" i="141"/>
  <c r="J16" i="141"/>
  <c r="J17" i="141"/>
  <c r="J18" i="141"/>
  <c r="F7" i="141"/>
  <c r="F8" i="141"/>
  <c r="F9" i="141"/>
  <c r="F10" i="141"/>
  <c r="F11" i="141"/>
  <c r="F12" i="141"/>
  <c r="F13" i="141"/>
  <c r="F14" i="141"/>
  <c r="F15" i="141"/>
  <c r="F16" i="141"/>
  <c r="F17" i="141"/>
  <c r="F18" i="141"/>
  <c r="I7" i="139"/>
  <c r="I17" i="139" s="1"/>
  <c r="K7" i="139"/>
  <c r="K17" i="139" s="1"/>
  <c r="L7" i="139"/>
  <c r="L17" i="139" s="1"/>
  <c r="M7" i="139"/>
  <c r="M17" i="139" s="1"/>
  <c r="H7" i="139"/>
  <c r="H17" i="139" s="1"/>
  <c r="S9" i="139"/>
  <c r="S10" i="139"/>
  <c r="S11" i="139"/>
  <c r="S12" i="139"/>
  <c r="S13" i="139"/>
  <c r="S14" i="139"/>
  <c r="S15" i="139"/>
  <c r="S16" i="139"/>
  <c r="S8" i="139"/>
  <c r="P8" i="139"/>
  <c r="P9" i="139"/>
  <c r="P10" i="139"/>
  <c r="P11" i="139"/>
  <c r="P12" i="139"/>
  <c r="P13" i="139"/>
  <c r="P14" i="139"/>
  <c r="P15" i="139"/>
  <c r="P16" i="139"/>
  <c r="O8" i="139"/>
  <c r="O9" i="139"/>
  <c r="O10" i="139"/>
  <c r="O11" i="139"/>
  <c r="O12" i="139"/>
  <c r="O13" i="139"/>
  <c r="O14" i="139"/>
  <c r="O15" i="139"/>
  <c r="O16" i="139"/>
  <c r="N8" i="139"/>
  <c r="N9" i="139"/>
  <c r="N10" i="139"/>
  <c r="N11" i="139"/>
  <c r="N12" i="139"/>
  <c r="N13" i="139"/>
  <c r="N14" i="139"/>
  <c r="N15" i="139"/>
  <c r="N16" i="139"/>
  <c r="J8" i="139"/>
  <c r="J9" i="139"/>
  <c r="J10" i="139"/>
  <c r="J11" i="139"/>
  <c r="J12" i="139"/>
  <c r="J13" i="139"/>
  <c r="J14" i="139"/>
  <c r="J15" i="139"/>
  <c r="J16" i="139"/>
  <c r="E7" i="138"/>
  <c r="E17" i="138" s="1"/>
  <c r="G7" i="138"/>
  <c r="H7" i="138"/>
  <c r="H17" i="138" s="1"/>
  <c r="I7" i="138"/>
  <c r="I17" i="138" s="1"/>
  <c r="D7" i="138"/>
  <c r="D17" i="138" s="1"/>
  <c r="L8" i="138"/>
  <c r="L9" i="138"/>
  <c r="L10" i="138"/>
  <c r="L11" i="138"/>
  <c r="L12" i="138"/>
  <c r="L13" i="138"/>
  <c r="L14" i="138"/>
  <c r="L15" i="138"/>
  <c r="L16" i="138"/>
  <c r="K8" i="138"/>
  <c r="K9" i="138"/>
  <c r="K10" i="138"/>
  <c r="K11" i="138"/>
  <c r="K12" i="138"/>
  <c r="K13" i="138"/>
  <c r="K14" i="138"/>
  <c r="K15" i="138"/>
  <c r="K16" i="138"/>
  <c r="J8" i="138"/>
  <c r="J9" i="138"/>
  <c r="J10" i="138"/>
  <c r="J11" i="138"/>
  <c r="J12" i="138"/>
  <c r="J13" i="138"/>
  <c r="J14" i="138"/>
  <c r="J15" i="138"/>
  <c r="J16" i="138"/>
  <c r="F8" i="138"/>
  <c r="F9" i="138"/>
  <c r="F10" i="138"/>
  <c r="F11" i="138"/>
  <c r="F12" i="138"/>
  <c r="F13" i="138"/>
  <c r="F14" i="138"/>
  <c r="F15" i="138"/>
  <c r="F16" i="138"/>
  <c r="E7" i="136"/>
  <c r="G7" i="136"/>
  <c r="H7" i="136"/>
  <c r="I7" i="136"/>
  <c r="D7" i="136"/>
  <c r="L8" i="136"/>
  <c r="L10" i="136"/>
  <c r="K8" i="136"/>
  <c r="K10" i="136"/>
  <c r="J8" i="136"/>
  <c r="J10" i="136"/>
  <c r="F8" i="136"/>
  <c r="F7" i="136" s="1"/>
  <c r="F10" i="136"/>
  <c r="E6" i="137"/>
  <c r="G6" i="137"/>
  <c r="H6" i="137"/>
  <c r="I6" i="137"/>
  <c r="D6" i="137"/>
  <c r="L7" i="137"/>
  <c r="L8" i="137"/>
  <c r="L9" i="137"/>
  <c r="L10" i="137"/>
  <c r="L11" i="137"/>
  <c r="L12" i="137"/>
  <c r="L13" i="137"/>
  <c r="L14" i="137"/>
  <c r="L15" i="137"/>
  <c r="L16" i="137"/>
  <c r="L17" i="137"/>
  <c r="L18" i="137"/>
  <c r="L19" i="137"/>
  <c r="L20" i="137"/>
  <c r="L21" i="137"/>
  <c r="L22" i="137"/>
  <c r="L23" i="137"/>
  <c r="L24" i="137"/>
  <c r="L25" i="137"/>
  <c r="L26" i="137"/>
  <c r="L27" i="137"/>
  <c r="L28" i="137"/>
  <c r="L29" i="137"/>
  <c r="L30" i="137"/>
  <c r="L31" i="137"/>
  <c r="K7" i="137"/>
  <c r="K8" i="137"/>
  <c r="K9" i="137"/>
  <c r="K10" i="137"/>
  <c r="K11" i="137"/>
  <c r="K12" i="137"/>
  <c r="K13" i="137"/>
  <c r="K14" i="137"/>
  <c r="K15" i="137"/>
  <c r="K16" i="137"/>
  <c r="K17" i="137"/>
  <c r="K18" i="137"/>
  <c r="K19" i="137"/>
  <c r="K20" i="137"/>
  <c r="K21" i="137"/>
  <c r="K22" i="137"/>
  <c r="K23" i="137"/>
  <c r="K24" i="137"/>
  <c r="K25" i="137"/>
  <c r="K26" i="137"/>
  <c r="K27" i="137"/>
  <c r="K28" i="137"/>
  <c r="K29" i="137"/>
  <c r="K30" i="137"/>
  <c r="K31" i="137"/>
  <c r="J7" i="137"/>
  <c r="J8" i="137"/>
  <c r="J9" i="137"/>
  <c r="J10" i="137"/>
  <c r="J11" i="137"/>
  <c r="J12" i="137"/>
  <c r="J13" i="137"/>
  <c r="J14" i="137"/>
  <c r="J15" i="137"/>
  <c r="J16" i="137"/>
  <c r="J17" i="137"/>
  <c r="J18" i="137"/>
  <c r="J19" i="137"/>
  <c r="J20" i="137"/>
  <c r="J21" i="137"/>
  <c r="J22" i="137"/>
  <c r="J23" i="137"/>
  <c r="J24" i="137"/>
  <c r="J25" i="137"/>
  <c r="J26" i="137"/>
  <c r="J27" i="137"/>
  <c r="J28" i="137"/>
  <c r="J29" i="137"/>
  <c r="J30" i="137"/>
  <c r="J31" i="137"/>
  <c r="F7" i="137"/>
  <c r="F8" i="137"/>
  <c r="F9" i="137"/>
  <c r="F10" i="137"/>
  <c r="F11" i="137"/>
  <c r="F12" i="137"/>
  <c r="F13" i="137"/>
  <c r="F14" i="137"/>
  <c r="F15" i="137"/>
  <c r="F16" i="137"/>
  <c r="F17" i="137"/>
  <c r="F18" i="137"/>
  <c r="F19" i="137"/>
  <c r="F20" i="137"/>
  <c r="F21" i="137"/>
  <c r="F22" i="137"/>
  <c r="F23" i="137"/>
  <c r="F24" i="137"/>
  <c r="F25" i="137"/>
  <c r="F26" i="137"/>
  <c r="F27" i="137"/>
  <c r="F28" i="137"/>
  <c r="F29" i="137"/>
  <c r="F30" i="137"/>
  <c r="F31" i="137"/>
  <c r="I7" i="135"/>
  <c r="I18" i="135" s="1"/>
  <c r="K7" i="135"/>
  <c r="K18" i="135" s="1"/>
  <c r="L7" i="135"/>
  <c r="L18" i="135" s="1"/>
  <c r="M7" i="135"/>
  <c r="M18" i="135" s="1"/>
  <c r="H7" i="135"/>
  <c r="H18" i="135" s="1"/>
  <c r="S9" i="135"/>
  <c r="S10" i="135"/>
  <c r="S11" i="135"/>
  <c r="S12" i="135"/>
  <c r="S13" i="135"/>
  <c r="S14" i="135"/>
  <c r="S15" i="135"/>
  <c r="S16" i="135"/>
  <c r="S17" i="135"/>
  <c r="S8" i="135"/>
  <c r="P8" i="135"/>
  <c r="P9" i="135"/>
  <c r="P10" i="135"/>
  <c r="P11" i="135"/>
  <c r="P12" i="135"/>
  <c r="P13" i="135"/>
  <c r="P14" i="135"/>
  <c r="P15" i="135"/>
  <c r="P16" i="135"/>
  <c r="P17" i="135"/>
  <c r="O8" i="135"/>
  <c r="O9" i="135"/>
  <c r="O10" i="135"/>
  <c r="O11" i="135"/>
  <c r="O12" i="135"/>
  <c r="O13" i="135"/>
  <c r="O14" i="135"/>
  <c r="O15" i="135"/>
  <c r="O16" i="135"/>
  <c r="O17" i="135"/>
  <c r="N8" i="135"/>
  <c r="N9" i="135"/>
  <c r="N10" i="135"/>
  <c r="N11" i="135"/>
  <c r="N12" i="135"/>
  <c r="N13" i="135"/>
  <c r="N14" i="135"/>
  <c r="N15" i="135"/>
  <c r="N16" i="135"/>
  <c r="N17" i="135"/>
  <c r="J8" i="135"/>
  <c r="J9" i="135"/>
  <c r="J10" i="135"/>
  <c r="J11" i="135"/>
  <c r="J12" i="135"/>
  <c r="J13" i="135"/>
  <c r="J14" i="135"/>
  <c r="J15" i="135"/>
  <c r="J16" i="135"/>
  <c r="J17" i="135"/>
  <c r="E7" i="134"/>
  <c r="G7" i="134"/>
  <c r="G11" i="134" s="1"/>
  <c r="H7" i="134"/>
  <c r="H11" i="134" s="1"/>
  <c r="I7" i="134"/>
  <c r="I11" i="134" s="1"/>
  <c r="D7" i="134"/>
  <c r="D11" i="134" s="1"/>
  <c r="L8" i="134"/>
  <c r="L9" i="134"/>
  <c r="L10" i="134"/>
  <c r="K8" i="134"/>
  <c r="K9" i="134"/>
  <c r="K10" i="134"/>
  <c r="J8" i="134"/>
  <c r="J9" i="134"/>
  <c r="J10" i="134"/>
  <c r="F8" i="134"/>
  <c r="F9" i="134"/>
  <c r="F10" i="134"/>
  <c r="E12" i="132"/>
  <c r="G12" i="132"/>
  <c r="H12" i="132"/>
  <c r="I12" i="132"/>
  <c r="D12" i="132"/>
  <c r="E7" i="132"/>
  <c r="G7" i="132"/>
  <c r="H7" i="132"/>
  <c r="I7" i="132"/>
  <c r="D7" i="132"/>
  <c r="L8" i="132"/>
  <c r="L9" i="132"/>
  <c r="L10" i="132"/>
  <c r="L11" i="132"/>
  <c r="L13" i="132"/>
  <c r="L14" i="132"/>
  <c r="L15" i="132"/>
  <c r="L16" i="132"/>
  <c r="K8" i="132"/>
  <c r="K9" i="132"/>
  <c r="K10" i="132"/>
  <c r="K11" i="132"/>
  <c r="K13" i="132"/>
  <c r="K14" i="132"/>
  <c r="K15" i="132"/>
  <c r="K16" i="132"/>
  <c r="J8" i="132"/>
  <c r="J9" i="132"/>
  <c r="J10" i="132"/>
  <c r="J11" i="132"/>
  <c r="J13" i="132"/>
  <c r="J14" i="132"/>
  <c r="J15" i="132"/>
  <c r="J16" i="132"/>
  <c r="F8" i="132"/>
  <c r="F9" i="132"/>
  <c r="F10" i="132"/>
  <c r="F11" i="132"/>
  <c r="F13" i="132"/>
  <c r="F14" i="132"/>
  <c r="F15" i="132"/>
  <c r="F16" i="132"/>
  <c r="E6" i="133"/>
  <c r="G6" i="133"/>
  <c r="H6" i="133"/>
  <c r="I6" i="133"/>
  <c r="D6" i="133"/>
  <c r="L7" i="133"/>
  <c r="L8" i="133"/>
  <c r="L9" i="133"/>
  <c r="L10" i="133"/>
  <c r="L11" i="133"/>
  <c r="L12" i="133"/>
  <c r="L13" i="133"/>
  <c r="L14" i="133"/>
  <c r="L15" i="133"/>
  <c r="L16" i="133"/>
  <c r="L17" i="133"/>
  <c r="L18" i="133"/>
  <c r="K7" i="133"/>
  <c r="K8" i="133"/>
  <c r="K9" i="133"/>
  <c r="K10" i="133"/>
  <c r="K11" i="133"/>
  <c r="K12" i="133"/>
  <c r="K13" i="133"/>
  <c r="K14" i="133"/>
  <c r="K15" i="133"/>
  <c r="K16" i="133"/>
  <c r="K17" i="133"/>
  <c r="K18" i="133"/>
  <c r="J7" i="133"/>
  <c r="J8" i="133"/>
  <c r="J9" i="133"/>
  <c r="J10" i="133"/>
  <c r="J11" i="133"/>
  <c r="J12" i="133"/>
  <c r="J13" i="133"/>
  <c r="J14" i="133"/>
  <c r="J15" i="133"/>
  <c r="J16" i="133"/>
  <c r="J17" i="133"/>
  <c r="J18" i="133"/>
  <c r="F7" i="133"/>
  <c r="F8" i="133"/>
  <c r="F9" i="133"/>
  <c r="F10" i="133"/>
  <c r="F11" i="133"/>
  <c r="F12" i="133"/>
  <c r="F13" i="133"/>
  <c r="F14" i="133"/>
  <c r="F15" i="133"/>
  <c r="F16" i="133"/>
  <c r="F17" i="133"/>
  <c r="F18" i="133"/>
  <c r="I7" i="131"/>
  <c r="I11" i="131" s="1"/>
  <c r="K7" i="131"/>
  <c r="L7" i="131"/>
  <c r="L11" i="131" s="1"/>
  <c r="M7" i="131"/>
  <c r="M11" i="131" s="1"/>
  <c r="H7" i="131"/>
  <c r="H11" i="131" s="1"/>
  <c r="S9" i="131"/>
  <c r="S10" i="131"/>
  <c r="S8" i="131"/>
  <c r="P8" i="131"/>
  <c r="P9" i="131"/>
  <c r="P10" i="131"/>
  <c r="O8" i="131"/>
  <c r="O9" i="131"/>
  <c r="O10" i="131"/>
  <c r="N8" i="131"/>
  <c r="N9" i="131"/>
  <c r="N10" i="131"/>
  <c r="J8" i="131"/>
  <c r="J9" i="131"/>
  <c r="J10" i="131"/>
  <c r="E7" i="130"/>
  <c r="E9" i="130" s="1"/>
  <c r="G7" i="130"/>
  <c r="H7" i="130"/>
  <c r="H9" i="130" s="1"/>
  <c r="I7" i="130"/>
  <c r="I9" i="130" s="1"/>
  <c r="D7" i="130"/>
  <c r="D9" i="130" s="1"/>
  <c r="L8" i="130"/>
  <c r="K8" i="130"/>
  <c r="J8" i="130"/>
  <c r="F8" i="130"/>
  <c r="F7" i="130" s="1"/>
  <c r="F9" i="130" s="1"/>
  <c r="E7" i="128"/>
  <c r="G7" i="128"/>
  <c r="H7" i="128"/>
  <c r="I7" i="128"/>
  <c r="D7" i="128"/>
  <c r="L8" i="128"/>
  <c r="L10" i="128"/>
  <c r="K8" i="128"/>
  <c r="K10" i="128"/>
  <c r="J8" i="128"/>
  <c r="J10" i="128"/>
  <c r="F8" i="128"/>
  <c r="F7" i="128" s="1"/>
  <c r="F10" i="128"/>
  <c r="E6" i="129"/>
  <c r="G6" i="129"/>
  <c r="H6" i="129"/>
  <c r="I6" i="129"/>
  <c r="D6" i="129"/>
  <c r="L7" i="129"/>
  <c r="L8" i="129"/>
  <c r="L9" i="129"/>
  <c r="L10" i="129"/>
  <c r="L11" i="129"/>
  <c r="L12" i="129"/>
  <c r="L13" i="129"/>
  <c r="L14" i="129"/>
  <c r="L15" i="129"/>
  <c r="L16" i="129"/>
  <c r="L17" i="129"/>
  <c r="L18" i="129"/>
  <c r="L19" i="129"/>
  <c r="L20" i="129"/>
  <c r="L21" i="129"/>
  <c r="L22" i="129"/>
  <c r="L23" i="129"/>
  <c r="L24" i="129"/>
  <c r="L25" i="129"/>
  <c r="L26" i="129"/>
  <c r="L27" i="129"/>
  <c r="L28" i="129"/>
  <c r="L29" i="129"/>
  <c r="L30" i="129"/>
  <c r="K7" i="129"/>
  <c r="K8" i="129"/>
  <c r="K9" i="129"/>
  <c r="K10" i="129"/>
  <c r="K11" i="129"/>
  <c r="K12" i="129"/>
  <c r="K13" i="129"/>
  <c r="K14" i="129"/>
  <c r="K15" i="129"/>
  <c r="K16" i="129"/>
  <c r="K17" i="129"/>
  <c r="K18" i="129"/>
  <c r="K19" i="129"/>
  <c r="K20" i="129"/>
  <c r="K21" i="129"/>
  <c r="K22" i="129"/>
  <c r="K23" i="129"/>
  <c r="K24" i="129"/>
  <c r="K25" i="129"/>
  <c r="K26" i="129"/>
  <c r="K27" i="129"/>
  <c r="K28" i="129"/>
  <c r="K29" i="129"/>
  <c r="K30" i="129"/>
  <c r="J7" i="129"/>
  <c r="J8" i="129"/>
  <c r="J9" i="129"/>
  <c r="J10" i="129"/>
  <c r="J11" i="129"/>
  <c r="J12" i="129"/>
  <c r="J13" i="129"/>
  <c r="J14" i="129"/>
  <c r="J15" i="129"/>
  <c r="J16" i="129"/>
  <c r="J17" i="129"/>
  <c r="J18" i="129"/>
  <c r="J19" i="129"/>
  <c r="J20" i="129"/>
  <c r="J21" i="129"/>
  <c r="J22" i="129"/>
  <c r="J23" i="129"/>
  <c r="J24" i="129"/>
  <c r="J25" i="129"/>
  <c r="J26" i="129"/>
  <c r="J27" i="129"/>
  <c r="J28" i="129"/>
  <c r="J29" i="129"/>
  <c r="J30" i="129"/>
  <c r="F7" i="129"/>
  <c r="F8" i="129"/>
  <c r="F9" i="129"/>
  <c r="F10" i="129"/>
  <c r="F11" i="129"/>
  <c r="F12" i="129"/>
  <c r="F13" i="129"/>
  <c r="F14" i="129"/>
  <c r="F15" i="129"/>
  <c r="F16" i="129"/>
  <c r="F17" i="129"/>
  <c r="F18" i="129"/>
  <c r="F19" i="129"/>
  <c r="F20" i="129"/>
  <c r="F21" i="129"/>
  <c r="F22" i="129"/>
  <c r="F23" i="129"/>
  <c r="F24" i="129"/>
  <c r="F25" i="129"/>
  <c r="F26" i="129"/>
  <c r="F27" i="129"/>
  <c r="F28" i="129"/>
  <c r="F29" i="129"/>
  <c r="F30" i="129"/>
  <c r="I7" i="127"/>
  <c r="I18" i="127" s="1"/>
  <c r="K7" i="127"/>
  <c r="K18" i="127" s="1"/>
  <c r="L7" i="127"/>
  <c r="L18" i="127" s="1"/>
  <c r="M7" i="127"/>
  <c r="M18" i="127" s="1"/>
  <c r="H7" i="127"/>
  <c r="H18" i="127" s="1"/>
  <c r="S9" i="127"/>
  <c r="S10" i="127"/>
  <c r="S11" i="127"/>
  <c r="S12" i="127"/>
  <c r="S13" i="127"/>
  <c r="S14" i="127"/>
  <c r="S15" i="127"/>
  <c r="S16" i="127"/>
  <c r="S17" i="127"/>
  <c r="S8" i="127"/>
  <c r="P8" i="127"/>
  <c r="P9" i="127"/>
  <c r="P10" i="127"/>
  <c r="P11" i="127"/>
  <c r="P12" i="127"/>
  <c r="P13" i="127"/>
  <c r="P14" i="127"/>
  <c r="P15" i="127"/>
  <c r="P16" i="127"/>
  <c r="P17" i="127"/>
  <c r="O8" i="127"/>
  <c r="O9" i="127"/>
  <c r="O10" i="127"/>
  <c r="O11" i="127"/>
  <c r="O12" i="127"/>
  <c r="O13" i="127"/>
  <c r="O14" i="127"/>
  <c r="O15" i="127"/>
  <c r="O16" i="127"/>
  <c r="O17" i="127"/>
  <c r="N8" i="127"/>
  <c r="N9" i="127"/>
  <c r="N10" i="127"/>
  <c r="N11" i="127"/>
  <c r="N12" i="127"/>
  <c r="N13" i="127"/>
  <c r="N14" i="127"/>
  <c r="N15" i="127"/>
  <c r="N16" i="127"/>
  <c r="N17" i="127"/>
  <c r="J8" i="127"/>
  <c r="J9" i="127"/>
  <c r="J10" i="127"/>
  <c r="J11" i="127"/>
  <c r="J12" i="127"/>
  <c r="J13" i="127"/>
  <c r="J14" i="127"/>
  <c r="J15" i="127"/>
  <c r="J16" i="127"/>
  <c r="J17" i="127"/>
  <c r="E7" i="126"/>
  <c r="E10" i="126" s="1"/>
  <c r="G7" i="126"/>
  <c r="H7" i="126"/>
  <c r="H10" i="126" s="1"/>
  <c r="I7" i="126"/>
  <c r="I10" i="126" s="1"/>
  <c r="D7" i="126"/>
  <c r="D10" i="126" s="1"/>
  <c r="L8" i="126"/>
  <c r="L9" i="126"/>
  <c r="K8" i="126"/>
  <c r="K9" i="126"/>
  <c r="J8" i="126"/>
  <c r="J9" i="126"/>
  <c r="F8" i="126"/>
  <c r="F9" i="126"/>
  <c r="E9" i="124"/>
  <c r="G9" i="124"/>
  <c r="H9" i="124"/>
  <c r="I9" i="124"/>
  <c r="D9" i="124"/>
  <c r="E7" i="124"/>
  <c r="G7" i="124"/>
  <c r="H7" i="124"/>
  <c r="I7" i="124"/>
  <c r="D7" i="124"/>
  <c r="L8" i="124"/>
  <c r="L10" i="124"/>
  <c r="L11" i="124"/>
  <c r="L12" i="124"/>
  <c r="L13" i="124"/>
  <c r="L14" i="124"/>
  <c r="L15" i="124"/>
  <c r="L16" i="124"/>
  <c r="L17" i="124"/>
  <c r="L18" i="124"/>
  <c r="K8" i="124"/>
  <c r="K10" i="124"/>
  <c r="K11" i="124"/>
  <c r="K12" i="124"/>
  <c r="K13" i="124"/>
  <c r="K14" i="124"/>
  <c r="K15" i="124"/>
  <c r="K16" i="124"/>
  <c r="K17" i="124"/>
  <c r="K18" i="124"/>
  <c r="J8" i="124"/>
  <c r="J10" i="124"/>
  <c r="J11" i="124"/>
  <c r="J12" i="124"/>
  <c r="J13" i="124"/>
  <c r="J14" i="124"/>
  <c r="J15" i="124"/>
  <c r="J16" i="124"/>
  <c r="J17" i="124"/>
  <c r="J18" i="124"/>
  <c r="F8" i="124"/>
  <c r="F7" i="124" s="1"/>
  <c r="F10" i="124"/>
  <c r="F11" i="124"/>
  <c r="F12" i="124"/>
  <c r="F13" i="124"/>
  <c r="F14" i="124"/>
  <c r="F15" i="124"/>
  <c r="F16" i="124"/>
  <c r="F17" i="124"/>
  <c r="F18" i="124"/>
  <c r="E6" i="125"/>
  <c r="G6" i="125"/>
  <c r="H6" i="125"/>
  <c r="I6" i="125"/>
  <c r="D6" i="125"/>
  <c r="L7" i="125"/>
  <c r="L8" i="125"/>
  <c r="L9" i="125"/>
  <c r="L10" i="125"/>
  <c r="L11" i="125"/>
  <c r="L12" i="125"/>
  <c r="L13" i="125"/>
  <c r="L14" i="125"/>
  <c r="L15" i="125"/>
  <c r="L16" i="125"/>
  <c r="L17" i="125"/>
  <c r="L18" i="125"/>
  <c r="L19" i="125"/>
  <c r="L20" i="125"/>
  <c r="L21" i="125"/>
  <c r="L22" i="125"/>
  <c r="L23" i="125"/>
  <c r="L24" i="125"/>
  <c r="K7" i="125"/>
  <c r="K8" i="125"/>
  <c r="K9" i="125"/>
  <c r="K10" i="125"/>
  <c r="K11" i="125"/>
  <c r="K12" i="125"/>
  <c r="K13" i="125"/>
  <c r="K14" i="125"/>
  <c r="K15" i="125"/>
  <c r="K16" i="125"/>
  <c r="K17" i="125"/>
  <c r="K18" i="125"/>
  <c r="K19" i="125"/>
  <c r="K20" i="125"/>
  <c r="K21" i="125"/>
  <c r="K22" i="125"/>
  <c r="K23" i="125"/>
  <c r="K24" i="125"/>
  <c r="J7" i="125"/>
  <c r="J8" i="125"/>
  <c r="J9" i="125"/>
  <c r="J10" i="125"/>
  <c r="J11" i="125"/>
  <c r="J12" i="125"/>
  <c r="J13" i="125"/>
  <c r="J14" i="125"/>
  <c r="J15" i="125"/>
  <c r="J16" i="125"/>
  <c r="J17" i="125"/>
  <c r="J18" i="125"/>
  <c r="J19" i="125"/>
  <c r="J20" i="125"/>
  <c r="J21" i="125"/>
  <c r="J22" i="125"/>
  <c r="J23" i="125"/>
  <c r="J24" i="125"/>
  <c r="F7" i="125"/>
  <c r="F8" i="125"/>
  <c r="F9" i="125"/>
  <c r="F10" i="125"/>
  <c r="F11" i="125"/>
  <c r="F12" i="125"/>
  <c r="F13" i="125"/>
  <c r="F14" i="125"/>
  <c r="F15" i="125"/>
  <c r="F16" i="125"/>
  <c r="F17" i="125"/>
  <c r="F18" i="125"/>
  <c r="F19" i="125"/>
  <c r="F20" i="125"/>
  <c r="F21" i="125"/>
  <c r="F22" i="125"/>
  <c r="F23" i="125"/>
  <c r="F24" i="125"/>
  <c r="I7" i="123"/>
  <c r="I41" i="123" s="1"/>
  <c r="K7" i="123"/>
  <c r="L7" i="123"/>
  <c r="L41" i="123" s="1"/>
  <c r="M7" i="123"/>
  <c r="M41" i="123" s="1"/>
  <c r="H7" i="123"/>
  <c r="H41" i="123" s="1"/>
  <c r="S9" i="123"/>
  <c r="S10" i="123"/>
  <c r="S11" i="123"/>
  <c r="S12" i="123"/>
  <c r="S13" i="123"/>
  <c r="S14" i="123"/>
  <c r="S15" i="123"/>
  <c r="S16" i="123"/>
  <c r="S17" i="123"/>
  <c r="S18" i="123"/>
  <c r="S19" i="123"/>
  <c r="S20" i="123"/>
  <c r="S21" i="123"/>
  <c r="S22" i="123"/>
  <c r="S23" i="123"/>
  <c r="S24" i="123"/>
  <c r="S25" i="123"/>
  <c r="S26" i="123"/>
  <c r="S27" i="123"/>
  <c r="S28" i="123"/>
  <c r="S29" i="123"/>
  <c r="S30" i="123"/>
  <c r="S31" i="123"/>
  <c r="S32" i="123"/>
  <c r="S33" i="123"/>
  <c r="S34" i="123"/>
  <c r="S35" i="123"/>
  <c r="S36" i="123"/>
  <c r="S37" i="123"/>
  <c r="S38" i="123"/>
  <c r="S39" i="123"/>
  <c r="S40" i="123"/>
  <c r="S8" i="123"/>
  <c r="P8" i="123"/>
  <c r="P9" i="123"/>
  <c r="P10" i="123"/>
  <c r="P11" i="123"/>
  <c r="P12" i="123"/>
  <c r="P13" i="123"/>
  <c r="P14" i="123"/>
  <c r="P15" i="123"/>
  <c r="P16" i="123"/>
  <c r="P17" i="123"/>
  <c r="P18" i="123"/>
  <c r="P19" i="123"/>
  <c r="P20" i="123"/>
  <c r="P21" i="123"/>
  <c r="P22" i="123"/>
  <c r="P23" i="123"/>
  <c r="P24" i="123"/>
  <c r="P25" i="123"/>
  <c r="P26" i="123"/>
  <c r="P27" i="123"/>
  <c r="P28" i="123"/>
  <c r="P29" i="123"/>
  <c r="P30" i="123"/>
  <c r="P31" i="123"/>
  <c r="P32" i="123"/>
  <c r="P33" i="123"/>
  <c r="P34" i="123"/>
  <c r="P35" i="123"/>
  <c r="P36" i="123"/>
  <c r="P37" i="123"/>
  <c r="P38" i="123"/>
  <c r="P39" i="123"/>
  <c r="P40" i="123"/>
  <c r="O8" i="123"/>
  <c r="O9" i="123"/>
  <c r="O10" i="123"/>
  <c r="O11" i="123"/>
  <c r="O12" i="123"/>
  <c r="O13" i="123"/>
  <c r="O14" i="123"/>
  <c r="O15" i="123"/>
  <c r="O16" i="123"/>
  <c r="O17" i="123"/>
  <c r="O18" i="123"/>
  <c r="O19" i="123"/>
  <c r="O20" i="123"/>
  <c r="O21" i="123"/>
  <c r="O22" i="123"/>
  <c r="O23" i="123"/>
  <c r="O24" i="123"/>
  <c r="O25" i="123"/>
  <c r="O26" i="123"/>
  <c r="O27" i="123"/>
  <c r="O28" i="123"/>
  <c r="O29" i="123"/>
  <c r="O30" i="123"/>
  <c r="O31" i="123"/>
  <c r="O32" i="123"/>
  <c r="O33" i="123"/>
  <c r="O34" i="123"/>
  <c r="O35" i="123"/>
  <c r="O36" i="123"/>
  <c r="O37" i="123"/>
  <c r="O38" i="123"/>
  <c r="O39" i="123"/>
  <c r="O40" i="123"/>
  <c r="N8" i="123"/>
  <c r="N9" i="123"/>
  <c r="N10" i="123"/>
  <c r="N11" i="123"/>
  <c r="N12" i="123"/>
  <c r="N13" i="123"/>
  <c r="N14" i="123"/>
  <c r="N15" i="123"/>
  <c r="N16" i="123"/>
  <c r="N17" i="123"/>
  <c r="N18" i="123"/>
  <c r="N19" i="123"/>
  <c r="N20" i="123"/>
  <c r="N21" i="123"/>
  <c r="N22" i="123"/>
  <c r="N23" i="123"/>
  <c r="N24" i="123"/>
  <c r="N25" i="123"/>
  <c r="N26" i="123"/>
  <c r="N27" i="123"/>
  <c r="N28" i="123"/>
  <c r="N29" i="123"/>
  <c r="N30" i="123"/>
  <c r="N31" i="123"/>
  <c r="N32" i="123"/>
  <c r="N33" i="123"/>
  <c r="N34" i="123"/>
  <c r="N35" i="123"/>
  <c r="N36" i="123"/>
  <c r="N37" i="123"/>
  <c r="N38" i="123"/>
  <c r="N39" i="123"/>
  <c r="N40" i="123"/>
  <c r="J8" i="123"/>
  <c r="J9" i="123"/>
  <c r="J10" i="123"/>
  <c r="J11" i="123"/>
  <c r="J12" i="123"/>
  <c r="J13" i="123"/>
  <c r="J14" i="123"/>
  <c r="J15" i="123"/>
  <c r="J16" i="123"/>
  <c r="J17" i="123"/>
  <c r="J18" i="123"/>
  <c r="J19" i="123"/>
  <c r="J20" i="123"/>
  <c r="J21" i="123"/>
  <c r="J22" i="123"/>
  <c r="J23" i="123"/>
  <c r="J24" i="123"/>
  <c r="J25" i="123"/>
  <c r="J26" i="123"/>
  <c r="J27" i="123"/>
  <c r="J28" i="123"/>
  <c r="J29" i="123"/>
  <c r="J30" i="123"/>
  <c r="J31" i="123"/>
  <c r="J32" i="123"/>
  <c r="J33" i="123"/>
  <c r="J34" i="123"/>
  <c r="J35" i="123"/>
  <c r="J36" i="123"/>
  <c r="J37" i="123"/>
  <c r="J38" i="123"/>
  <c r="J39" i="123"/>
  <c r="J40" i="123"/>
  <c r="E7" i="122"/>
  <c r="E16" i="122" s="1"/>
  <c r="G7" i="122"/>
  <c r="G16" i="122" s="1"/>
  <c r="H7" i="122"/>
  <c r="H16" i="122" s="1"/>
  <c r="I7" i="122"/>
  <c r="I16" i="122" s="1"/>
  <c r="D7" i="122"/>
  <c r="D16" i="122" s="1"/>
  <c r="L8" i="122"/>
  <c r="L9" i="122"/>
  <c r="L10" i="122"/>
  <c r="L11" i="122"/>
  <c r="L12" i="122"/>
  <c r="L13" i="122"/>
  <c r="L14" i="122"/>
  <c r="L15" i="122"/>
  <c r="K8" i="122"/>
  <c r="K9" i="122"/>
  <c r="K10" i="122"/>
  <c r="K11" i="122"/>
  <c r="K12" i="122"/>
  <c r="K13" i="122"/>
  <c r="K14" i="122"/>
  <c r="K15" i="122"/>
  <c r="J8" i="122"/>
  <c r="J9" i="122"/>
  <c r="J10" i="122"/>
  <c r="J11" i="122"/>
  <c r="J12" i="122"/>
  <c r="J13" i="122"/>
  <c r="J14" i="122"/>
  <c r="J15" i="122"/>
  <c r="F8" i="122"/>
  <c r="F9" i="122"/>
  <c r="F10" i="122"/>
  <c r="F11" i="122"/>
  <c r="F12" i="122"/>
  <c r="F13" i="122"/>
  <c r="F14" i="122"/>
  <c r="F15" i="122"/>
  <c r="E7" i="120"/>
  <c r="G7" i="120"/>
  <c r="H7" i="120"/>
  <c r="I7" i="120"/>
  <c r="D7" i="120"/>
  <c r="L8" i="120"/>
  <c r="L9" i="120"/>
  <c r="L10" i="120"/>
  <c r="L11" i="120"/>
  <c r="L12" i="120"/>
  <c r="L13" i="120"/>
  <c r="L14" i="120"/>
  <c r="L15" i="120"/>
  <c r="L16" i="120"/>
  <c r="L17" i="120"/>
  <c r="L18" i="120"/>
  <c r="L19" i="120"/>
  <c r="L20" i="120"/>
  <c r="L21" i="120"/>
  <c r="L22" i="120"/>
  <c r="L23" i="120"/>
  <c r="L24" i="120"/>
  <c r="L25" i="120"/>
  <c r="L26" i="120"/>
  <c r="L27" i="120"/>
  <c r="L28" i="120"/>
  <c r="L29" i="120"/>
  <c r="L31" i="120"/>
  <c r="L32" i="120"/>
  <c r="L33" i="120"/>
  <c r="L34" i="120"/>
  <c r="L35" i="120"/>
  <c r="L36" i="120"/>
  <c r="L37" i="120"/>
  <c r="L38" i="120"/>
  <c r="L39" i="120"/>
  <c r="L40" i="120"/>
  <c r="L41" i="120"/>
  <c r="L42" i="120"/>
  <c r="L43" i="120"/>
  <c r="L44" i="120"/>
  <c r="L45" i="120"/>
  <c r="L46" i="120"/>
  <c r="L47" i="120"/>
  <c r="L48" i="120"/>
  <c r="L49" i="120"/>
  <c r="L50" i="120"/>
  <c r="L51" i="120"/>
  <c r="L52" i="120"/>
  <c r="L53" i="120"/>
  <c r="L54" i="120"/>
  <c r="L55" i="120"/>
  <c r="L56" i="120"/>
  <c r="L57" i="120"/>
  <c r="K8" i="120"/>
  <c r="K9" i="120"/>
  <c r="K10" i="120"/>
  <c r="K11" i="120"/>
  <c r="K12" i="120"/>
  <c r="K13" i="120"/>
  <c r="K14" i="120"/>
  <c r="K15" i="120"/>
  <c r="K16" i="120"/>
  <c r="K17" i="120"/>
  <c r="K18" i="120"/>
  <c r="K19" i="120"/>
  <c r="K20" i="120"/>
  <c r="K21" i="120"/>
  <c r="K22" i="120"/>
  <c r="K23" i="120"/>
  <c r="K24" i="120"/>
  <c r="K25" i="120"/>
  <c r="K26" i="120"/>
  <c r="K27" i="120"/>
  <c r="K28" i="120"/>
  <c r="K29" i="120"/>
  <c r="K31" i="120"/>
  <c r="K32" i="120"/>
  <c r="K33" i="120"/>
  <c r="K34" i="120"/>
  <c r="K35" i="120"/>
  <c r="K36" i="120"/>
  <c r="K37" i="120"/>
  <c r="K38" i="120"/>
  <c r="K39" i="120"/>
  <c r="K40" i="120"/>
  <c r="K41" i="120"/>
  <c r="K42" i="120"/>
  <c r="K43" i="120"/>
  <c r="K44" i="120"/>
  <c r="K45" i="120"/>
  <c r="K46" i="120"/>
  <c r="K47" i="120"/>
  <c r="K48" i="120"/>
  <c r="K49" i="120"/>
  <c r="K50" i="120"/>
  <c r="K51" i="120"/>
  <c r="K52" i="120"/>
  <c r="K53" i="120"/>
  <c r="K54" i="120"/>
  <c r="K55" i="120"/>
  <c r="K56" i="120"/>
  <c r="K57" i="120"/>
  <c r="J8" i="120"/>
  <c r="J9" i="120"/>
  <c r="J10" i="120"/>
  <c r="J11" i="120"/>
  <c r="J12" i="120"/>
  <c r="J13" i="120"/>
  <c r="J14" i="120"/>
  <c r="J15" i="120"/>
  <c r="J16" i="120"/>
  <c r="J17" i="120"/>
  <c r="J18" i="120"/>
  <c r="J19" i="120"/>
  <c r="J20" i="120"/>
  <c r="J21" i="120"/>
  <c r="J22" i="120"/>
  <c r="J23" i="120"/>
  <c r="J24" i="120"/>
  <c r="J25" i="120"/>
  <c r="J26" i="120"/>
  <c r="J27" i="120"/>
  <c r="J28" i="120"/>
  <c r="J29" i="120"/>
  <c r="J31" i="120"/>
  <c r="J32" i="120"/>
  <c r="J33" i="120"/>
  <c r="J34" i="120"/>
  <c r="J35" i="120"/>
  <c r="J36" i="120"/>
  <c r="J37" i="120"/>
  <c r="J38" i="120"/>
  <c r="J39" i="120"/>
  <c r="J40" i="120"/>
  <c r="J41" i="120"/>
  <c r="J42" i="120"/>
  <c r="J43" i="120"/>
  <c r="J44" i="120"/>
  <c r="J45" i="120"/>
  <c r="J46" i="120"/>
  <c r="J47" i="120"/>
  <c r="J48" i="120"/>
  <c r="J49" i="120"/>
  <c r="J50" i="120"/>
  <c r="J51" i="120"/>
  <c r="J52" i="120"/>
  <c r="J53" i="120"/>
  <c r="J54" i="120"/>
  <c r="J55" i="120"/>
  <c r="J56" i="120"/>
  <c r="J57" i="120"/>
  <c r="F8" i="120"/>
  <c r="F9" i="120"/>
  <c r="F10" i="120"/>
  <c r="F11" i="120"/>
  <c r="F12" i="120"/>
  <c r="F13" i="120"/>
  <c r="F14" i="120"/>
  <c r="F15" i="120"/>
  <c r="F16" i="120"/>
  <c r="F17" i="120"/>
  <c r="F18" i="120"/>
  <c r="F19" i="120"/>
  <c r="F20" i="120"/>
  <c r="F21" i="120"/>
  <c r="F22" i="120"/>
  <c r="F23" i="120"/>
  <c r="F24" i="120"/>
  <c r="F25" i="120"/>
  <c r="F26" i="120"/>
  <c r="F27" i="120"/>
  <c r="F28" i="120"/>
  <c r="F29" i="120"/>
  <c r="F31" i="120"/>
  <c r="F32" i="120"/>
  <c r="F33" i="120"/>
  <c r="F34" i="120"/>
  <c r="F35" i="120"/>
  <c r="F36" i="120"/>
  <c r="F37" i="120"/>
  <c r="F38" i="120"/>
  <c r="F39" i="120"/>
  <c r="F40" i="120"/>
  <c r="F41" i="120"/>
  <c r="F42" i="120"/>
  <c r="F43" i="120"/>
  <c r="F44" i="120"/>
  <c r="F45" i="120"/>
  <c r="F46" i="120"/>
  <c r="F47" i="120"/>
  <c r="F48" i="120"/>
  <c r="F49" i="120"/>
  <c r="F50" i="120"/>
  <c r="F51" i="120"/>
  <c r="F52" i="120"/>
  <c r="F53" i="120"/>
  <c r="F54" i="120"/>
  <c r="F55" i="120"/>
  <c r="F56" i="120"/>
  <c r="F57" i="120"/>
  <c r="E6" i="121"/>
  <c r="G6" i="121"/>
  <c r="H6" i="121"/>
  <c r="I6" i="121"/>
  <c r="D6" i="121"/>
  <c r="L7" i="121"/>
  <c r="L8" i="121"/>
  <c r="L9" i="121"/>
  <c r="L10" i="121"/>
  <c r="L11" i="121"/>
  <c r="L12" i="121"/>
  <c r="L13" i="121"/>
  <c r="L14" i="121"/>
  <c r="L15" i="121"/>
  <c r="L16" i="121"/>
  <c r="L17" i="121"/>
  <c r="L18" i="121"/>
  <c r="L19" i="121"/>
  <c r="L20" i="121"/>
  <c r="L21" i="121"/>
  <c r="L22" i="121"/>
  <c r="L23" i="121"/>
  <c r="L24" i="121"/>
  <c r="L25" i="121"/>
  <c r="L26" i="121"/>
  <c r="L27" i="121"/>
  <c r="L28" i="121"/>
  <c r="L29" i="121"/>
  <c r="L30" i="121"/>
  <c r="L31" i="121"/>
  <c r="K7" i="121"/>
  <c r="K8" i="121"/>
  <c r="K9" i="121"/>
  <c r="K10" i="121"/>
  <c r="K11" i="121"/>
  <c r="K12" i="121"/>
  <c r="K13" i="121"/>
  <c r="K14" i="121"/>
  <c r="K15" i="121"/>
  <c r="K16" i="121"/>
  <c r="K17" i="121"/>
  <c r="K18" i="121"/>
  <c r="K19" i="121"/>
  <c r="K20" i="121"/>
  <c r="K21" i="121"/>
  <c r="K22" i="121"/>
  <c r="K23" i="121"/>
  <c r="K24" i="121"/>
  <c r="K25" i="121"/>
  <c r="K26" i="121"/>
  <c r="K27" i="121"/>
  <c r="K28" i="121"/>
  <c r="K29" i="121"/>
  <c r="K30" i="121"/>
  <c r="K31" i="121"/>
  <c r="J7" i="121"/>
  <c r="J8" i="121"/>
  <c r="J9" i="121"/>
  <c r="J10" i="121"/>
  <c r="J11" i="121"/>
  <c r="J12" i="121"/>
  <c r="J13" i="121"/>
  <c r="J14" i="121"/>
  <c r="J15" i="121"/>
  <c r="J16" i="121"/>
  <c r="J17" i="121"/>
  <c r="J18" i="121"/>
  <c r="J19" i="121"/>
  <c r="J20" i="121"/>
  <c r="J21" i="121"/>
  <c r="J22" i="121"/>
  <c r="J23" i="121"/>
  <c r="J24" i="121"/>
  <c r="J25" i="121"/>
  <c r="J26" i="121"/>
  <c r="J27" i="121"/>
  <c r="J28" i="121"/>
  <c r="J29" i="121"/>
  <c r="J30" i="121"/>
  <c r="J31" i="121"/>
  <c r="F7" i="121"/>
  <c r="F8" i="121"/>
  <c r="F9" i="121"/>
  <c r="F10" i="121"/>
  <c r="F11" i="121"/>
  <c r="F12" i="121"/>
  <c r="F13" i="121"/>
  <c r="F14" i="121"/>
  <c r="F15" i="121"/>
  <c r="F16" i="121"/>
  <c r="F17" i="121"/>
  <c r="F18" i="121"/>
  <c r="F19" i="121"/>
  <c r="F20" i="121"/>
  <c r="F21" i="121"/>
  <c r="F22" i="121"/>
  <c r="F23" i="121"/>
  <c r="F24" i="121"/>
  <c r="F25" i="121"/>
  <c r="F26" i="121"/>
  <c r="F27" i="121"/>
  <c r="F28" i="121"/>
  <c r="F29" i="121"/>
  <c r="F30" i="121"/>
  <c r="F31" i="121"/>
  <c r="I7" i="119"/>
  <c r="I16" i="119" s="1"/>
  <c r="K7" i="119"/>
  <c r="K16" i="119" s="1"/>
  <c r="L7" i="119"/>
  <c r="L16" i="119" s="1"/>
  <c r="M7" i="119"/>
  <c r="M16" i="119" s="1"/>
  <c r="H7" i="119"/>
  <c r="H16" i="119" s="1"/>
  <c r="S9" i="119"/>
  <c r="S10" i="119"/>
  <c r="S11" i="119"/>
  <c r="S12" i="119"/>
  <c r="S13" i="119"/>
  <c r="S14" i="119"/>
  <c r="S15" i="119"/>
  <c r="S8" i="119"/>
  <c r="P8" i="119"/>
  <c r="P9" i="119"/>
  <c r="P10" i="119"/>
  <c r="P11" i="119"/>
  <c r="P12" i="119"/>
  <c r="P13" i="119"/>
  <c r="P14" i="119"/>
  <c r="P15" i="119"/>
  <c r="O8" i="119"/>
  <c r="O9" i="119"/>
  <c r="O10" i="119"/>
  <c r="O11" i="119"/>
  <c r="O12" i="119"/>
  <c r="O13" i="119"/>
  <c r="O14" i="119"/>
  <c r="O15" i="119"/>
  <c r="N8" i="119"/>
  <c r="N9" i="119"/>
  <c r="N10" i="119"/>
  <c r="N11" i="119"/>
  <c r="N12" i="119"/>
  <c r="N13" i="119"/>
  <c r="N14" i="119"/>
  <c r="N15" i="119"/>
  <c r="J8" i="119"/>
  <c r="J9" i="119"/>
  <c r="J10" i="119"/>
  <c r="J11" i="119"/>
  <c r="J12" i="119"/>
  <c r="J13" i="119"/>
  <c r="J14" i="119"/>
  <c r="J15" i="119"/>
  <c r="E7" i="118"/>
  <c r="E12" i="118" s="1"/>
  <c r="G7" i="118"/>
  <c r="G12" i="118" s="1"/>
  <c r="H7" i="118"/>
  <c r="H12" i="118" s="1"/>
  <c r="I7" i="118"/>
  <c r="I12" i="118" s="1"/>
  <c r="D7" i="118"/>
  <c r="D12" i="118" s="1"/>
  <c r="L8" i="118"/>
  <c r="L9" i="118"/>
  <c r="L10" i="118"/>
  <c r="L11" i="118"/>
  <c r="K8" i="118"/>
  <c r="K9" i="118"/>
  <c r="K10" i="118"/>
  <c r="K11" i="118"/>
  <c r="J8" i="118"/>
  <c r="J9" i="118"/>
  <c r="J10" i="118"/>
  <c r="J11" i="118"/>
  <c r="F8" i="118"/>
  <c r="F9" i="118"/>
  <c r="F10" i="118"/>
  <c r="F11" i="118"/>
  <c r="E7" i="116"/>
  <c r="G7" i="116"/>
  <c r="H7" i="116"/>
  <c r="I7" i="116"/>
  <c r="D7" i="116"/>
  <c r="L8" i="116"/>
  <c r="L10" i="116"/>
  <c r="K8" i="116"/>
  <c r="K10" i="116"/>
  <c r="J8" i="116"/>
  <c r="J10" i="116"/>
  <c r="F8" i="116"/>
  <c r="F7" i="116" s="1"/>
  <c r="F10" i="116"/>
  <c r="E6" i="117"/>
  <c r="G6" i="117"/>
  <c r="H6" i="117"/>
  <c r="I6" i="117"/>
  <c r="D6" i="117"/>
  <c r="L7" i="117"/>
  <c r="L8" i="117"/>
  <c r="L9" i="117"/>
  <c r="L10" i="117"/>
  <c r="L11" i="117"/>
  <c r="L12" i="117"/>
  <c r="L13" i="117"/>
  <c r="K7" i="117"/>
  <c r="K8" i="117"/>
  <c r="K9" i="117"/>
  <c r="K10" i="117"/>
  <c r="K11" i="117"/>
  <c r="K12" i="117"/>
  <c r="K13" i="117"/>
  <c r="J7" i="117"/>
  <c r="J8" i="117"/>
  <c r="J9" i="117"/>
  <c r="J10" i="117"/>
  <c r="J11" i="117"/>
  <c r="J12" i="117"/>
  <c r="J13" i="117"/>
  <c r="F7" i="117"/>
  <c r="F8" i="117"/>
  <c r="F9" i="117"/>
  <c r="F10" i="117"/>
  <c r="F11" i="117"/>
  <c r="F12" i="117"/>
  <c r="F13" i="117"/>
  <c r="I7" i="115"/>
  <c r="I25" i="115" s="1"/>
  <c r="K7" i="115"/>
  <c r="K25" i="115" s="1"/>
  <c r="L7" i="115"/>
  <c r="L25" i="115" s="1"/>
  <c r="M7" i="115"/>
  <c r="M25" i="115" s="1"/>
  <c r="H7" i="115"/>
  <c r="H25" i="115" s="1"/>
  <c r="S9" i="115"/>
  <c r="S10" i="115"/>
  <c r="S11" i="115"/>
  <c r="S12" i="115"/>
  <c r="S13" i="115"/>
  <c r="S14" i="115"/>
  <c r="S15" i="115"/>
  <c r="S16" i="115"/>
  <c r="S17" i="115"/>
  <c r="S18" i="115"/>
  <c r="S19" i="115"/>
  <c r="S20" i="115"/>
  <c r="S21" i="115"/>
  <c r="S22" i="115"/>
  <c r="S23" i="115"/>
  <c r="S24" i="115"/>
  <c r="S8" i="115"/>
  <c r="P8" i="115"/>
  <c r="P9" i="115"/>
  <c r="P10" i="115"/>
  <c r="P11" i="115"/>
  <c r="P12" i="115"/>
  <c r="P13" i="115"/>
  <c r="P14" i="115"/>
  <c r="P15" i="115"/>
  <c r="P16" i="115"/>
  <c r="P17" i="115"/>
  <c r="P18" i="115"/>
  <c r="P19" i="115"/>
  <c r="P20" i="115"/>
  <c r="P21" i="115"/>
  <c r="P22" i="115"/>
  <c r="P23" i="115"/>
  <c r="P24" i="115"/>
  <c r="O8" i="115"/>
  <c r="O9" i="115"/>
  <c r="O10" i="115"/>
  <c r="O11" i="115"/>
  <c r="O12" i="115"/>
  <c r="O13" i="115"/>
  <c r="O14" i="115"/>
  <c r="O15" i="115"/>
  <c r="O16" i="115"/>
  <c r="O17" i="115"/>
  <c r="O18" i="115"/>
  <c r="O19" i="115"/>
  <c r="O20" i="115"/>
  <c r="O21" i="115"/>
  <c r="O22" i="115"/>
  <c r="O23" i="115"/>
  <c r="O24" i="115"/>
  <c r="N8" i="115"/>
  <c r="N9" i="115"/>
  <c r="N10" i="115"/>
  <c r="N11" i="115"/>
  <c r="N12" i="115"/>
  <c r="N13" i="115"/>
  <c r="N14" i="115"/>
  <c r="N15" i="115"/>
  <c r="N16" i="115"/>
  <c r="N17" i="115"/>
  <c r="N18" i="115"/>
  <c r="N19" i="115"/>
  <c r="N20" i="115"/>
  <c r="N21" i="115"/>
  <c r="N22" i="115"/>
  <c r="N23" i="115"/>
  <c r="N24" i="115"/>
  <c r="J8" i="115"/>
  <c r="J9" i="115"/>
  <c r="J10" i="115"/>
  <c r="J11" i="115"/>
  <c r="J12" i="115"/>
  <c r="J13" i="115"/>
  <c r="J14" i="115"/>
  <c r="J15" i="115"/>
  <c r="J16" i="115"/>
  <c r="J17" i="115"/>
  <c r="J18" i="115"/>
  <c r="J19" i="115"/>
  <c r="J20" i="115"/>
  <c r="J21" i="115"/>
  <c r="J22" i="115"/>
  <c r="J23" i="115"/>
  <c r="J24" i="115"/>
  <c r="E7" i="114"/>
  <c r="E14" i="114" s="1"/>
  <c r="G7" i="114"/>
  <c r="G14" i="114" s="1"/>
  <c r="H7" i="114"/>
  <c r="H14" i="114" s="1"/>
  <c r="I7" i="114"/>
  <c r="I14" i="114" s="1"/>
  <c r="D7" i="114"/>
  <c r="D14" i="114" s="1"/>
  <c r="L8" i="114"/>
  <c r="L9" i="114"/>
  <c r="L10" i="114"/>
  <c r="L11" i="114"/>
  <c r="L12" i="114"/>
  <c r="L13" i="114"/>
  <c r="K8" i="114"/>
  <c r="K9" i="114"/>
  <c r="K10" i="114"/>
  <c r="K11" i="114"/>
  <c r="K12" i="114"/>
  <c r="K13" i="114"/>
  <c r="J8" i="114"/>
  <c r="J9" i="114"/>
  <c r="J10" i="114"/>
  <c r="J11" i="114"/>
  <c r="J12" i="114"/>
  <c r="J13" i="114"/>
  <c r="F8" i="114"/>
  <c r="F9" i="114"/>
  <c r="F10" i="114"/>
  <c r="F11" i="114"/>
  <c r="F12" i="114"/>
  <c r="F13" i="114"/>
  <c r="E53" i="112"/>
  <c r="F53" i="112"/>
  <c r="G53" i="112"/>
  <c r="H53" i="112"/>
  <c r="I53" i="112"/>
  <c r="D53" i="112"/>
  <c r="E7" i="112"/>
  <c r="F7" i="112"/>
  <c r="G7" i="112"/>
  <c r="H7" i="112"/>
  <c r="I7" i="112"/>
  <c r="D7" i="112"/>
  <c r="L8" i="112"/>
  <c r="L9" i="112"/>
  <c r="L10" i="112"/>
  <c r="L11" i="112"/>
  <c r="L12" i="112"/>
  <c r="L13" i="112"/>
  <c r="L14" i="112"/>
  <c r="L15" i="112"/>
  <c r="L16" i="112"/>
  <c r="L17" i="112"/>
  <c r="L18" i="112"/>
  <c r="L19" i="112"/>
  <c r="L20" i="112"/>
  <c r="L21" i="112"/>
  <c r="L22" i="112"/>
  <c r="L23" i="112"/>
  <c r="L24" i="112"/>
  <c r="L25" i="112"/>
  <c r="L26" i="112"/>
  <c r="L27" i="112"/>
  <c r="L28" i="112"/>
  <c r="L29" i="112"/>
  <c r="L30" i="112"/>
  <c r="L31" i="112"/>
  <c r="L32" i="112"/>
  <c r="L33" i="112"/>
  <c r="L34" i="112"/>
  <c r="L35" i="112"/>
  <c r="L36" i="112"/>
  <c r="L37" i="112"/>
  <c r="L38" i="112"/>
  <c r="L39" i="112"/>
  <c r="L40" i="112"/>
  <c r="L41" i="112"/>
  <c r="L42" i="112"/>
  <c r="L43" i="112"/>
  <c r="L44" i="112"/>
  <c r="L45" i="112"/>
  <c r="L46" i="112"/>
  <c r="L47" i="112"/>
  <c r="L48" i="112"/>
  <c r="L49" i="112"/>
  <c r="L50" i="112"/>
  <c r="L51" i="112"/>
  <c r="L52" i="112"/>
  <c r="L54" i="112"/>
  <c r="L55" i="112"/>
  <c r="K8" i="112"/>
  <c r="K9" i="112"/>
  <c r="K10" i="112"/>
  <c r="K11" i="112"/>
  <c r="K12" i="112"/>
  <c r="K13" i="112"/>
  <c r="K14" i="112"/>
  <c r="K15" i="112"/>
  <c r="K16" i="112"/>
  <c r="K17" i="112"/>
  <c r="K18" i="112"/>
  <c r="K19" i="112"/>
  <c r="K20" i="112"/>
  <c r="K21" i="112"/>
  <c r="K22" i="112"/>
  <c r="K23" i="112"/>
  <c r="K24" i="112"/>
  <c r="K25" i="112"/>
  <c r="K26" i="112"/>
  <c r="K27" i="112"/>
  <c r="K28" i="112"/>
  <c r="K29" i="112"/>
  <c r="K30" i="112"/>
  <c r="K31" i="112"/>
  <c r="K32" i="112"/>
  <c r="K33" i="112"/>
  <c r="K34" i="112"/>
  <c r="K35" i="112"/>
  <c r="K36" i="112"/>
  <c r="K37" i="112"/>
  <c r="K38" i="112"/>
  <c r="K39" i="112"/>
  <c r="K40" i="112"/>
  <c r="K41" i="112"/>
  <c r="K42" i="112"/>
  <c r="K43" i="112"/>
  <c r="K44" i="112"/>
  <c r="K45" i="112"/>
  <c r="K46" i="112"/>
  <c r="K47" i="112"/>
  <c r="K48" i="112"/>
  <c r="K49" i="112"/>
  <c r="K50" i="112"/>
  <c r="K51" i="112"/>
  <c r="K52" i="112"/>
  <c r="K54" i="112"/>
  <c r="K55" i="112"/>
  <c r="J8" i="112"/>
  <c r="J9" i="112"/>
  <c r="J10" i="112"/>
  <c r="J11" i="112"/>
  <c r="J12" i="112"/>
  <c r="J13" i="112"/>
  <c r="J14" i="112"/>
  <c r="J15" i="112"/>
  <c r="J16" i="112"/>
  <c r="J17" i="112"/>
  <c r="J18" i="112"/>
  <c r="J19" i="112"/>
  <c r="J20" i="112"/>
  <c r="J21" i="112"/>
  <c r="J22" i="112"/>
  <c r="J23" i="112"/>
  <c r="J24" i="112"/>
  <c r="J25" i="112"/>
  <c r="J26" i="112"/>
  <c r="J27" i="112"/>
  <c r="J28" i="112"/>
  <c r="J29" i="112"/>
  <c r="J30" i="112"/>
  <c r="J31" i="112"/>
  <c r="J32" i="112"/>
  <c r="J33" i="112"/>
  <c r="J34" i="112"/>
  <c r="J35" i="112"/>
  <c r="J36" i="112"/>
  <c r="J37" i="112"/>
  <c r="J38" i="112"/>
  <c r="J39" i="112"/>
  <c r="J40" i="112"/>
  <c r="J41" i="112"/>
  <c r="J42" i="112"/>
  <c r="J43" i="112"/>
  <c r="J44" i="112"/>
  <c r="J45" i="112"/>
  <c r="J46" i="112"/>
  <c r="J47" i="112"/>
  <c r="J48" i="112"/>
  <c r="J49" i="112"/>
  <c r="J50" i="112"/>
  <c r="J51" i="112"/>
  <c r="J52" i="112"/>
  <c r="J54" i="112"/>
  <c r="J55" i="112"/>
  <c r="F8" i="112"/>
  <c r="F9" i="112"/>
  <c r="F10" i="112"/>
  <c r="F11" i="112"/>
  <c r="F12" i="112"/>
  <c r="F13" i="112"/>
  <c r="F14" i="112"/>
  <c r="F15" i="112"/>
  <c r="F16" i="112"/>
  <c r="F17" i="112"/>
  <c r="F18" i="112"/>
  <c r="F19" i="112"/>
  <c r="F20" i="112"/>
  <c r="F21" i="112"/>
  <c r="F22" i="112"/>
  <c r="F23" i="112"/>
  <c r="F24" i="112"/>
  <c r="F25" i="112"/>
  <c r="F26" i="112"/>
  <c r="F27" i="112"/>
  <c r="F28" i="112"/>
  <c r="F29" i="112"/>
  <c r="F30" i="112"/>
  <c r="F31" i="112"/>
  <c r="F32" i="112"/>
  <c r="F33" i="112"/>
  <c r="F34" i="112"/>
  <c r="F35" i="112"/>
  <c r="F36" i="112"/>
  <c r="F37" i="112"/>
  <c r="F38" i="112"/>
  <c r="F39" i="112"/>
  <c r="F40" i="112"/>
  <c r="F41" i="112"/>
  <c r="F42" i="112"/>
  <c r="F43" i="112"/>
  <c r="F44" i="112"/>
  <c r="F45" i="112"/>
  <c r="F46" i="112"/>
  <c r="F47" i="112"/>
  <c r="F48" i="112"/>
  <c r="F49" i="112"/>
  <c r="F50" i="112"/>
  <c r="F51" i="112"/>
  <c r="F52" i="112"/>
  <c r="F54" i="112"/>
  <c r="F55" i="112"/>
  <c r="E6" i="113"/>
  <c r="G6" i="113"/>
  <c r="H6" i="113"/>
  <c r="I6" i="113"/>
  <c r="D6" i="113"/>
  <c r="L7" i="113"/>
  <c r="L8" i="113"/>
  <c r="L9" i="113"/>
  <c r="L10" i="113"/>
  <c r="L11" i="113"/>
  <c r="L12" i="113"/>
  <c r="L13" i="113"/>
  <c r="L14" i="113"/>
  <c r="L15" i="113"/>
  <c r="L16" i="113"/>
  <c r="L17" i="113"/>
  <c r="L18" i="113"/>
  <c r="L19" i="113"/>
  <c r="L20" i="113"/>
  <c r="L21" i="113"/>
  <c r="L22" i="113"/>
  <c r="L23" i="113"/>
  <c r="L24" i="113"/>
  <c r="L25" i="113"/>
  <c r="L26" i="113"/>
  <c r="L27" i="113"/>
  <c r="L28" i="113"/>
  <c r="L29" i="113"/>
  <c r="L30" i="113"/>
  <c r="L31" i="113"/>
  <c r="K7" i="113"/>
  <c r="K8" i="113"/>
  <c r="K9" i="113"/>
  <c r="K10" i="113"/>
  <c r="K11" i="113"/>
  <c r="K12" i="113"/>
  <c r="K13" i="113"/>
  <c r="K14" i="113"/>
  <c r="K15" i="113"/>
  <c r="K16" i="113"/>
  <c r="K17" i="113"/>
  <c r="K18" i="113"/>
  <c r="K19" i="113"/>
  <c r="K20" i="113"/>
  <c r="K21" i="113"/>
  <c r="K22" i="113"/>
  <c r="K23" i="113"/>
  <c r="K24" i="113"/>
  <c r="K25" i="113"/>
  <c r="K26" i="113"/>
  <c r="K27" i="113"/>
  <c r="K28" i="113"/>
  <c r="K29" i="113"/>
  <c r="K30" i="113"/>
  <c r="K31" i="113"/>
  <c r="J7" i="113"/>
  <c r="J8" i="113"/>
  <c r="J9" i="113"/>
  <c r="J10" i="113"/>
  <c r="J11" i="113"/>
  <c r="J12" i="113"/>
  <c r="J13" i="113"/>
  <c r="J14" i="113"/>
  <c r="J15" i="113"/>
  <c r="J16" i="113"/>
  <c r="J17" i="113"/>
  <c r="J18" i="113"/>
  <c r="J19" i="113"/>
  <c r="J20" i="113"/>
  <c r="J21" i="113"/>
  <c r="J22" i="113"/>
  <c r="J23" i="113"/>
  <c r="J24" i="113"/>
  <c r="J25" i="113"/>
  <c r="J26" i="113"/>
  <c r="J27" i="113"/>
  <c r="J28" i="113"/>
  <c r="J29" i="113"/>
  <c r="J30" i="113"/>
  <c r="J31" i="113"/>
  <c r="F7" i="113"/>
  <c r="F8" i="113"/>
  <c r="F9" i="113"/>
  <c r="F10" i="113"/>
  <c r="F11" i="113"/>
  <c r="F12" i="113"/>
  <c r="F13" i="113"/>
  <c r="F14" i="113"/>
  <c r="F15" i="113"/>
  <c r="F16" i="113"/>
  <c r="F17" i="113"/>
  <c r="F18" i="113"/>
  <c r="F19" i="113"/>
  <c r="F20" i="113"/>
  <c r="F21" i="113"/>
  <c r="F22" i="113"/>
  <c r="F23" i="113"/>
  <c r="F24" i="113"/>
  <c r="F25" i="113"/>
  <c r="F26" i="113"/>
  <c r="F27" i="113"/>
  <c r="F28" i="113"/>
  <c r="F29" i="113"/>
  <c r="F30" i="113"/>
  <c r="F31" i="113"/>
  <c r="I7" i="111"/>
  <c r="I15" i="111" s="1"/>
  <c r="K7" i="111"/>
  <c r="L7" i="111"/>
  <c r="L15" i="111" s="1"/>
  <c r="M7" i="111"/>
  <c r="M15" i="111" s="1"/>
  <c r="H7" i="111"/>
  <c r="H15" i="111" s="1"/>
  <c r="S9" i="111"/>
  <c r="S10" i="111"/>
  <c r="S11" i="111"/>
  <c r="S12" i="111"/>
  <c r="S13" i="111"/>
  <c r="S14" i="111"/>
  <c r="S8" i="111"/>
  <c r="P8" i="111"/>
  <c r="P9" i="111"/>
  <c r="P10" i="111"/>
  <c r="P11" i="111"/>
  <c r="P12" i="111"/>
  <c r="P13" i="111"/>
  <c r="P14" i="111"/>
  <c r="O8" i="111"/>
  <c r="O9" i="111"/>
  <c r="O10" i="111"/>
  <c r="O11" i="111"/>
  <c r="O12" i="111"/>
  <c r="O13" i="111"/>
  <c r="O14" i="111"/>
  <c r="N8" i="111"/>
  <c r="N9" i="111"/>
  <c r="N10" i="111"/>
  <c r="N11" i="111"/>
  <c r="N12" i="111"/>
  <c r="N13" i="111"/>
  <c r="N14" i="111"/>
  <c r="J8" i="111"/>
  <c r="J9" i="111"/>
  <c r="J10" i="111"/>
  <c r="J11" i="111"/>
  <c r="J12" i="111"/>
  <c r="J13" i="111"/>
  <c r="J14" i="111"/>
  <c r="E7" i="110"/>
  <c r="E12" i="110" s="1"/>
  <c r="G7" i="110"/>
  <c r="H7" i="110"/>
  <c r="H12" i="110" s="1"/>
  <c r="I7" i="110"/>
  <c r="I12" i="110" s="1"/>
  <c r="D7" i="110"/>
  <c r="D12" i="110" s="1"/>
  <c r="L8" i="110"/>
  <c r="L9" i="110"/>
  <c r="L10" i="110"/>
  <c r="L11" i="110"/>
  <c r="K8" i="110"/>
  <c r="K9" i="110"/>
  <c r="K10" i="110"/>
  <c r="K11" i="110"/>
  <c r="J8" i="110"/>
  <c r="J9" i="110"/>
  <c r="J10" i="110"/>
  <c r="J11" i="110"/>
  <c r="F8" i="110"/>
  <c r="F9" i="110"/>
  <c r="F10" i="110"/>
  <c r="F11" i="110"/>
  <c r="E10" i="108"/>
  <c r="G10" i="108"/>
  <c r="H10" i="108"/>
  <c r="I10" i="108"/>
  <c r="D10" i="108"/>
  <c r="E7" i="108"/>
  <c r="G7" i="108"/>
  <c r="H7" i="108"/>
  <c r="I7" i="108"/>
  <c r="D7" i="108"/>
  <c r="L8" i="108"/>
  <c r="L9" i="108"/>
  <c r="L11" i="108"/>
  <c r="L12" i="108"/>
  <c r="L13" i="108"/>
  <c r="K8" i="108"/>
  <c r="K9" i="108"/>
  <c r="K11" i="108"/>
  <c r="K12" i="108"/>
  <c r="K13" i="108"/>
  <c r="J8" i="108"/>
  <c r="J9" i="108"/>
  <c r="J11" i="108"/>
  <c r="J12" i="108"/>
  <c r="J13" i="108"/>
  <c r="F8" i="108"/>
  <c r="F9" i="108"/>
  <c r="F11" i="108"/>
  <c r="F12" i="108"/>
  <c r="F13" i="108"/>
  <c r="E6" i="109"/>
  <c r="G6" i="109"/>
  <c r="H6" i="109"/>
  <c r="I6" i="109"/>
  <c r="D6" i="109"/>
  <c r="L7" i="109"/>
  <c r="L8" i="109"/>
  <c r="L9" i="109"/>
  <c r="L10" i="109"/>
  <c r="K7" i="109"/>
  <c r="K8" i="109"/>
  <c r="K9" i="109"/>
  <c r="K10" i="109"/>
  <c r="J7" i="109"/>
  <c r="J8" i="109"/>
  <c r="J9" i="109"/>
  <c r="J10" i="109"/>
  <c r="F7" i="109"/>
  <c r="F8" i="109"/>
  <c r="F9" i="109"/>
  <c r="F10" i="109"/>
  <c r="I7" i="107"/>
  <c r="I13" i="107" s="1"/>
  <c r="K7" i="107"/>
  <c r="K13" i="107" s="1"/>
  <c r="L7" i="107"/>
  <c r="L13" i="107" s="1"/>
  <c r="M7" i="107"/>
  <c r="M13" i="107" s="1"/>
  <c r="H7" i="107"/>
  <c r="H13" i="107" s="1"/>
  <c r="S9" i="107"/>
  <c r="S10" i="107"/>
  <c r="S11" i="107"/>
  <c r="S12" i="107"/>
  <c r="S8" i="107"/>
  <c r="P8" i="107"/>
  <c r="P9" i="107"/>
  <c r="P10" i="107"/>
  <c r="P11" i="107"/>
  <c r="P12" i="107"/>
  <c r="O8" i="107"/>
  <c r="O9" i="107"/>
  <c r="O10" i="107"/>
  <c r="O11" i="107"/>
  <c r="O12" i="107"/>
  <c r="N8" i="107"/>
  <c r="N9" i="107"/>
  <c r="N10" i="107"/>
  <c r="N11" i="107"/>
  <c r="N12" i="107"/>
  <c r="J8" i="107"/>
  <c r="J9" i="107"/>
  <c r="J10" i="107"/>
  <c r="J11" i="107"/>
  <c r="J12" i="107"/>
  <c r="E7" i="106"/>
  <c r="E11" i="106" s="1"/>
  <c r="G7" i="106"/>
  <c r="G11" i="106" s="1"/>
  <c r="H7" i="106"/>
  <c r="H11" i="106" s="1"/>
  <c r="I7" i="106"/>
  <c r="I11" i="106" s="1"/>
  <c r="D7" i="106"/>
  <c r="D11" i="106" s="1"/>
  <c r="L8" i="106"/>
  <c r="L9" i="106"/>
  <c r="L10" i="106"/>
  <c r="K8" i="106"/>
  <c r="K9" i="106"/>
  <c r="K10" i="106"/>
  <c r="J8" i="106"/>
  <c r="J9" i="106"/>
  <c r="J10" i="106"/>
  <c r="F8" i="106"/>
  <c r="F9" i="106"/>
  <c r="F10" i="106"/>
  <c r="E7" i="104"/>
  <c r="G7" i="104"/>
  <c r="H7" i="104"/>
  <c r="I7" i="104"/>
  <c r="D7" i="104"/>
  <c r="L8" i="104"/>
  <c r="L10" i="104"/>
  <c r="K8" i="104"/>
  <c r="K10" i="104"/>
  <c r="J8" i="104"/>
  <c r="J10" i="104"/>
  <c r="F8" i="104"/>
  <c r="F7" i="104" s="1"/>
  <c r="F10" i="104"/>
  <c r="E6" i="105"/>
  <c r="G6" i="105"/>
  <c r="H6" i="105"/>
  <c r="I6" i="105"/>
  <c r="D6" i="105"/>
  <c r="L7" i="105"/>
  <c r="L8" i="105"/>
  <c r="K7" i="105"/>
  <c r="K8" i="105"/>
  <c r="J7" i="105"/>
  <c r="J8" i="105"/>
  <c r="F7" i="105"/>
  <c r="F8" i="105"/>
  <c r="I7" i="103"/>
  <c r="I16" i="103" s="1"/>
  <c r="K7" i="103"/>
  <c r="L7" i="103"/>
  <c r="L16" i="103" s="1"/>
  <c r="M7" i="103"/>
  <c r="M16" i="103" s="1"/>
  <c r="H7" i="103"/>
  <c r="H16" i="103" s="1"/>
  <c r="S9" i="103"/>
  <c r="S10" i="103"/>
  <c r="S11" i="103"/>
  <c r="S12" i="103"/>
  <c r="S13" i="103"/>
  <c r="S14" i="103"/>
  <c r="S15" i="103"/>
  <c r="S8" i="103"/>
  <c r="P8" i="103"/>
  <c r="P9" i="103"/>
  <c r="P10" i="103"/>
  <c r="P11" i="103"/>
  <c r="P12" i="103"/>
  <c r="P13" i="103"/>
  <c r="P14" i="103"/>
  <c r="P15" i="103"/>
  <c r="O8" i="103"/>
  <c r="O9" i="103"/>
  <c r="O10" i="103"/>
  <c r="O11" i="103"/>
  <c r="O12" i="103"/>
  <c r="O13" i="103"/>
  <c r="O14" i="103"/>
  <c r="O15" i="103"/>
  <c r="N8" i="103"/>
  <c r="N9" i="103"/>
  <c r="N10" i="103"/>
  <c r="N11" i="103"/>
  <c r="N12" i="103"/>
  <c r="N13" i="103"/>
  <c r="N14" i="103"/>
  <c r="N15" i="103"/>
  <c r="J8" i="103"/>
  <c r="J9" i="103"/>
  <c r="J10" i="103"/>
  <c r="J11" i="103"/>
  <c r="J12" i="103"/>
  <c r="J13" i="103"/>
  <c r="J14" i="103"/>
  <c r="J15" i="103"/>
  <c r="E7" i="102"/>
  <c r="E11" i="102" s="1"/>
  <c r="G7" i="102"/>
  <c r="G11" i="102" s="1"/>
  <c r="H7" i="102"/>
  <c r="H11" i="102" s="1"/>
  <c r="I7" i="102"/>
  <c r="I11" i="102" s="1"/>
  <c r="D7" i="102"/>
  <c r="D11" i="102" s="1"/>
  <c r="L8" i="102"/>
  <c r="L9" i="102"/>
  <c r="L10" i="102"/>
  <c r="K8" i="102"/>
  <c r="K9" i="102"/>
  <c r="K10" i="102"/>
  <c r="J8" i="102"/>
  <c r="J9" i="102"/>
  <c r="J10" i="102"/>
  <c r="F8" i="102"/>
  <c r="F9" i="102"/>
  <c r="F10" i="102"/>
  <c r="E9" i="100"/>
  <c r="G9" i="100"/>
  <c r="H9" i="100"/>
  <c r="I9" i="100"/>
  <c r="D9" i="100"/>
  <c r="E7" i="100"/>
  <c r="G7" i="100"/>
  <c r="H7" i="100"/>
  <c r="I7" i="100"/>
  <c r="D7" i="100"/>
  <c r="L8" i="100"/>
  <c r="L10" i="100"/>
  <c r="L11" i="100"/>
  <c r="K8" i="100"/>
  <c r="K10" i="100"/>
  <c r="K11" i="100"/>
  <c r="J8" i="100"/>
  <c r="J10" i="100"/>
  <c r="J11" i="100"/>
  <c r="F8" i="100"/>
  <c r="F7" i="100" s="1"/>
  <c r="F10" i="100"/>
  <c r="F9" i="100" s="1"/>
  <c r="F11" i="100"/>
  <c r="E6" i="101"/>
  <c r="G6" i="101"/>
  <c r="H6" i="101"/>
  <c r="I6" i="101"/>
  <c r="D6" i="101"/>
  <c r="L7" i="101"/>
  <c r="L8" i="101"/>
  <c r="L9" i="101"/>
  <c r="L10" i="101"/>
  <c r="L11" i="101"/>
  <c r="L12" i="101"/>
  <c r="L13" i="101"/>
  <c r="L14" i="101"/>
  <c r="K7" i="101"/>
  <c r="K8" i="101"/>
  <c r="K9" i="101"/>
  <c r="K10" i="101"/>
  <c r="K11" i="101"/>
  <c r="K12" i="101"/>
  <c r="K13" i="101"/>
  <c r="K14" i="101"/>
  <c r="J7" i="101"/>
  <c r="J8" i="101"/>
  <c r="J9" i="101"/>
  <c r="J10" i="101"/>
  <c r="J11" i="101"/>
  <c r="J12" i="101"/>
  <c r="J13" i="101"/>
  <c r="J14" i="101"/>
  <c r="F7" i="101"/>
  <c r="F8" i="101"/>
  <c r="F9" i="101"/>
  <c r="F10" i="101"/>
  <c r="F11" i="101"/>
  <c r="F12" i="101"/>
  <c r="F13" i="101"/>
  <c r="F14" i="101"/>
  <c r="I7" i="99"/>
  <c r="K7" i="99"/>
  <c r="L7" i="99"/>
  <c r="L14" i="99" s="1"/>
  <c r="M7" i="99"/>
  <c r="M14" i="99" s="1"/>
  <c r="H7" i="99"/>
  <c r="H14" i="99" s="1"/>
  <c r="S9" i="99"/>
  <c r="S10" i="99"/>
  <c r="S11" i="99"/>
  <c r="S8" i="99"/>
  <c r="P8" i="99"/>
  <c r="P9" i="99"/>
  <c r="P10" i="99"/>
  <c r="P11" i="99"/>
  <c r="O8" i="99"/>
  <c r="O9" i="99"/>
  <c r="O10" i="99"/>
  <c r="O11" i="99"/>
  <c r="N8" i="99"/>
  <c r="N9" i="99"/>
  <c r="N10" i="99"/>
  <c r="N11" i="99"/>
  <c r="J8" i="99"/>
  <c r="J9" i="99"/>
  <c r="J10" i="99"/>
  <c r="J11" i="99"/>
  <c r="E7" i="98"/>
  <c r="E10" i="98" s="1"/>
  <c r="G7" i="98"/>
  <c r="H7" i="98"/>
  <c r="H10" i="98" s="1"/>
  <c r="I7" i="98"/>
  <c r="I10" i="98" s="1"/>
  <c r="D7" i="98"/>
  <c r="D10" i="98" s="1"/>
  <c r="L8" i="98"/>
  <c r="L9" i="98"/>
  <c r="K8" i="98"/>
  <c r="K9" i="98"/>
  <c r="J8" i="98"/>
  <c r="J9" i="98"/>
  <c r="F8" i="98"/>
  <c r="F9" i="98"/>
  <c r="E9" i="96"/>
  <c r="G9" i="96"/>
  <c r="H9" i="96"/>
  <c r="I9" i="96"/>
  <c r="D9" i="96"/>
  <c r="E7" i="96"/>
  <c r="G7" i="96"/>
  <c r="H7" i="96"/>
  <c r="I7" i="96"/>
  <c r="D7" i="96"/>
  <c r="L8" i="96"/>
  <c r="L10" i="96"/>
  <c r="L11" i="96"/>
  <c r="L12" i="96"/>
  <c r="K8" i="96"/>
  <c r="K10" i="96"/>
  <c r="K11" i="96"/>
  <c r="K12" i="96"/>
  <c r="J8" i="96"/>
  <c r="J10" i="96"/>
  <c r="J11" i="96"/>
  <c r="J12" i="96"/>
  <c r="F8" i="96"/>
  <c r="F7" i="96" s="1"/>
  <c r="F10" i="96"/>
  <c r="F11" i="96"/>
  <c r="F12" i="96"/>
  <c r="E6" i="97"/>
  <c r="G6" i="97"/>
  <c r="H6" i="97"/>
  <c r="I6" i="97"/>
  <c r="D6" i="97"/>
  <c r="L7" i="97"/>
  <c r="L8" i="97"/>
  <c r="L9" i="97"/>
  <c r="K7" i="97"/>
  <c r="K8" i="97"/>
  <c r="K9" i="97"/>
  <c r="J7" i="97"/>
  <c r="J8" i="97"/>
  <c r="J9" i="97"/>
  <c r="F7" i="97"/>
  <c r="F8" i="97"/>
  <c r="F9" i="97"/>
  <c r="I7" i="95"/>
  <c r="I17" i="95" s="1"/>
  <c r="K7" i="95"/>
  <c r="K17" i="95" s="1"/>
  <c r="L7" i="95"/>
  <c r="L17" i="95" s="1"/>
  <c r="M7" i="95"/>
  <c r="M17" i="95" s="1"/>
  <c r="H7" i="95"/>
  <c r="H17" i="95" s="1"/>
  <c r="S9" i="95"/>
  <c r="S10" i="95"/>
  <c r="S11" i="95"/>
  <c r="S12" i="95"/>
  <c r="S13" i="95"/>
  <c r="S14" i="95"/>
  <c r="S15" i="95"/>
  <c r="S16" i="95"/>
  <c r="S8" i="95"/>
  <c r="P8" i="95"/>
  <c r="P9" i="95"/>
  <c r="P10" i="95"/>
  <c r="P11" i="95"/>
  <c r="P12" i="95"/>
  <c r="P13" i="95"/>
  <c r="P14" i="95"/>
  <c r="P15" i="95"/>
  <c r="P16" i="95"/>
  <c r="O8" i="95"/>
  <c r="O9" i="95"/>
  <c r="O10" i="95"/>
  <c r="O11" i="95"/>
  <c r="O12" i="95"/>
  <c r="O13" i="95"/>
  <c r="O14" i="95"/>
  <c r="O15" i="95"/>
  <c r="O16" i="95"/>
  <c r="N8" i="95"/>
  <c r="N9" i="95"/>
  <c r="N10" i="95"/>
  <c r="N11" i="95"/>
  <c r="N12" i="95"/>
  <c r="N13" i="95"/>
  <c r="N14" i="95"/>
  <c r="N15" i="95"/>
  <c r="N16" i="95"/>
  <c r="J8" i="95"/>
  <c r="J9" i="95"/>
  <c r="J10" i="95"/>
  <c r="J11" i="95"/>
  <c r="J12" i="95"/>
  <c r="J13" i="95"/>
  <c r="J14" i="95"/>
  <c r="J15" i="95"/>
  <c r="J16" i="95"/>
  <c r="E7" i="94"/>
  <c r="E11" i="94" s="1"/>
  <c r="G7" i="94"/>
  <c r="G11" i="94" s="1"/>
  <c r="H7" i="94"/>
  <c r="H11" i="94" s="1"/>
  <c r="I7" i="94"/>
  <c r="I11" i="94" s="1"/>
  <c r="D7" i="94"/>
  <c r="D11" i="94" s="1"/>
  <c r="L8" i="94"/>
  <c r="L9" i="94"/>
  <c r="L10" i="94"/>
  <c r="K8" i="94"/>
  <c r="K9" i="94"/>
  <c r="K10" i="94"/>
  <c r="J8" i="94"/>
  <c r="J9" i="94"/>
  <c r="J10" i="94"/>
  <c r="F8" i="94"/>
  <c r="F9" i="94"/>
  <c r="F10" i="94"/>
  <c r="E7" i="92"/>
  <c r="G7" i="92"/>
  <c r="H7" i="92"/>
  <c r="I7" i="92"/>
  <c r="D7" i="92"/>
  <c r="L8" i="92"/>
  <c r="L10" i="92"/>
  <c r="K8" i="92"/>
  <c r="K10" i="92"/>
  <c r="J8" i="92"/>
  <c r="J10" i="92"/>
  <c r="F8" i="92"/>
  <c r="F7" i="92" s="1"/>
  <c r="F10" i="92"/>
  <c r="E6" i="93"/>
  <c r="G6" i="93"/>
  <c r="H6" i="93"/>
  <c r="I6" i="93"/>
  <c r="D6" i="93"/>
  <c r="L7" i="93"/>
  <c r="K7" i="93"/>
  <c r="J7" i="93"/>
  <c r="F7" i="93"/>
  <c r="F6" i="93" s="1"/>
  <c r="I7" i="91"/>
  <c r="I21" i="91" s="1"/>
  <c r="K7" i="91"/>
  <c r="K21" i="91" s="1"/>
  <c r="L7" i="91"/>
  <c r="L21" i="91" s="1"/>
  <c r="M7" i="91"/>
  <c r="M21" i="91" s="1"/>
  <c r="H7" i="91"/>
  <c r="H21" i="91" s="1"/>
  <c r="S9" i="91"/>
  <c r="S10" i="91"/>
  <c r="S11" i="91"/>
  <c r="S12" i="91"/>
  <c r="S13" i="91"/>
  <c r="S14" i="91"/>
  <c r="S15" i="91"/>
  <c r="S16" i="91"/>
  <c r="S17" i="91"/>
  <c r="S18" i="91"/>
  <c r="S19" i="91"/>
  <c r="S20" i="91"/>
  <c r="S8" i="91"/>
  <c r="P8" i="91"/>
  <c r="P9" i="91"/>
  <c r="P10" i="91"/>
  <c r="P11" i="91"/>
  <c r="P12" i="91"/>
  <c r="P13" i="91"/>
  <c r="P14" i="91"/>
  <c r="P15" i="91"/>
  <c r="P16" i="91"/>
  <c r="P17" i="91"/>
  <c r="P18" i="91"/>
  <c r="P19" i="91"/>
  <c r="P20" i="91"/>
  <c r="O8" i="91"/>
  <c r="O9" i="91"/>
  <c r="O10" i="91"/>
  <c r="O11" i="91"/>
  <c r="O12" i="91"/>
  <c r="O13" i="91"/>
  <c r="O14" i="91"/>
  <c r="O15" i="91"/>
  <c r="O16" i="91"/>
  <c r="O17" i="91"/>
  <c r="O18" i="91"/>
  <c r="O19" i="91"/>
  <c r="O20" i="91"/>
  <c r="N8" i="91"/>
  <c r="N9" i="91"/>
  <c r="N10" i="91"/>
  <c r="N11" i="91"/>
  <c r="N12" i="91"/>
  <c r="N13" i="91"/>
  <c r="N14" i="91"/>
  <c r="N15" i="91"/>
  <c r="N16" i="91"/>
  <c r="N17" i="91"/>
  <c r="N18" i="91"/>
  <c r="N19" i="91"/>
  <c r="N20" i="91"/>
  <c r="J8" i="91"/>
  <c r="J9" i="91"/>
  <c r="J10" i="91"/>
  <c r="J11" i="91"/>
  <c r="J12" i="91"/>
  <c r="J13" i="91"/>
  <c r="J14" i="91"/>
  <c r="J15" i="91"/>
  <c r="J16" i="91"/>
  <c r="J17" i="91"/>
  <c r="J18" i="91"/>
  <c r="J19" i="91"/>
  <c r="J20" i="91"/>
  <c r="E7" i="90"/>
  <c r="E14" i="90" s="1"/>
  <c r="G7" i="90"/>
  <c r="G14" i="90" s="1"/>
  <c r="H7" i="90"/>
  <c r="H14" i="90" s="1"/>
  <c r="I7" i="90"/>
  <c r="I14" i="90" s="1"/>
  <c r="D7" i="90"/>
  <c r="D14" i="90" s="1"/>
  <c r="L8" i="90"/>
  <c r="L9" i="90"/>
  <c r="L10" i="90"/>
  <c r="L11" i="90"/>
  <c r="L12" i="90"/>
  <c r="L13" i="90"/>
  <c r="K8" i="90"/>
  <c r="K9" i="90"/>
  <c r="K10" i="90"/>
  <c r="K11" i="90"/>
  <c r="K12" i="90"/>
  <c r="K13" i="90"/>
  <c r="J8" i="90"/>
  <c r="J9" i="90"/>
  <c r="J10" i="90"/>
  <c r="J11" i="90"/>
  <c r="J12" i="90"/>
  <c r="J13" i="90"/>
  <c r="F8" i="90"/>
  <c r="F9" i="90"/>
  <c r="F10" i="90"/>
  <c r="F11" i="90"/>
  <c r="F12" i="90"/>
  <c r="F13" i="90"/>
  <c r="E9" i="88"/>
  <c r="G9" i="88"/>
  <c r="H9" i="88"/>
  <c r="I9" i="88"/>
  <c r="D9" i="88"/>
  <c r="E7" i="88"/>
  <c r="G7" i="88"/>
  <c r="H7" i="88"/>
  <c r="I7" i="88"/>
  <c r="D7" i="88"/>
  <c r="L8" i="88"/>
  <c r="L10" i="88"/>
  <c r="L11" i="88"/>
  <c r="L12" i="88"/>
  <c r="L13" i="88"/>
  <c r="L14" i="88"/>
  <c r="L15" i="88"/>
  <c r="L16" i="88"/>
  <c r="L17" i="88"/>
  <c r="L18" i="88"/>
  <c r="L19" i="88"/>
  <c r="L20" i="88"/>
  <c r="K8" i="88"/>
  <c r="K10" i="88"/>
  <c r="K11" i="88"/>
  <c r="K12" i="88"/>
  <c r="K13" i="88"/>
  <c r="K14" i="88"/>
  <c r="K15" i="88"/>
  <c r="K16" i="88"/>
  <c r="K17" i="88"/>
  <c r="K18" i="88"/>
  <c r="K19" i="88"/>
  <c r="K20" i="88"/>
  <c r="J8" i="88"/>
  <c r="J10" i="88"/>
  <c r="J11" i="88"/>
  <c r="J12" i="88"/>
  <c r="J13" i="88"/>
  <c r="J14" i="88"/>
  <c r="J15" i="88"/>
  <c r="J16" i="88"/>
  <c r="J17" i="88"/>
  <c r="J18" i="88"/>
  <c r="J19" i="88"/>
  <c r="J20" i="88"/>
  <c r="F8" i="88"/>
  <c r="F7" i="88" s="1"/>
  <c r="F10" i="88"/>
  <c r="F11" i="88"/>
  <c r="F12" i="88"/>
  <c r="F13" i="88"/>
  <c r="F14" i="88"/>
  <c r="F15" i="88"/>
  <c r="F16" i="88"/>
  <c r="F17" i="88"/>
  <c r="F18" i="88"/>
  <c r="F19" i="88"/>
  <c r="F20" i="88"/>
  <c r="E6" i="89"/>
  <c r="G6" i="89"/>
  <c r="H6" i="89"/>
  <c r="I6" i="89"/>
  <c r="D6" i="89"/>
  <c r="L7" i="89"/>
  <c r="L8" i="89"/>
  <c r="L9" i="89"/>
  <c r="L10" i="89"/>
  <c r="L11" i="89"/>
  <c r="L12" i="89"/>
  <c r="L13" i="89"/>
  <c r="L14" i="89"/>
  <c r="L15" i="89"/>
  <c r="L16" i="89"/>
  <c r="L17" i="89"/>
  <c r="L18" i="89"/>
  <c r="L19" i="89"/>
  <c r="L20" i="89"/>
  <c r="L21" i="89"/>
  <c r="L22" i="89"/>
  <c r="L23" i="89"/>
  <c r="L24" i="89"/>
  <c r="L25" i="89"/>
  <c r="L26" i="89"/>
  <c r="L27" i="89"/>
  <c r="L28" i="89"/>
  <c r="K7" i="89"/>
  <c r="K8" i="89"/>
  <c r="K9" i="89"/>
  <c r="K10" i="89"/>
  <c r="K11" i="89"/>
  <c r="K12" i="89"/>
  <c r="K13" i="89"/>
  <c r="K14" i="89"/>
  <c r="K15" i="89"/>
  <c r="K16" i="89"/>
  <c r="K17" i="89"/>
  <c r="K18" i="89"/>
  <c r="K19" i="89"/>
  <c r="K20" i="89"/>
  <c r="K21" i="89"/>
  <c r="K22" i="89"/>
  <c r="K23" i="89"/>
  <c r="K24" i="89"/>
  <c r="K25" i="89"/>
  <c r="K26" i="89"/>
  <c r="K27" i="89"/>
  <c r="K28" i="89"/>
  <c r="J7" i="89"/>
  <c r="J8" i="89"/>
  <c r="J9" i="89"/>
  <c r="J10" i="89"/>
  <c r="J11" i="89"/>
  <c r="J12" i="89"/>
  <c r="J13" i="89"/>
  <c r="J14" i="89"/>
  <c r="J15" i="89"/>
  <c r="J16" i="89"/>
  <c r="J17" i="89"/>
  <c r="J18" i="89"/>
  <c r="J19" i="89"/>
  <c r="J20" i="89"/>
  <c r="J21" i="89"/>
  <c r="J22" i="89"/>
  <c r="J23" i="89"/>
  <c r="J24" i="89"/>
  <c r="J25" i="89"/>
  <c r="J26" i="89"/>
  <c r="J27" i="89"/>
  <c r="J28" i="89"/>
  <c r="F7" i="89"/>
  <c r="F8" i="89"/>
  <c r="F9" i="89"/>
  <c r="F10" i="89"/>
  <c r="F11" i="89"/>
  <c r="F12" i="89"/>
  <c r="F13" i="89"/>
  <c r="F14" i="89"/>
  <c r="F15" i="89"/>
  <c r="F16" i="89"/>
  <c r="F17" i="89"/>
  <c r="F18" i="89"/>
  <c r="F19" i="89"/>
  <c r="F20" i="89"/>
  <c r="F21" i="89"/>
  <c r="F22" i="89"/>
  <c r="F23" i="89"/>
  <c r="F24" i="89"/>
  <c r="F25" i="89"/>
  <c r="F26" i="89"/>
  <c r="F27" i="89"/>
  <c r="F28" i="89"/>
  <c r="I7" i="87"/>
  <c r="I20" i="87" s="1"/>
  <c r="K7" i="87"/>
  <c r="K20" i="87" s="1"/>
  <c r="L7" i="87"/>
  <c r="L20" i="87" s="1"/>
  <c r="M7" i="87"/>
  <c r="M20" i="87" s="1"/>
  <c r="H7" i="87"/>
  <c r="H20" i="87" s="1"/>
  <c r="S9" i="87"/>
  <c r="S10" i="87"/>
  <c r="S11" i="87"/>
  <c r="S12" i="87"/>
  <c r="S13" i="87"/>
  <c r="S14" i="87"/>
  <c r="S15" i="87"/>
  <c r="S16" i="87"/>
  <c r="S17" i="87"/>
  <c r="S18" i="87"/>
  <c r="S19" i="87"/>
  <c r="S8" i="87"/>
  <c r="P8" i="87"/>
  <c r="P9" i="87"/>
  <c r="P10" i="87"/>
  <c r="P11" i="87"/>
  <c r="P12" i="87"/>
  <c r="P13" i="87"/>
  <c r="P14" i="87"/>
  <c r="P15" i="87"/>
  <c r="P16" i="87"/>
  <c r="P17" i="87"/>
  <c r="P18" i="87"/>
  <c r="P19" i="87"/>
  <c r="O8" i="87"/>
  <c r="O9" i="87"/>
  <c r="O10" i="87"/>
  <c r="O11" i="87"/>
  <c r="O12" i="87"/>
  <c r="O13" i="87"/>
  <c r="O14" i="87"/>
  <c r="O15" i="87"/>
  <c r="O16" i="87"/>
  <c r="O17" i="87"/>
  <c r="O18" i="87"/>
  <c r="O19" i="87"/>
  <c r="N8" i="87"/>
  <c r="N9" i="87"/>
  <c r="N10" i="87"/>
  <c r="N11" i="87"/>
  <c r="N12" i="87"/>
  <c r="N13" i="87"/>
  <c r="N14" i="87"/>
  <c r="N15" i="87"/>
  <c r="N16" i="87"/>
  <c r="N17" i="87"/>
  <c r="N18" i="87"/>
  <c r="N19" i="87"/>
  <c r="J8" i="87"/>
  <c r="J9" i="87"/>
  <c r="J10" i="87"/>
  <c r="J11" i="87"/>
  <c r="J12" i="87"/>
  <c r="J13" i="87"/>
  <c r="J14" i="87"/>
  <c r="J15" i="87"/>
  <c r="J16" i="87"/>
  <c r="J17" i="87"/>
  <c r="J18" i="87"/>
  <c r="J19" i="87"/>
  <c r="E7" i="86"/>
  <c r="E11" i="86" s="1"/>
  <c r="G7" i="86"/>
  <c r="H7" i="86"/>
  <c r="H11" i="86" s="1"/>
  <c r="I7" i="86"/>
  <c r="I11" i="86" s="1"/>
  <c r="D7" i="86"/>
  <c r="D11" i="86" s="1"/>
  <c r="L8" i="86"/>
  <c r="L9" i="86"/>
  <c r="L10" i="86"/>
  <c r="K8" i="86"/>
  <c r="K9" i="86"/>
  <c r="K10" i="86"/>
  <c r="J8" i="86"/>
  <c r="J9" i="86"/>
  <c r="J10" i="86"/>
  <c r="F8" i="86"/>
  <c r="F9" i="86"/>
  <c r="F10" i="86"/>
  <c r="E13" i="84"/>
  <c r="G13" i="84"/>
  <c r="H13" i="84"/>
  <c r="I13" i="84"/>
  <c r="D13" i="84"/>
  <c r="E7" i="84"/>
  <c r="G7" i="84"/>
  <c r="H7" i="84"/>
  <c r="I7" i="84"/>
  <c r="D7" i="84"/>
  <c r="L8" i="84"/>
  <c r="L9" i="84"/>
  <c r="L10" i="84"/>
  <c r="L11" i="84"/>
  <c r="L12" i="84"/>
  <c r="L14" i="84"/>
  <c r="L15" i="84"/>
  <c r="L16" i="84"/>
  <c r="L17" i="84"/>
  <c r="L18" i="84"/>
  <c r="L19" i="84"/>
  <c r="L20" i="84"/>
  <c r="L21" i="84"/>
  <c r="L22" i="84"/>
  <c r="L23" i="84"/>
  <c r="L24" i="84"/>
  <c r="L25" i="84"/>
  <c r="L26" i="84"/>
  <c r="L27" i="84"/>
  <c r="L28" i="84"/>
  <c r="L29" i="84"/>
  <c r="L30" i="84"/>
  <c r="L31" i="84"/>
  <c r="L32" i="84"/>
  <c r="L33" i="84"/>
  <c r="L34" i="84"/>
  <c r="L35" i="84"/>
  <c r="K8" i="84"/>
  <c r="K9" i="84"/>
  <c r="K10" i="84"/>
  <c r="K11" i="84"/>
  <c r="K12" i="84"/>
  <c r="K14" i="84"/>
  <c r="K15" i="84"/>
  <c r="K16" i="84"/>
  <c r="K17" i="84"/>
  <c r="K18" i="84"/>
  <c r="K19" i="84"/>
  <c r="K20" i="84"/>
  <c r="K21" i="84"/>
  <c r="K22" i="84"/>
  <c r="K23" i="84"/>
  <c r="K24" i="84"/>
  <c r="K25" i="84"/>
  <c r="K26" i="84"/>
  <c r="K27" i="84"/>
  <c r="K28" i="84"/>
  <c r="K29" i="84"/>
  <c r="K30" i="84"/>
  <c r="K31" i="84"/>
  <c r="K32" i="84"/>
  <c r="K33" i="84"/>
  <c r="K34" i="84"/>
  <c r="K35" i="84"/>
  <c r="J8" i="84"/>
  <c r="J9" i="84"/>
  <c r="J10" i="84"/>
  <c r="J11" i="84"/>
  <c r="J12" i="84"/>
  <c r="J14" i="84"/>
  <c r="J15" i="84"/>
  <c r="J16" i="84"/>
  <c r="J17" i="84"/>
  <c r="J18" i="84"/>
  <c r="J19" i="84"/>
  <c r="J20" i="84"/>
  <c r="J21" i="84"/>
  <c r="J22" i="84"/>
  <c r="J23" i="84"/>
  <c r="J24" i="84"/>
  <c r="J25" i="84"/>
  <c r="J26" i="84"/>
  <c r="J27" i="84"/>
  <c r="J28" i="84"/>
  <c r="J29" i="84"/>
  <c r="J30" i="84"/>
  <c r="J31" i="84"/>
  <c r="J32" i="84"/>
  <c r="J33" i="84"/>
  <c r="J34" i="84"/>
  <c r="J35" i="84"/>
  <c r="F8" i="84"/>
  <c r="F9" i="84"/>
  <c r="F10" i="84"/>
  <c r="F11" i="84"/>
  <c r="F12" i="84"/>
  <c r="F14" i="84"/>
  <c r="F15" i="84"/>
  <c r="F16" i="84"/>
  <c r="F17" i="84"/>
  <c r="F18" i="84"/>
  <c r="F19" i="84"/>
  <c r="F20" i="84"/>
  <c r="F21" i="84"/>
  <c r="F22" i="84"/>
  <c r="F23" i="84"/>
  <c r="F24" i="84"/>
  <c r="F25" i="84"/>
  <c r="F26" i="84"/>
  <c r="F27" i="84"/>
  <c r="F28" i="84"/>
  <c r="F29" i="84"/>
  <c r="F30" i="84"/>
  <c r="F31" i="84"/>
  <c r="F32" i="84"/>
  <c r="F33" i="84"/>
  <c r="F34" i="84"/>
  <c r="F35" i="84"/>
  <c r="E6" i="85"/>
  <c r="G6" i="85"/>
  <c r="H6" i="85"/>
  <c r="I6" i="85"/>
  <c r="D6" i="85"/>
  <c r="L7" i="85"/>
  <c r="L8" i="85"/>
  <c r="L9" i="85"/>
  <c r="L10" i="85"/>
  <c r="L11" i="85"/>
  <c r="L12" i="85"/>
  <c r="L13" i="85"/>
  <c r="L14" i="85"/>
  <c r="L15" i="85"/>
  <c r="L16" i="85"/>
  <c r="L17" i="85"/>
  <c r="L18" i="85"/>
  <c r="L19" i="85"/>
  <c r="L20" i="85"/>
  <c r="L21" i="85"/>
  <c r="L22" i="85"/>
  <c r="L23" i="85"/>
  <c r="L24" i="85"/>
  <c r="L25" i="85"/>
  <c r="L26" i="85"/>
  <c r="L27" i="85"/>
  <c r="K7" i="85"/>
  <c r="K8" i="85"/>
  <c r="K9" i="85"/>
  <c r="K10" i="85"/>
  <c r="K11" i="85"/>
  <c r="K12" i="85"/>
  <c r="K13" i="85"/>
  <c r="K14" i="85"/>
  <c r="K15" i="85"/>
  <c r="K16" i="85"/>
  <c r="K17" i="85"/>
  <c r="K18" i="85"/>
  <c r="K19" i="85"/>
  <c r="K20" i="85"/>
  <c r="K21" i="85"/>
  <c r="K22" i="85"/>
  <c r="K23" i="85"/>
  <c r="K24" i="85"/>
  <c r="K25" i="85"/>
  <c r="K26" i="85"/>
  <c r="K27" i="85"/>
  <c r="J7" i="85"/>
  <c r="J8" i="85"/>
  <c r="J9" i="85"/>
  <c r="J10" i="85"/>
  <c r="J11" i="85"/>
  <c r="J12" i="85"/>
  <c r="J13" i="85"/>
  <c r="J14" i="85"/>
  <c r="J15" i="85"/>
  <c r="J16" i="85"/>
  <c r="J17" i="85"/>
  <c r="J18" i="85"/>
  <c r="J19" i="85"/>
  <c r="J20" i="85"/>
  <c r="J21" i="85"/>
  <c r="J22" i="85"/>
  <c r="J23" i="85"/>
  <c r="J24" i="85"/>
  <c r="J25" i="85"/>
  <c r="J26" i="85"/>
  <c r="J27" i="85"/>
  <c r="F7" i="85"/>
  <c r="F8" i="85"/>
  <c r="F9" i="85"/>
  <c r="F10" i="85"/>
  <c r="F11" i="85"/>
  <c r="F12" i="85"/>
  <c r="F13" i="85"/>
  <c r="F14" i="85"/>
  <c r="F15" i="85"/>
  <c r="F16" i="85"/>
  <c r="F17" i="85"/>
  <c r="F18" i="85"/>
  <c r="F19" i="85"/>
  <c r="F20" i="85"/>
  <c r="F21" i="85"/>
  <c r="F22" i="85"/>
  <c r="F23" i="85"/>
  <c r="F24" i="85"/>
  <c r="F25" i="85"/>
  <c r="F26" i="85"/>
  <c r="F27" i="85"/>
  <c r="I7" i="83"/>
  <c r="I15" i="83" s="1"/>
  <c r="K7" i="83"/>
  <c r="L7" i="83"/>
  <c r="L15" i="83" s="1"/>
  <c r="M7" i="83"/>
  <c r="M15" i="83" s="1"/>
  <c r="H7" i="83"/>
  <c r="H15" i="83" s="1"/>
  <c r="S9" i="83"/>
  <c r="S10" i="83"/>
  <c r="S11" i="83"/>
  <c r="S12" i="83"/>
  <c r="S13" i="83"/>
  <c r="S14" i="83"/>
  <c r="S8" i="83"/>
  <c r="P8" i="83"/>
  <c r="P9" i="83"/>
  <c r="P10" i="83"/>
  <c r="P11" i="83"/>
  <c r="P12" i="83"/>
  <c r="P13" i="83"/>
  <c r="P14" i="83"/>
  <c r="O8" i="83"/>
  <c r="O9" i="83"/>
  <c r="O10" i="83"/>
  <c r="O11" i="83"/>
  <c r="O12" i="83"/>
  <c r="O13" i="83"/>
  <c r="O14" i="83"/>
  <c r="N8" i="83"/>
  <c r="N9" i="83"/>
  <c r="N10" i="83"/>
  <c r="N11" i="83"/>
  <c r="N12" i="83"/>
  <c r="N13" i="83"/>
  <c r="N14" i="83"/>
  <c r="J8" i="83"/>
  <c r="J9" i="83"/>
  <c r="J10" i="83"/>
  <c r="J11" i="83"/>
  <c r="J12" i="83"/>
  <c r="J13" i="83"/>
  <c r="J14" i="83"/>
  <c r="E7" i="82"/>
  <c r="E10" i="82" s="1"/>
  <c r="G7" i="82"/>
  <c r="H7" i="82"/>
  <c r="H10" i="82" s="1"/>
  <c r="I7" i="82"/>
  <c r="I10" i="82" s="1"/>
  <c r="D7" i="82"/>
  <c r="D10" i="82" s="1"/>
  <c r="L8" i="82"/>
  <c r="L9" i="82"/>
  <c r="K8" i="82"/>
  <c r="K9" i="82"/>
  <c r="J8" i="82"/>
  <c r="J9" i="82"/>
  <c r="F8" i="82"/>
  <c r="F9" i="82"/>
  <c r="E7" i="80"/>
  <c r="G7" i="80"/>
  <c r="H7" i="80"/>
  <c r="I7" i="80"/>
  <c r="D7" i="80"/>
  <c r="L8" i="80"/>
  <c r="L10" i="80"/>
  <c r="K8" i="80"/>
  <c r="K10" i="80"/>
  <c r="J8" i="80"/>
  <c r="J10" i="80"/>
  <c r="F8" i="80"/>
  <c r="F7" i="80" s="1"/>
  <c r="F10" i="80"/>
  <c r="E6" i="81"/>
  <c r="G6" i="81"/>
  <c r="H6" i="81"/>
  <c r="I6" i="81"/>
  <c r="D6" i="81"/>
  <c r="L7" i="81"/>
  <c r="L8" i="81"/>
  <c r="L9" i="81"/>
  <c r="L10" i="81"/>
  <c r="L11" i="81"/>
  <c r="L12" i="81"/>
  <c r="L13" i="81"/>
  <c r="L14" i="81"/>
  <c r="L15" i="81"/>
  <c r="L16" i="81"/>
  <c r="L17" i="81"/>
  <c r="L18" i="81"/>
  <c r="L19" i="81"/>
  <c r="L20" i="81"/>
  <c r="L21" i="81"/>
  <c r="L22" i="81"/>
  <c r="L23" i="81"/>
  <c r="L24" i="81"/>
  <c r="L25" i="81"/>
  <c r="L26" i="81"/>
  <c r="L27" i="81"/>
  <c r="L28" i="81"/>
  <c r="K7" i="81"/>
  <c r="K8" i="81"/>
  <c r="K9" i="81"/>
  <c r="K10" i="81"/>
  <c r="K11" i="81"/>
  <c r="K12" i="81"/>
  <c r="K13" i="81"/>
  <c r="K14" i="81"/>
  <c r="K15" i="81"/>
  <c r="K16" i="81"/>
  <c r="K17" i="81"/>
  <c r="K18" i="81"/>
  <c r="K19" i="81"/>
  <c r="K20" i="81"/>
  <c r="K21" i="81"/>
  <c r="K22" i="81"/>
  <c r="K23" i="81"/>
  <c r="K24" i="81"/>
  <c r="K25" i="81"/>
  <c r="K26" i="81"/>
  <c r="K27" i="81"/>
  <c r="K28" i="81"/>
  <c r="J7" i="81"/>
  <c r="J8" i="81"/>
  <c r="J9" i="81"/>
  <c r="J10" i="81"/>
  <c r="J11" i="81"/>
  <c r="J12" i="81"/>
  <c r="J13" i="81"/>
  <c r="J14" i="81"/>
  <c r="J15" i="81"/>
  <c r="J16" i="81"/>
  <c r="J17" i="81"/>
  <c r="J18" i="81"/>
  <c r="J19" i="81"/>
  <c r="J20" i="81"/>
  <c r="J21" i="81"/>
  <c r="J22" i="81"/>
  <c r="J23" i="81"/>
  <c r="J24" i="81"/>
  <c r="J25" i="81"/>
  <c r="J26" i="81"/>
  <c r="J27" i="81"/>
  <c r="J28" i="81"/>
  <c r="F7" i="81"/>
  <c r="F8" i="81"/>
  <c r="F9" i="81"/>
  <c r="F10" i="81"/>
  <c r="F11" i="81"/>
  <c r="F12" i="81"/>
  <c r="F13" i="81"/>
  <c r="F14" i="81"/>
  <c r="F15" i="81"/>
  <c r="F16" i="81"/>
  <c r="F17" i="81"/>
  <c r="F18" i="81"/>
  <c r="F19" i="81"/>
  <c r="F20" i="81"/>
  <c r="F21" i="81"/>
  <c r="F22" i="81"/>
  <c r="F23" i="81"/>
  <c r="F24" i="81"/>
  <c r="F25" i="81"/>
  <c r="F26" i="81"/>
  <c r="F27" i="81"/>
  <c r="F28" i="81"/>
  <c r="I7" i="79"/>
  <c r="I18" i="79" s="1"/>
  <c r="K7" i="79"/>
  <c r="K18" i="79" s="1"/>
  <c r="L7" i="79"/>
  <c r="L18" i="79" s="1"/>
  <c r="M7" i="79"/>
  <c r="M18" i="79" s="1"/>
  <c r="H7" i="79"/>
  <c r="H18" i="79" s="1"/>
  <c r="S9" i="79"/>
  <c r="S10" i="79"/>
  <c r="S11" i="79"/>
  <c r="S12" i="79"/>
  <c r="S13" i="79"/>
  <c r="S14" i="79"/>
  <c r="S15" i="79"/>
  <c r="S16" i="79"/>
  <c r="S17" i="79"/>
  <c r="S8" i="79"/>
  <c r="P8" i="79"/>
  <c r="P9" i="79"/>
  <c r="P10" i="79"/>
  <c r="P11" i="79"/>
  <c r="P12" i="79"/>
  <c r="P13" i="79"/>
  <c r="P14" i="79"/>
  <c r="P15" i="79"/>
  <c r="P16" i="79"/>
  <c r="P17" i="79"/>
  <c r="O8" i="79"/>
  <c r="O9" i="79"/>
  <c r="O10" i="79"/>
  <c r="O11" i="79"/>
  <c r="O12" i="79"/>
  <c r="O13" i="79"/>
  <c r="O14" i="79"/>
  <c r="O15" i="79"/>
  <c r="O16" i="79"/>
  <c r="O17" i="79"/>
  <c r="N8" i="79"/>
  <c r="N9" i="79"/>
  <c r="N10" i="79"/>
  <c r="N11" i="79"/>
  <c r="N12" i="79"/>
  <c r="N13" i="79"/>
  <c r="N14" i="79"/>
  <c r="N15" i="79"/>
  <c r="N16" i="79"/>
  <c r="N17" i="79"/>
  <c r="J8" i="79"/>
  <c r="J9" i="79"/>
  <c r="J10" i="79"/>
  <c r="J11" i="79"/>
  <c r="J12" i="79"/>
  <c r="J13" i="79"/>
  <c r="J14" i="79"/>
  <c r="J15" i="79"/>
  <c r="J16" i="79"/>
  <c r="J17" i="79"/>
  <c r="E7" i="78"/>
  <c r="E12" i="78" s="1"/>
  <c r="G7" i="78"/>
  <c r="G12" i="78" s="1"/>
  <c r="H7" i="78"/>
  <c r="H12" i="78" s="1"/>
  <c r="I7" i="78"/>
  <c r="I12" i="78" s="1"/>
  <c r="D7" i="78"/>
  <c r="D12" i="78" s="1"/>
  <c r="L8" i="78"/>
  <c r="L9" i="78"/>
  <c r="L10" i="78"/>
  <c r="L11" i="78"/>
  <c r="K8" i="78"/>
  <c r="K9" i="78"/>
  <c r="K10" i="78"/>
  <c r="K11" i="78"/>
  <c r="J8" i="78"/>
  <c r="J9" i="78"/>
  <c r="J10" i="78"/>
  <c r="J11" i="78"/>
  <c r="F8" i="78"/>
  <c r="F9" i="78"/>
  <c r="F10" i="78"/>
  <c r="F11" i="78"/>
  <c r="E9" i="76"/>
  <c r="G9" i="76"/>
  <c r="H9" i="76"/>
  <c r="I9" i="76"/>
  <c r="D9" i="76"/>
  <c r="E7" i="76"/>
  <c r="G7" i="76"/>
  <c r="H7" i="76"/>
  <c r="I7" i="76"/>
  <c r="D7" i="76"/>
  <c r="L8" i="76"/>
  <c r="L10" i="76"/>
  <c r="L11" i="76"/>
  <c r="L12" i="76"/>
  <c r="K8" i="76"/>
  <c r="K10" i="76"/>
  <c r="K11" i="76"/>
  <c r="K12" i="76"/>
  <c r="J8" i="76"/>
  <c r="J10" i="76"/>
  <c r="J11" i="76"/>
  <c r="J12" i="76"/>
  <c r="F8" i="76"/>
  <c r="F7" i="76" s="1"/>
  <c r="F10" i="76"/>
  <c r="F9" i="76" s="1"/>
  <c r="F11" i="76"/>
  <c r="F12" i="76"/>
  <c r="E6" i="77"/>
  <c r="G6" i="77"/>
  <c r="H6" i="77"/>
  <c r="I6" i="77"/>
  <c r="D6" i="77"/>
  <c r="L7" i="77"/>
  <c r="L8" i="77"/>
  <c r="L9" i="77"/>
  <c r="L10" i="77"/>
  <c r="L11" i="77"/>
  <c r="L12" i="77"/>
  <c r="L13" i="77"/>
  <c r="L14" i="77"/>
  <c r="K7" i="77"/>
  <c r="K8" i="77"/>
  <c r="K9" i="77"/>
  <c r="K10" i="77"/>
  <c r="K11" i="77"/>
  <c r="K12" i="77"/>
  <c r="K13" i="77"/>
  <c r="K14" i="77"/>
  <c r="J7" i="77"/>
  <c r="J8" i="77"/>
  <c r="J9" i="77"/>
  <c r="J10" i="77"/>
  <c r="J11" i="77"/>
  <c r="J12" i="77"/>
  <c r="J13" i="77"/>
  <c r="J14" i="77"/>
  <c r="F7" i="77"/>
  <c r="F8" i="77"/>
  <c r="F9" i="77"/>
  <c r="F10" i="77"/>
  <c r="F11" i="77"/>
  <c r="F12" i="77"/>
  <c r="F13" i="77"/>
  <c r="F14" i="77"/>
  <c r="I7" i="75"/>
  <c r="I24" i="75" s="1"/>
  <c r="K7" i="75"/>
  <c r="K24" i="75" s="1"/>
  <c r="L7" i="75"/>
  <c r="L24" i="75" s="1"/>
  <c r="M7" i="75"/>
  <c r="M24" i="75" s="1"/>
  <c r="H7" i="75"/>
  <c r="H24" i="75" s="1"/>
  <c r="S9" i="75"/>
  <c r="S10" i="75"/>
  <c r="S11" i="75"/>
  <c r="S12" i="75"/>
  <c r="S13" i="75"/>
  <c r="S14" i="75"/>
  <c r="S15" i="75"/>
  <c r="S16" i="75"/>
  <c r="S17" i="75"/>
  <c r="S18" i="75"/>
  <c r="S19" i="75"/>
  <c r="S20" i="75"/>
  <c r="S21" i="75"/>
  <c r="S8" i="75"/>
  <c r="P8" i="75"/>
  <c r="P9" i="75"/>
  <c r="P10" i="75"/>
  <c r="P11" i="75"/>
  <c r="P12" i="75"/>
  <c r="P13" i="75"/>
  <c r="P14" i="75"/>
  <c r="P15" i="75"/>
  <c r="P16" i="75"/>
  <c r="P17" i="75"/>
  <c r="P18" i="75"/>
  <c r="P19" i="75"/>
  <c r="P20" i="75"/>
  <c r="P21" i="75"/>
  <c r="O8" i="75"/>
  <c r="O9" i="75"/>
  <c r="O10" i="75"/>
  <c r="O11" i="75"/>
  <c r="O12" i="75"/>
  <c r="O13" i="75"/>
  <c r="O14" i="75"/>
  <c r="O15" i="75"/>
  <c r="O16" i="75"/>
  <c r="O17" i="75"/>
  <c r="O18" i="75"/>
  <c r="O19" i="75"/>
  <c r="O20" i="75"/>
  <c r="O21" i="75"/>
  <c r="N8" i="75"/>
  <c r="N9" i="75"/>
  <c r="N10" i="75"/>
  <c r="N11" i="75"/>
  <c r="N12" i="75"/>
  <c r="N13" i="75"/>
  <c r="N14" i="75"/>
  <c r="N15" i="75"/>
  <c r="N16" i="75"/>
  <c r="N17" i="75"/>
  <c r="N18" i="75"/>
  <c r="N19" i="75"/>
  <c r="N20" i="75"/>
  <c r="N21" i="75"/>
  <c r="J8" i="75"/>
  <c r="J9" i="75"/>
  <c r="J10" i="75"/>
  <c r="J11" i="75"/>
  <c r="J12" i="75"/>
  <c r="J13" i="75"/>
  <c r="J14" i="75"/>
  <c r="J15" i="75"/>
  <c r="J16" i="75"/>
  <c r="J17" i="75"/>
  <c r="J18" i="75"/>
  <c r="J19" i="75"/>
  <c r="J20" i="75"/>
  <c r="J21" i="75"/>
  <c r="E7" i="74"/>
  <c r="E13" i="74" s="1"/>
  <c r="G7" i="74"/>
  <c r="H7" i="74"/>
  <c r="H13" i="74" s="1"/>
  <c r="I7" i="74"/>
  <c r="I13" i="74" s="1"/>
  <c r="D7" i="74"/>
  <c r="D13" i="74" s="1"/>
  <c r="L8" i="74"/>
  <c r="L9" i="74"/>
  <c r="L10" i="74"/>
  <c r="L11" i="74"/>
  <c r="L12" i="74"/>
  <c r="K8" i="74"/>
  <c r="K9" i="74"/>
  <c r="K10" i="74"/>
  <c r="K11" i="74"/>
  <c r="K12" i="74"/>
  <c r="J8" i="74"/>
  <c r="J9" i="74"/>
  <c r="J10" i="74"/>
  <c r="J11" i="74"/>
  <c r="J12" i="74"/>
  <c r="F8" i="74"/>
  <c r="F9" i="74"/>
  <c r="F10" i="74"/>
  <c r="F11" i="74"/>
  <c r="F12" i="74"/>
  <c r="E9" i="72"/>
  <c r="G9" i="72"/>
  <c r="H9" i="72"/>
  <c r="I9" i="72"/>
  <c r="D9" i="72"/>
  <c r="E7" i="72"/>
  <c r="G7" i="72"/>
  <c r="H7" i="72"/>
  <c r="I7" i="72"/>
  <c r="D7" i="72"/>
  <c r="L8" i="72"/>
  <c r="L10" i="72"/>
  <c r="L11" i="72"/>
  <c r="L12" i="72"/>
  <c r="L13" i="72"/>
  <c r="L14" i="72"/>
  <c r="L15" i="72"/>
  <c r="L16" i="72"/>
  <c r="L17" i="72"/>
  <c r="L18" i="72"/>
  <c r="K8" i="72"/>
  <c r="K10" i="72"/>
  <c r="K11" i="72"/>
  <c r="K12" i="72"/>
  <c r="K13" i="72"/>
  <c r="K14" i="72"/>
  <c r="K15" i="72"/>
  <c r="K16" i="72"/>
  <c r="K17" i="72"/>
  <c r="K18" i="72"/>
  <c r="J8" i="72"/>
  <c r="J10" i="72"/>
  <c r="J11" i="72"/>
  <c r="J12" i="72"/>
  <c r="J13" i="72"/>
  <c r="J14" i="72"/>
  <c r="J15" i="72"/>
  <c r="J16" i="72"/>
  <c r="J17" i="72"/>
  <c r="J18" i="72"/>
  <c r="F8" i="72"/>
  <c r="F7" i="72" s="1"/>
  <c r="F10" i="72"/>
  <c r="F11" i="72"/>
  <c r="F12" i="72"/>
  <c r="F13" i="72"/>
  <c r="F14" i="72"/>
  <c r="F15" i="72"/>
  <c r="F16" i="72"/>
  <c r="F17" i="72"/>
  <c r="F18" i="72"/>
  <c r="E6" i="73"/>
  <c r="G6" i="73"/>
  <c r="H6" i="73"/>
  <c r="I6" i="73"/>
  <c r="D6" i="73"/>
  <c r="L7" i="73"/>
  <c r="L8" i="73"/>
  <c r="L9" i="73"/>
  <c r="L10" i="73"/>
  <c r="L11" i="73"/>
  <c r="L12" i="73"/>
  <c r="L13" i="73"/>
  <c r="L14" i="73"/>
  <c r="L15" i="73"/>
  <c r="L16" i="73"/>
  <c r="L17" i="73"/>
  <c r="L18" i="73"/>
  <c r="L19" i="73"/>
  <c r="L20" i="73"/>
  <c r="L21" i="73"/>
  <c r="L22" i="73"/>
  <c r="L23" i="73"/>
  <c r="L24" i="73"/>
  <c r="L25" i="73"/>
  <c r="L26" i="73"/>
  <c r="L27" i="73"/>
  <c r="L28" i="73"/>
  <c r="L29" i="73"/>
  <c r="L30" i="73"/>
  <c r="K7" i="73"/>
  <c r="K8" i="73"/>
  <c r="K9" i="73"/>
  <c r="K10" i="73"/>
  <c r="K11" i="73"/>
  <c r="K12" i="73"/>
  <c r="K13" i="73"/>
  <c r="K14" i="73"/>
  <c r="K15" i="73"/>
  <c r="K16" i="73"/>
  <c r="K17" i="73"/>
  <c r="K18" i="73"/>
  <c r="K19" i="73"/>
  <c r="K20" i="73"/>
  <c r="K21" i="73"/>
  <c r="K22" i="73"/>
  <c r="K23" i="73"/>
  <c r="K24" i="73"/>
  <c r="K25" i="73"/>
  <c r="K26" i="73"/>
  <c r="K27" i="73"/>
  <c r="K28" i="73"/>
  <c r="K29" i="73"/>
  <c r="K30" i="73"/>
  <c r="J7" i="73"/>
  <c r="J8" i="73"/>
  <c r="J9" i="73"/>
  <c r="J10" i="73"/>
  <c r="J11" i="73"/>
  <c r="J12" i="73"/>
  <c r="J13" i="73"/>
  <c r="J14" i="73"/>
  <c r="J15" i="73"/>
  <c r="J16" i="73"/>
  <c r="J17" i="73"/>
  <c r="J18" i="73"/>
  <c r="J19" i="73"/>
  <c r="J20" i="73"/>
  <c r="J21" i="73"/>
  <c r="J22" i="73"/>
  <c r="J23" i="73"/>
  <c r="J24" i="73"/>
  <c r="J25" i="73"/>
  <c r="J26" i="73"/>
  <c r="J27" i="73"/>
  <c r="J28" i="73"/>
  <c r="J29" i="73"/>
  <c r="J30" i="73"/>
  <c r="F7" i="73"/>
  <c r="F8" i="73"/>
  <c r="F9" i="73"/>
  <c r="F10" i="73"/>
  <c r="F11" i="73"/>
  <c r="F12" i="73"/>
  <c r="F13" i="73"/>
  <c r="F14" i="73"/>
  <c r="F15" i="73"/>
  <c r="F16" i="73"/>
  <c r="F17" i="73"/>
  <c r="F18" i="73"/>
  <c r="F19" i="73"/>
  <c r="F20" i="73"/>
  <c r="F21" i="73"/>
  <c r="F22" i="73"/>
  <c r="F23" i="73"/>
  <c r="F24" i="73"/>
  <c r="F25" i="73"/>
  <c r="F26" i="73"/>
  <c r="F27" i="73"/>
  <c r="F28" i="73"/>
  <c r="F29" i="73"/>
  <c r="F30" i="73"/>
  <c r="I7" i="71"/>
  <c r="I13" i="71" s="1"/>
  <c r="K7" i="71"/>
  <c r="K13" i="71" s="1"/>
  <c r="L7" i="71"/>
  <c r="L13" i="71" s="1"/>
  <c r="M7" i="71"/>
  <c r="M13" i="71" s="1"/>
  <c r="H7" i="71"/>
  <c r="H13" i="71" s="1"/>
  <c r="S9" i="71"/>
  <c r="S10" i="71"/>
  <c r="S11" i="71"/>
  <c r="S12" i="71"/>
  <c r="S8" i="71"/>
  <c r="P8" i="71"/>
  <c r="P9" i="71"/>
  <c r="P10" i="71"/>
  <c r="P11" i="71"/>
  <c r="P12" i="71"/>
  <c r="O8" i="71"/>
  <c r="O9" i="71"/>
  <c r="O10" i="71"/>
  <c r="O11" i="71"/>
  <c r="O12" i="71"/>
  <c r="N8" i="71"/>
  <c r="N9" i="71"/>
  <c r="N10" i="71"/>
  <c r="N11" i="71"/>
  <c r="N12" i="71"/>
  <c r="J8" i="71"/>
  <c r="J9" i="71"/>
  <c r="J10" i="71"/>
  <c r="J11" i="71"/>
  <c r="J12" i="71"/>
  <c r="E7" i="70"/>
  <c r="E12" i="70" s="1"/>
  <c r="G7" i="70"/>
  <c r="G12" i="70" s="1"/>
  <c r="H7" i="70"/>
  <c r="H12" i="70" s="1"/>
  <c r="I7" i="70"/>
  <c r="I12" i="70" s="1"/>
  <c r="D7" i="70"/>
  <c r="D12" i="70" s="1"/>
  <c r="L8" i="70"/>
  <c r="L9" i="70"/>
  <c r="L10" i="70"/>
  <c r="L11" i="70"/>
  <c r="K8" i="70"/>
  <c r="K9" i="70"/>
  <c r="K10" i="70"/>
  <c r="K11" i="70"/>
  <c r="J8" i="70"/>
  <c r="J9" i="70"/>
  <c r="J10" i="70"/>
  <c r="J11" i="70"/>
  <c r="F8" i="70"/>
  <c r="F9" i="70"/>
  <c r="F10" i="70"/>
  <c r="F11" i="70"/>
  <c r="E9" i="68"/>
  <c r="G9" i="68"/>
  <c r="H9" i="68"/>
  <c r="I9" i="68"/>
  <c r="D9" i="68"/>
  <c r="E7" i="68"/>
  <c r="G7" i="68"/>
  <c r="H7" i="68"/>
  <c r="I7" i="68"/>
  <c r="D7" i="68"/>
  <c r="L8" i="68"/>
  <c r="L10" i="68"/>
  <c r="L11" i="68"/>
  <c r="L12" i="68"/>
  <c r="L13" i="68"/>
  <c r="L14" i="68"/>
  <c r="L15" i="68"/>
  <c r="L16" i="68"/>
  <c r="L17" i="68"/>
  <c r="L18" i="68"/>
  <c r="L19" i="68"/>
  <c r="L20" i="68"/>
  <c r="L21" i="68"/>
  <c r="L22" i="68"/>
  <c r="L23" i="68"/>
  <c r="L24" i="68"/>
  <c r="L25" i="68"/>
  <c r="L26" i="68"/>
  <c r="L27" i="68"/>
  <c r="K8" i="68"/>
  <c r="K10" i="68"/>
  <c r="K11" i="68"/>
  <c r="K12" i="68"/>
  <c r="K13" i="68"/>
  <c r="K14" i="68"/>
  <c r="K15" i="68"/>
  <c r="K16" i="68"/>
  <c r="K17" i="68"/>
  <c r="K18" i="68"/>
  <c r="K19" i="68"/>
  <c r="K20" i="68"/>
  <c r="K21" i="68"/>
  <c r="K22" i="68"/>
  <c r="K23" i="68"/>
  <c r="K24" i="68"/>
  <c r="K25" i="68"/>
  <c r="K26" i="68"/>
  <c r="K27" i="68"/>
  <c r="J8" i="68"/>
  <c r="J10" i="68"/>
  <c r="J11" i="68"/>
  <c r="J12" i="68"/>
  <c r="J13" i="68"/>
  <c r="J14" i="68"/>
  <c r="J15" i="68"/>
  <c r="J16" i="68"/>
  <c r="J17" i="68"/>
  <c r="J18" i="68"/>
  <c r="J19" i="68"/>
  <c r="J20" i="68"/>
  <c r="J21" i="68"/>
  <c r="J22" i="68"/>
  <c r="J23" i="68"/>
  <c r="J24" i="68"/>
  <c r="J25" i="68"/>
  <c r="J26" i="68"/>
  <c r="J27" i="68"/>
  <c r="F8" i="68"/>
  <c r="F7" i="68" s="1"/>
  <c r="F10" i="68"/>
  <c r="F11" i="68"/>
  <c r="F12" i="68"/>
  <c r="F13" i="68"/>
  <c r="F14" i="68"/>
  <c r="F15" i="68"/>
  <c r="F16" i="68"/>
  <c r="F17" i="68"/>
  <c r="F18" i="68"/>
  <c r="F19" i="68"/>
  <c r="F20" i="68"/>
  <c r="F21" i="68"/>
  <c r="F22" i="68"/>
  <c r="F23" i="68"/>
  <c r="F24" i="68"/>
  <c r="F25" i="68"/>
  <c r="F26" i="68"/>
  <c r="F27" i="68"/>
  <c r="E6" i="69"/>
  <c r="G6" i="69"/>
  <c r="H6" i="69"/>
  <c r="I6" i="69"/>
  <c r="D6" i="69"/>
  <c r="L7" i="69"/>
  <c r="L8" i="69"/>
  <c r="L9" i="69"/>
  <c r="L10" i="69"/>
  <c r="L11" i="69"/>
  <c r="L12" i="69"/>
  <c r="L13" i="69"/>
  <c r="L14" i="69"/>
  <c r="L15" i="69"/>
  <c r="L16" i="69"/>
  <c r="L17" i="69"/>
  <c r="L18" i="69"/>
  <c r="L19" i="69"/>
  <c r="L20" i="69"/>
  <c r="L21" i="69"/>
  <c r="L22" i="69"/>
  <c r="L23" i="69"/>
  <c r="L24" i="69"/>
  <c r="L25" i="69"/>
  <c r="L26" i="69"/>
  <c r="L27" i="69"/>
  <c r="L28" i="69"/>
  <c r="L29" i="69"/>
  <c r="L30" i="69"/>
  <c r="K7" i="69"/>
  <c r="K8" i="69"/>
  <c r="K9" i="69"/>
  <c r="K10" i="69"/>
  <c r="K11" i="69"/>
  <c r="K12" i="69"/>
  <c r="K13" i="69"/>
  <c r="K14" i="69"/>
  <c r="K15" i="69"/>
  <c r="K16" i="69"/>
  <c r="K17" i="69"/>
  <c r="K18" i="69"/>
  <c r="K19" i="69"/>
  <c r="K20" i="69"/>
  <c r="K21" i="69"/>
  <c r="K22" i="69"/>
  <c r="K23" i="69"/>
  <c r="K24" i="69"/>
  <c r="K25" i="69"/>
  <c r="K26" i="69"/>
  <c r="K27" i="69"/>
  <c r="K28" i="69"/>
  <c r="K29" i="69"/>
  <c r="K30" i="69"/>
  <c r="J7" i="69"/>
  <c r="J8" i="69"/>
  <c r="J9" i="69"/>
  <c r="J10" i="69"/>
  <c r="J11" i="69"/>
  <c r="J12" i="69"/>
  <c r="J13" i="69"/>
  <c r="J14" i="69"/>
  <c r="J15" i="69"/>
  <c r="J16" i="69"/>
  <c r="J17" i="69"/>
  <c r="J18" i="69"/>
  <c r="J19" i="69"/>
  <c r="J20" i="69"/>
  <c r="J21" i="69"/>
  <c r="J22" i="69"/>
  <c r="J23" i="69"/>
  <c r="J24" i="69"/>
  <c r="J25" i="69"/>
  <c r="J26" i="69"/>
  <c r="J27" i="69"/>
  <c r="J28" i="69"/>
  <c r="J29" i="69"/>
  <c r="J30" i="69"/>
  <c r="F7" i="69"/>
  <c r="F8" i="69"/>
  <c r="F9" i="69"/>
  <c r="F10" i="69"/>
  <c r="F11" i="69"/>
  <c r="F12" i="69"/>
  <c r="F13" i="69"/>
  <c r="F14" i="69"/>
  <c r="F15" i="69"/>
  <c r="F16" i="69"/>
  <c r="F17" i="69"/>
  <c r="F18" i="69"/>
  <c r="F19" i="69"/>
  <c r="F20" i="69"/>
  <c r="F21" i="69"/>
  <c r="F22" i="69"/>
  <c r="F23" i="69"/>
  <c r="F24" i="69"/>
  <c r="F25" i="69"/>
  <c r="F26" i="69"/>
  <c r="F27" i="69"/>
  <c r="F28" i="69"/>
  <c r="F29" i="69"/>
  <c r="F30" i="69"/>
  <c r="I7" i="67"/>
  <c r="I17" i="67" s="1"/>
  <c r="K7" i="67"/>
  <c r="K17" i="67" s="1"/>
  <c r="L7" i="67"/>
  <c r="L17" i="67" s="1"/>
  <c r="M7" i="67"/>
  <c r="M17" i="67" s="1"/>
  <c r="H7" i="67"/>
  <c r="H17" i="67" s="1"/>
  <c r="S9" i="67"/>
  <c r="S10" i="67"/>
  <c r="S11" i="67"/>
  <c r="S12" i="67"/>
  <c r="S13" i="67"/>
  <c r="S14" i="67"/>
  <c r="S15" i="67"/>
  <c r="S16" i="67"/>
  <c r="S8" i="67"/>
  <c r="P8" i="67"/>
  <c r="P9" i="67"/>
  <c r="P10" i="67"/>
  <c r="P11" i="67"/>
  <c r="P12" i="67"/>
  <c r="P13" i="67"/>
  <c r="P14" i="67"/>
  <c r="P15" i="67"/>
  <c r="P16" i="67"/>
  <c r="O8" i="67"/>
  <c r="O9" i="67"/>
  <c r="O10" i="67"/>
  <c r="O11" i="67"/>
  <c r="O12" i="67"/>
  <c r="O13" i="67"/>
  <c r="O14" i="67"/>
  <c r="O15" i="67"/>
  <c r="O16" i="67"/>
  <c r="N8" i="67"/>
  <c r="N9" i="67"/>
  <c r="N10" i="67"/>
  <c r="N11" i="67"/>
  <c r="N12" i="67"/>
  <c r="N13" i="67"/>
  <c r="N14" i="67"/>
  <c r="N15" i="67"/>
  <c r="N16" i="67"/>
  <c r="J8" i="67"/>
  <c r="J9" i="67"/>
  <c r="J10" i="67"/>
  <c r="J11" i="67"/>
  <c r="J12" i="67"/>
  <c r="J13" i="67"/>
  <c r="J14" i="67"/>
  <c r="J15" i="67"/>
  <c r="J16" i="67"/>
  <c r="E7" i="66"/>
  <c r="E11" i="66" s="1"/>
  <c r="G7" i="66"/>
  <c r="H7" i="66"/>
  <c r="H11" i="66" s="1"/>
  <c r="I7" i="66"/>
  <c r="I11" i="66" s="1"/>
  <c r="D7" i="66"/>
  <c r="D11" i="66" s="1"/>
  <c r="L8" i="66"/>
  <c r="L9" i="66"/>
  <c r="L10" i="66"/>
  <c r="K8" i="66"/>
  <c r="K9" i="66"/>
  <c r="K10" i="66"/>
  <c r="J8" i="66"/>
  <c r="J9" i="66"/>
  <c r="J10" i="66"/>
  <c r="F8" i="66"/>
  <c r="F9" i="66"/>
  <c r="F10" i="66"/>
  <c r="E10" i="64"/>
  <c r="G10" i="64"/>
  <c r="H10" i="64"/>
  <c r="I10" i="64"/>
  <c r="D10" i="64"/>
  <c r="E7" i="64"/>
  <c r="G7" i="64"/>
  <c r="H7" i="64"/>
  <c r="I7" i="64"/>
  <c r="D7" i="64"/>
  <c r="L8" i="64"/>
  <c r="L9" i="64"/>
  <c r="L11" i="64"/>
  <c r="L12" i="64"/>
  <c r="L13" i="64"/>
  <c r="L14" i="64"/>
  <c r="L15" i="64"/>
  <c r="L16" i="64"/>
  <c r="L17" i="64"/>
  <c r="L18" i="64"/>
  <c r="L19" i="64"/>
  <c r="L20" i="64"/>
  <c r="L21" i="64"/>
  <c r="L22" i="64"/>
  <c r="L23" i="64"/>
  <c r="L24" i="64"/>
  <c r="L25" i="64"/>
  <c r="L26" i="64"/>
  <c r="L27" i="64"/>
  <c r="L28" i="64"/>
  <c r="L29" i="64"/>
  <c r="L30" i="64"/>
  <c r="L31" i="64"/>
  <c r="L32" i="64"/>
  <c r="L33" i="64"/>
  <c r="L34" i="64"/>
  <c r="L35" i="64"/>
  <c r="K8" i="64"/>
  <c r="K9" i="64"/>
  <c r="K11" i="64"/>
  <c r="K12" i="64"/>
  <c r="K13" i="64"/>
  <c r="K14" i="64"/>
  <c r="K15" i="64"/>
  <c r="K16" i="64"/>
  <c r="K17" i="64"/>
  <c r="K18" i="64"/>
  <c r="K19" i="64"/>
  <c r="K20" i="64"/>
  <c r="K21" i="64"/>
  <c r="K22" i="64"/>
  <c r="K23" i="64"/>
  <c r="K24" i="64"/>
  <c r="K25" i="64"/>
  <c r="K26" i="64"/>
  <c r="K27" i="64"/>
  <c r="K28" i="64"/>
  <c r="K29" i="64"/>
  <c r="K30" i="64"/>
  <c r="K31" i="64"/>
  <c r="K32" i="64"/>
  <c r="K33" i="64"/>
  <c r="K34" i="64"/>
  <c r="K35" i="64"/>
  <c r="J8" i="64"/>
  <c r="J9" i="64"/>
  <c r="J11" i="64"/>
  <c r="J12" i="64"/>
  <c r="J13" i="64"/>
  <c r="J14" i="64"/>
  <c r="J15" i="64"/>
  <c r="J16" i="64"/>
  <c r="J17" i="64"/>
  <c r="J18" i="64"/>
  <c r="J19" i="64"/>
  <c r="J20" i="64"/>
  <c r="J21" i="64"/>
  <c r="J22" i="64"/>
  <c r="J23" i="64"/>
  <c r="J24" i="64"/>
  <c r="J25" i="64"/>
  <c r="J26" i="64"/>
  <c r="J27" i="64"/>
  <c r="J28" i="64"/>
  <c r="J29" i="64"/>
  <c r="J30" i="64"/>
  <c r="J31" i="64"/>
  <c r="J32" i="64"/>
  <c r="J33" i="64"/>
  <c r="J34" i="64"/>
  <c r="J35" i="64"/>
  <c r="F8" i="64"/>
  <c r="F9" i="64"/>
  <c r="F11" i="64"/>
  <c r="F12" i="64"/>
  <c r="F13" i="64"/>
  <c r="F14" i="64"/>
  <c r="F15" i="64"/>
  <c r="F16" i="64"/>
  <c r="F17" i="64"/>
  <c r="F18" i="64"/>
  <c r="F19" i="64"/>
  <c r="F20" i="64"/>
  <c r="F21" i="64"/>
  <c r="F22" i="64"/>
  <c r="F23" i="64"/>
  <c r="F24" i="64"/>
  <c r="F25" i="64"/>
  <c r="F26" i="64"/>
  <c r="F27" i="64"/>
  <c r="F28" i="64"/>
  <c r="F29" i="64"/>
  <c r="F30" i="64"/>
  <c r="F31" i="64"/>
  <c r="F32" i="64"/>
  <c r="F33" i="64"/>
  <c r="F34" i="64"/>
  <c r="F35" i="64"/>
  <c r="E6" i="65"/>
  <c r="G6" i="65"/>
  <c r="H6" i="65"/>
  <c r="I6" i="65"/>
  <c r="D6" i="65"/>
  <c r="L7" i="65"/>
  <c r="L8" i="65"/>
  <c r="L9" i="65"/>
  <c r="L10" i="65"/>
  <c r="L11" i="65"/>
  <c r="L12" i="65"/>
  <c r="L13" i="65"/>
  <c r="L14" i="65"/>
  <c r="L15" i="65"/>
  <c r="L16" i="65"/>
  <c r="L17" i="65"/>
  <c r="L18" i="65"/>
  <c r="L19" i="65"/>
  <c r="L20" i="65"/>
  <c r="L21" i="65"/>
  <c r="L22" i="65"/>
  <c r="L23" i="65"/>
  <c r="L24" i="65"/>
  <c r="L25" i="65"/>
  <c r="L26" i="65"/>
  <c r="L27" i="65"/>
  <c r="L28" i="65"/>
  <c r="L29" i="65"/>
  <c r="L30" i="65"/>
  <c r="K7" i="65"/>
  <c r="K8" i="65"/>
  <c r="K9" i="65"/>
  <c r="K10" i="65"/>
  <c r="K11" i="65"/>
  <c r="K12" i="65"/>
  <c r="K13" i="65"/>
  <c r="K14" i="65"/>
  <c r="K15" i="65"/>
  <c r="K16" i="65"/>
  <c r="K17" i="65"/>
  <c r="K18" i="65"/>
  <c r="K19" i="65"/>
  <c r="K20" i="65"/>
  <c r="K21" i="65"/>
  <c r="K22" i="65"/>
  <c r="K23" i="65"/>
  <c r="K24" i="65"/>
  <c r="K25" i="65"/>
  <c r="K26" i="65"/>
  <c r="K27" i="65"/>
  <c r="K28" i="65"/>
  <c r="K29" i="65"/>
  <c r="K30" i="65"/>
  <c r="J7" i="65"/>
  <c r="J8" i="65"/>
  <c r="J9" i="65"/>
  <c r="J10" i="65"/>
  <c r="J11" i="65"/>
  <c r="J12" i="65"/>
  <c r="J13" i="65"/>
  <c r="J14" i="65"/>
  <c r="J15" i="65"/>
  <c r="J16" i="65"/>
  <c r="J17" i="65"/>
  <c r="J18" i="65"/>
  <c r="J19" i="65"/>
  <c r="J20" i="65"/>
  <c r="J21" i="65"/>
  <c r="J22" i="65"/>
  <c r="J23" i="65"/>
  <c r="J24" i="65"/>
  <c r="J25" i="65"/>
  <c r="J26" i="65"/>
  <c r="J27" i="65"/>
  <c r="J28" i="65"/>
  <c r="J29" i="65"/>
  <c r="J30" i="65"/>
  <c r="F7" i="65"/>
  <c r="F8" i="65"/>
  <c r="F9" i="65"/>
  <c r="F10" i="65"/>
  <c r="F11" i="65"/>
  <c r="F12" i="65"/>
  <c r="F13" i="65"/>
  <c r="F14" i="65"/>
  <c r="F15" i="65"/>
  <c r="F16" i="65"/>
  <c r="F17" i="65"/>
  <c r="F18" i="65"/>
  <c r="F19" i="65"/>
  <c r="F20" i="65"/>
  <c r="F21" i="65"/>
  <c r="F22" i="65"/>
  <c r="F23" i="65"/>
  <c r="F24" i="65"/>
  <c r="F25" i="65"/>
  <c r="F26" i="65"/>
  <c r="F27" i="65"/>
  <c r="F28" i="65"/>
  <c r="F29" i="65"/>
  <c r="F30" i="65"/>
  <c r="I7" i="63"/>
  <c r="I13" i="63" s="1"/>
  <c r="K7" i="63"/>
  <c r="K13" i="63" s="1"/>
  <c r="L7" i="63"/>
  <c r="L13" i="63" s="1"/>
  <c r="M7" i="63"/>
  <c r="M13" i="63" s="1"/>
  <c r="H7" i="63"/>
  <c r="H13" i="63" s="1"/>
  <c r="S9" i="63"/>
  <c r="S10" i="63"/>
  <c r="S11" i="63"/>
  <c r="S12" i="63"/>
  <c r="S8" i="63"/>
  <c r="P8" i="63"/>
  <c r="P9" i="63"/>
  <c r="P10" i="63"/>
  <c r="P11" i="63"/>
  <c r="P12" i="63"/>
  <c r="O8" i="63"/>
  <c r="O9" i="63"/>
  <c r="O10" i="63"/>
  <c r="O11" i="63"/>
  <c r="O12" i="63"/>
  <c r="N8" i="63"/>
  <c r="N9" i="63"/>
  <c r="N10" i="63"/>
  <c r="N11" i="63"/>
  <c r="N12" i="63"/>
  <c r="J8" i="63"/>
  <c r="J9" i="63"/>
  <c r="J10" i="63"/>
  <c r="J11" i="63"/>
  <c r="J12" i="63"/>
  <c r="E7" i="62"/>
  <c r="E10" i="62" s="1"/>
  <c r="G7" i="62"/>
  <c r="H7" i="62"/>
  <c r="H10" i="62" s="1"/>
  <c r="I7" i="62"/>
  <c r="I10" i="62" s="1"/>
  <c r="D7" i="62"/>
  <c r="D10" i="62" s="1"/>
  <c r="L8" i="62"/>
  <c r="L9" i="62"/>
  <c r="K8" i="62"/>
  <c r="K9" i="62"/>
  <c r="J8" i="62"/>
  <c r="J9" i="62"/>
  <c r="F8" i="62"/>
  <c r="F7" i="62" s="1"/>
  <c r="F10" i="62" s="1"/>
  <c r="F9" i="62"/>
  <c r="E9" i="60"/>
  <c r="G9" i="60"/>
  <c r="H9" i="60"/>
  <c r="I9" i="60"/>
  <c r="D9" i="60"/>
  <c r="E7" i="60"/>
  <c r="F7" i="60"/>
  <c r="G7" i="60"/>
  <c r="H7" i="60"/>
  <c r="I7" i="60"/>
  <c r="D7" i="60"/>
  <c r="L8" i="60"/>
  <c r="L10" i="60"/>
  <c r="L11" i="60"/>
  <c r="L12" i="60"/>
  <c r="L13" i="60"/>
  <c r="L14" i="60"/>
  <c r="L15" i="60"/>
  <c r="L16" i="60"/>
  <c r="L17" i="60"/>
  <c r="L18" i="60"/>
  <c r="L19" i="60"/>
  <c r="L20" i="60"/>
  <c r="K8" i="60"/>
  <c r="K10" i="60"/>
  <c r="K11" i="60"/>
  <c r="K12" i="60"/>
  <c r="K13" i="60"/>
  <c r="K14" i="60"/>
  <c r="K15" i="60"/>
  <c r="K16" i="60"/>
  <c r="K17" i="60"/>
  <c r="K18" i="60"/>
  <c r="K19" i="60"/>
  <c r="K20" i="60"/>
  <c r="J8" i="60"/>
  <c r="J10" i="60"/>
  <c r="J11" i="60"/>
  <c r="J12" i="60"/>
  <c r="J13" i="60"/>
  <c r="J14" i="60"/>
  <c r="J15" i="60"/>
  <c r="J16" i="60"/>
  <c r="J17" i="60"/>
  <c r="J18" i="60"/>
  <c r="J19" i="60"/>
  <c r="J20" i="60"/>
  <c r="F8" i="60"/>
  <c r="F10" i="60"/>
  <c r="F11" i="60"/>
  <c r="F12" i="60"/>
  <c r="F13" i="60"/>
  <c r="F14" i="60"/>
  <c r="F15" i="60"/>
  <c r="F16" i="60"/>
  <c r="F17" i="60"/>
  <c r="F18" i="60"/>
  <c r="F19" i="60"/>
  <c r="F20" i="60"/>
  <c r="E6" i="61"/>
  <c r="G6" i="61"/>
  <c r="H6" i="61"/>
  <c r="I6" i="61"/>
  <c r="D6" i="61"/>
  <c r="L7" i="61"/>
  <c r="L8" i="61"/>
  <c r="L9" i="61"/>
  <c r="L10" i="61"/>
  <c r="L11" i="61"/>
  <c r="L12" i="61"/>
  <c r="L13" i="61"/>
  <c r="L14" i="61"/>
  <c r="L15" i="61"/>
  <c r="L16" i="61"/>
  <c r="L17" i="61"/>
  <c r="L18" i="61"/>
  <c r="L19" i="61"/>
  <c r="L20" i="61"/>
  <c r="L21" i="61"/>
  <c r="L22" i="61"/>
  <c r="L23" i="61"/>
  <c r="L24" i="61"/>
  <c r="L25" i="61"/>
  <c r="L26" i="61"/>
  <c r="L27" i="61"/>
  <c r="L28" i="61"/>
  <c r="L29" i="61"/>
  <c r="L30" i="61"/>
  <c r="L31" i="61"/>
  <c r="K7" i="61"/>
  <c r="K8" i="61"/>
  <c r="K9" i="61"/>
  <c r="K10" i="61"/>
  <c r="K11" i="61"/>
  <c r="K12" i="61"/>
  <c r="K13" i="61"/>
  <c r="K14" i="61"/>
  <c r="K15" i="61"/>
  <c r="K16" i="61"/>
  <c r="K17" i="61"/>
  <c r="K18" i="61"/>
  <c r="K19" i="61"/>
  <c r="K20" i="61"/>
  <c r="K21" i="61"/>
  <c r="K22" i="61"/>
  <c r="K23" i="61"/>
  <c r="K24" i="61"/>
  <c r="K25" i="61"/>
  <c r="K26" i="61"/>
  <c r="K27" i="61"/>
  <c r="K28" i="61"/>
  <c r="K29" i="61"/>
  <c r="K30" i="61"/>
  <c r="K31" i="61"/>
  <c r="J7" i="61"/>
  <c r="J8" i="61"/>
  <c r="J9" i="61"/>
  <c r="J10" i="61"/>
  <c r="J11" i="61"/>
  <c r="J12" i="61"/>
  <c r="J13" i="61"/>
  <c r="J14" i="61"/>
  <c r="J15" i="61"/>
  <c r="J16" i="61"/>
  <c r="J17" i="61"/>
  <c r="J18" i="61"/>
  <c r="J19" i="61"/>
  <c r="J20" i="61"/>
  <c r="J21" i="61"/>
  <c r="J22" i="61"/>
  <c r="J23" i="61"/>
  <c r="J24" i="61"/>
  <c r="J25" i="61"/>
  <c r="J26" i="61"/>
  <c r="J27" i="61"/>
  <c r="J28" i="61"/>
  <c r="J29" i="61"/>
  <c r="J30" i="61"/>
  <c r="J31" i="61"/>
  <c r="F7" i="61"/>
  <c r="F8" i="61"/>
  <c r="F9" i="61"/>
  <c r="F10" i="61"/>
  <c r="F11" i="61"/>
  <c r="F12" i="61"/>
  <c r="F13" i="61"/>
  <c r="F14" i="61"/>
  <c r="F15" i="61"/>
  <c r="F16" i="61"/>
  <c r="F17" i="61"/>
  <c r="F18" i="61"/>
  <c r="F19" i="61"/>
  <c r="F20" i="61"/>
  <c r="F21" i="61"/>
  <c r="F22" i="61"/>
  <c r="F23" i="61"/>
  <c r="F24" i="61"/>
  <c r="F25" i="61"/>
  <c r="F26" i="61"/>
  <c r="F27" i="61"/>
  <c r="F28" i="61"/>
  <c r="F29" i="61"/>
  <c r="F30" i="61"/>
  <c r="F31" i="61"/>
  <c r="I7" i="59"/>
  <c r="I16" i="59" s="1"/>
  <c r="K7" i="59"/>
  <c r="K16" i="59" s="1"/>
  <c r="L7" i="59"/>
  <c r="L16" i="59" s="1"/>
  <c r="M7" i="59"/>
  <c r="M16" i="59" s="1"/>
  <c r="H7" i="59"/>
  <c r="H16" i="59" s="1"/>
  <c r="S9" i="59"/>
  <c r="S10" i="59"/>
  <c r="S11" i="59"/>
  <c r="S12" i="59"/>
  <c r="S13" i="59"/>
  <c r="S14" i="59"/>
  <c r="S15" i="59"/>
  <c r="S8" i="59"/>
  <c r="P8" i="59"/>
  <c r="P9" i="59"/>
  <c r="P10" i="59"/>
  <c r="P11" i="59"/>
  <c r="P12" i="59"/>
  <c r="P13" i="59"/>
  <c r="P14" i="59"/>
  <c r="P15" i="59"/>
  <c r="O8" i="59"/>
  <c r="O9" i="59"/>
  <c r="O10" i="59"/>
  <c r="O11" i="59"/>
  <c r="O12" i="59"/>
  <c r="O13" i="59"/>
  <c r="O14" i="59"/>
  <c r="O15" i="59"/>
  <c r="N8" i="59"/>
  <c r="N9" i="59"/>
  <c r="N10" i="59"/>
  <c r="N11" i="59"/>
  <c r="N12" i="59"/>
  <c r="N13" i="59"/>
  <c r="N14" i="59"/>
  <c r="N15" i="59"/>
  <c r="J8" i="59"/>
  <c r="J9" i="59"/>
  <c r="J10" i="59"/>
  <c r="J11" i="59"/>
  <c r="J12" i="59"/>
  <c r="J13" i="59"/>
  <c r="J14" i="59"/>
  <c r="J15" i="59"/>
  <c r="E7" i="58"/>
  <c r="E11" i="58" s="1"/>
  <c r="G7" i="58"/>
  <c r="G11" i="58" s="1"/>
  <c r="H7" i="58"/>
  <c r="H11" i="58" s="1"/>
  <c r="I7" i="58"/>
  <c r="I11" i="58" s="1"/>
  <c r="D7" i="58"/>
  <c r="D11" i="58" s="1"/>
  <c r="L8" i="58"/>
  <c r="L9" i="58"/>
  <c r="L10" i="58"/>
  <c r="K8" i="58"/>
  <c r="K9" i="58"/>
  <c r="K10" i="58"/>
  <c r="J8" i="58"/>
  <c r="J9" i="58"/>
  <c r="J10" i="58"/>
  <c r="F8" i="58"/>
  <c r="F9" i="58"/>
  <c r="F10" i="58"/>
  <c r="E9" i="56"/>
  <c r="G9" i="56"/>
  <c r="H9" i="56"/>
  <c r="I9" i="56"/>
  <c r="D9" i="56"/>
  <c r="E7" i="56"/>
  <c r="G7" i="56"/>
  <c r="H7" i="56"/>
  <c r="I7" i="56"/>
  <c r="D7" i="56"/>
  <c r="L8" i="56"/>
  <c r="L10" i="56"/>
  <c r="L11" i="56"/>
  <c r="L12" i="56"/>
  <c r="L13" i="56"/>
  <c r="K8" i="56"/>
  <c r="K10" i="56"/>
  <c r="K11" i="56"/>
  <c r="K12" i="56"/>
  <c r="K13" i="56"/>
  <c r="J8" i="56"/>
  <c r="J10" i="56"/>
  <c r="J11" i="56"/>
  <c r="J12" i="56"/>
  <c r="J13" i="56"/>
  <c r="F8" i="56"/>
  <c r="F7" i="56" s="1"/>
  <c r="F10" i="56"/>
  <c r="F11" i="56"/>
  <c r="F12" i="56"/>
  <c r="F13" i="56"/>
  <c r="E6" i="57"/>
  <c r="G6" i="57"/>
  <c r="H6" i="57"/>
  <c r="I6" i="57"/>
  <c r="D6" i="57"/>
  <c r="L7" i="57"/>
  <c r="L8" i="57"/>
  <c r="L9" i="57"/>
  <c r="L10" i="57"/>
  <c r="L11" i="57"/>
  <c r="L12" i="57"/>
  <c r="L13" i="57"/>
  <c r="L14" i="57"/>
  <c r="L15" i="57"/>
  <c r="L16" i="57"/>
  <c r="L17" i="57"/>
  <c r="L18" i="57"/>
  <c r="L19" i="57"/>
  <c r="L20" i="57"/>
  <c r="L21" i="57"/>
  <c r="L22" i="57"/>
  <c r="L23" i="57"/>
  <c r="L24" i="57"/>
  <c r="L25" i="57"/>
  <c r="L26" i="57"/>
  <c r="L27" i="57"/>
  <c r="L28" i="57"/>
  <c r="L29" i="57"/>
  <c r="L30" i="57"/>
  <c r="L31" i="57"/>
  <c r="K7" i="57"/>
  <c r="K8" i="57"/>
  <c r="K9" i="57"/>
  <c r="K10" i="57"/>
  <c r="K11" i="57"/>
  <c r="K12" i="57"/>
  <c r="K13" i="57"/>
  <c r="K14" i="57"/>
  <c r="K15" i="57"/>
  <c r="K16" i="57"/>
  <c r="K17" i="57"/>
  <c r="K18" i="57"/>
  <c r="K19" i="57"/>
  <c r="K20" i="57"/>
  <c r="K21" i="57"/>
  <c r="K22" i="57"/>
  <c r="K23" i="57"/>
  <c r="K24" i="57"/>
  <c r="K25" i="57"/>
  <c r="K26" i="57"/>
  <c r="K27" i="57"/>
  <c r="K28" i="57"/>
  <c r="K29" i="57"/>
  <c r="K30" i="57"/>
  <c r="K31" i="57"/>
  <c r="J7" i="57"/>
  <c r="J8" i="57"/>
  <c r="J9" i="57"/>
  <c r="J10" i="57"/>
  <c r="J11" i="57"/>
  <c r="J12" i="57"/>
  <c r="J13" i="57"/>
  <c r="J14" i="57"/>
  <c r="J15" i="57"/>
  <c r="J16" i="57"/>
  <c r="J17" i="57"/>
  <c r="J18" i="57"/>
  <c r="J19" i="57"/>
  <c r="J20" i="57"/>
  <c r="J21" i="57"/>
  <c r="J22" i="57"/>
  <c r="J23" i="57"/>
  <c r="J24" i="57"/>
  <c r="J25" i="57"/>
  <c r="J26" i="57"/>
  <c r="J27" i="57"/>
  <c r="J28" i="57"/>
  <c r="J29" i="57"/>
  <c r="J30" i="57"/>
  <c r="J31" i="57"/>
  <c r="F7" i="57"/>
  <c r="F8" i="57"/>
  <c r="F9" i="57"/>
  <c r="F10" i="57"/>
  <c r="F11" i="57"/>
  <c r="F12" i="57"/>
  <c r="F13" i="57"/>
  <c r="F14" i="57"/>
  <c r="F15" i="57"/>
  <c r="F16" i="57"/>
  <c r="F17" i="57"/>
  <c r="F18" i="57"/>
  <c r="F19" i="57"/>
  <c r="F20" i="57"/>
  <c r="F21" i="57"/>
  <c r="F22" i="57"/>
  <c r="F23" i="57"/>
  <c r="F24" i="57"/>
  <c r="F25" i="57"/>
  <c r="F26" i="57"/>
  <c r="F27" i="57"/>
  <c r="F28" i="57"/>
  <c r="F29" i="57"/>
  <c r="F30" i="57"/>
  <c r="F31" i="57"/>
  <c r="I7" i="55"/>
  <c r="I16" i="55" s="1"/>
  <c r="K7" i="55"/>
  <c r="L7" i="55"/>
  <c r="L16" i="55" s="1"/>
  <c r="M7" i="55"/>
  <c r="M16" i="55" s="1"/>
  <c r="H7" i="55"/>
  <c r="H16" i="55" s="1"/>
  <c r="S9" i="55"/>
  <c r="S10" i="55"/>
  <c r="S11" i="55"/>
  <c r="S12" i="55"/>
  <c r="S13" i="55"/>
  <c r="S14" i="55"/>
  <c r="S15" i="55"/>
  <c r="S8" i="55"/>
  <c r="P8" i="55"/>
  <c r="P9" i="55"/>
  <c r="P10" i="55"/>
  <c r="P11" i="55"/>
  <c r="P12" i="55"/>
  <c r="P13" i="55"/>
  <c r="P14" i="55"/>
  <c r="P15" i="55"/>
  <c r="O8" i="55"/>
  <c r="O9" i="55"/>
  <c r="O10" i="55"/>
  <c r="O11" i="55"/>
  <c r="O12" i="55"/>
  <c r="O13" i="55"/>
  <c r="O14" i="55"/>
  <c r="O15" i="55"/>
  <c r="N8" i="55"/>
  <c r="N9" i="55"/>
  <c r="N10" i="55"/>
  <c r="N11" i="55"/>
  <c r="N12" i="55"/>
  <c r="N13" i="55"/>
  <c r="N14" i="55"/>
  <c r="N15" i="55"/>
  <c r="J8" i="55"/>
  <c r="J9" i="55"/>
  <c r="J10" i="55"/>
  <c r="J11" i="55"/>
  <c r="J12" i="55"/>
  <c r="J13" i="55"/>
  <c r="J14" i="55"/>
  <c r="J15" i="55"/>
  <c r="E7" i="54"/>
  <c r="E11" i="54" s="1"/>
  <c r="G7" i="54"/>
  <c r="G11" i="54" s="1"/>
  <c r="H7" i="54"/>
  <c r="H11" i="54" s="1"/>
  <c r="I7" i="54"/>
  <c r="I11" i="54" s="1"/>
  <c r="D7" i="54"/>
  <c r="D11" i="54" s="1"/>
  <c r="L8" i="54"/>
  <c r="L9" i="54"/>
  <c r="L10" i="54"/>
  <c r="K8" i="54"/>
  <c r="K9" i="54"/>
  <c r="K10" i="54"/>
  <c r="J8" i="54"/>
  <c r="J9" i="54"/>
  <c r="J10" i="54"/>
  <c r="F8" i="54"/>
  <c r="F9" i="54"/>
  <c r="F10" i="54"/>
  <c r="E10" i="52"/>
  <c r="G10" i="52"/>
  <c r="H10" i="52"/>
  <c r="I10" i="52"/>
  <c r="D10" i="52"/>
  <c r="E7" i="52"/>
  <c r="G7" i="52"/>
  <c r="H7" i="52"/>
  <c r="I7" i="52"/>
  <c r="D7" i="52"/>
  <c r="L8" i="52"/>
  <c r="L9" i="52"/>
  <c r="L11" i="52"/>
  <c r="L12" i="52"/>
  <c r="L13" i="52"/>
  <c r="L14" i="52"/>
  <c r="L15" i="52"/>
  <c r="L16" i="52"/>
  <c r="L17" i="52"/>
  <c r="L18" i="52"/>
  <c r="L19" i="52"/>
  <c r="K8" i="52"/>
  <c r="K9" i="52"/>
  <c r="K11" i="52"/>
  <c r="K12" i="52"/>
  <c r="K13" i="52"/>
  <c r="K14" i="52"/>
  <c r="K15" i="52"/>
  <c r="K16" i="52"/>
  <c r="K17" i="52"/>
  <c r="K18" i="52"/>
  <c r="K19" i="52"/>
  <c r="J8" i="52"/>
  <c r="J9" i="52"/>
  <c r="J11" i="52"/>
  <c r="J12" i="52"/>
  <c r="J13" i="52"/>
  <c r="J14" i="52"/>
  <c r="J15" i="52"/>
  <c r="J16" i="52"/>
  <c r="J17" i="52"/>
  <c r="J18" i="52"/>
  <c r="J19" i="52"/>
  <c r="F8" i="52"/>
  <c r="F7" i="52" s="1"/>
  <c r="F9" i="52"/>
  <c r="F11" i="52"/>
  <c r="F12" i="52"/>
  <c r="F13" i="52"/>
  <c r="F14" i="52"/>
  <c r="F15" i="52"/>
  <c r="F16" i="52"/>
  <c r="F17" i="52"/>
  <c r="F18" i="52"/>
  <c r="F19" i="52"/>
  <c r="E6" i="53"/>
  <c r="G6" i="53"/>
  <c r="H6" i="53"/>
  <c r="I6" i="53"/>
  <c r="D6" i="53"/>
  <c r="L7" i="53"/>
  <c r="L8" i="53"/>
  <c r="L9" i="53"/>
  <c r="L10" i="53"/>
  <c r="L11" i="53"/>
  <c r="L12" i="53"/>
  <c r="L13" i="53"/>
  <c r="L14" i="53"/>
  <c r="L15" i="53"/>
  <c r="L16" i="53"/>
  <c r="L17" i="53"/>
  <c r="L18" i="53"/>
  <c r="L19" i="53"/>
  <c r="L20" i="53"/>
  <c r="L21" i="53"/>
  <c r="L22" i="53"/>
  <c r="L23" i="53"/>
  <c r="L24" i="53"/>
  <c r="L25" i="53"/>
  <c r="L26" i="53"/>
  <c r="L27" i="53"/>
  <c r="L28" i="53"/>
  <c r="L29" i="53"/>
  <c r="L30" i="53"/>
  <c r="L31" i="53"/>
  <c r="K7" i="53"/>
  <c r="K8" i="53"/>
  <c r="K9" i="53"/>
  <c r="K10" i="53"/>
  <c r="K11" i="53"/>
  <c r="K12" i="53"/>
  <c r="K13" i="53"/>
  <c r="K14" i="53"/>
  <c r="K15" i="53"/>
  <c r="K16" i="53"/>
  <c r="K17" i="53"/>
  <c r="K18" i="53"/>
  <c r="K19" i="53"/>
  <c r="K20" i="53"/>
  <c r="K21" i="53"/>
  <c r="K22" i="53"/>
  <c r="K23" i="53"/>
  <c r="K24" i="53"/>
  <c r="K25" i="53"/>
  <c r="K26" i="53"/>
  <c r="K27" i="53"/>
  <c r="K28" i="53"/>
  <c r="K29" i="53"/>
  <c r="K30" i="53"/>
  <c r="K31" i="53"/>
  <c r="J7" i="53"/>
  <c r="J8" i="53"/>
  <c r="J9" i="53"/>
  <c r="J10" i="53"/>
  <c r="J11" i="53"/>
  <c r="J12" i="53"/>
  <c r="J13" i="53"/>
  <c r="J14" i="53"/>
  <c r="J15" i="53"/>
  <c r="J16" i="53"/>
  <c r="J17" i="53"/>
  <c r="J18" i="53"/>
  <c r="J19" i="53"/>
  <c r="J20" i="53"/>
  <c r="J21" i="53"/>
  <c r="J22" i="53"/>
  <c r="J23" i="53"/>
  <c r="J24" i="53"/>
  <c r="J25" i="53"/>
  <c r="J26" i="53"/>
  <c r="J27" i="53"/>
  <c r="J28" i="53"/>
  <c r="J29" i="53"/>
  <c r="J30" i="53"/>
  <c r="J31" i="53"/>
  <c r="F7" i="53"/>
  <c r="F8" i="53"/>
  <c r="F9" i="53"/>
  <c r="F10" i="53"/>
  <c r="F11" i="53"/>
  <c r="F12" i="53"/>
  <c r="F13" i="53"/>
  <c r="F14" i="53"/>
  <c r="F15" i="53"/>
  <c r="F16" i="53"/>
  <c r="F17" i="53"/>
  <c r="F18" i="53"/>
  <c r="F19" i="53"/>
  <c r="F20" i="53"/>
  <c r="F21" i="53"/>
  <c r="F22" i="53"/>
  <c r="F23" i="53"/>
  <c r="F24" i="53"/>
  <c r="F25" i="53"/>
  <c r="F26" i="53"/>
  <c r="F27" i="53"/>
  <c r="F28" i="53"/>
  <c r="F29" i="53"/>
  <c r="F30" i="53"/>
  <c r="F31" i="53"/>
  <c r="I7" i="51"/>
  <c r="I20" i="51" s="1"/>
  <c r="K7" i="51"/>
  <c r="K20" i="51" s="1"/>
  <c r="L7" i="51"/>
  <c r="L20" i="51" s="1"/>
  <c r="M7" i="51"/>
  <c r="M20" i="51" s="1"/>
  <c r="H7" i="51"/>
  <c r="H20" i="51" s="1"/>
  <c r="S9" i="51"/>
  <c r="S10" i="51"/>
  <c r="S11" i="51"/>
  <c r="S12" i="51"/>
  <c r="S13" i="51"/>
  <c r="S14" i="51"/>
  <c r="S15" i="51"/>
  <c r="S16" i="51"/>
  <c r="S17" i="51"/>
  <c r="S18" i="51"/>
  <c r="S19" i="51"/>
  <c r="S8" i="51"/>
  <c r="P8" i="51"/>
  <c r="P9" i="51"/>
  <c r="P10" i="51"/>
  <c r="P11" i="51"/>
  <c r="P12" i="51"/>
  <c r="P13" i="51"/>
  <c r="P14" i="51"/>
  <c r="P15" i="51"/>
  <c r="P16" i="51"/>
  <c r="P17" i="51"/>
  <c r="P18" i="51"/>
  <c r="P19" i="51"/>
  <c r="O8" i="51"/>
  <c r="O9" i="51"/>
  <c r="O10" i="51"/>
  <c r="O11" i="51"/>
  <c r="O12" i="51"/>
  <c r="O13" i="51"/>
  <c r="O14" i="51"/>
  <c r="O15" i="51"/>
  <c r="O16" i="51"/>
  <c r="O17" i="51"/>
  <c r="O18" i="51"/>
  <c r="O19" i="51"/>
  <c r="N8" i="51"/>
  <c r="N9" i="51"/>
  <c r="N10" i="51"/>
  <c r="N11" i="51"/>
  <c r="N12" i="51"/>
  <c r="N13" i="51"/>
  <c r="N14" i="51"/>
  <c r="N15" i="51"/>
  <c r="N16" i="51"/>
  <c r="N17" i="51"/>
  <c r="N18" i="51"/>
  <c r="N19" i="51"/>
  <c r="J8" i="51"/>
  <c r="J9" i="51"/>
  <c r="J10" i="51"/>
  <c r="J11" i="51"/>
  <c r="J12" i="51"/>
  <c r="J13" i="51"/>
  <c r="J14" i="51"/>
  <c r="J15" i="51"/>
  <c r="J16" i="51"/>
  <c r="J17" i="51"/>
  <c r="J18" i="51"/>
  <c r="J19" i="51"/>
  <c r="E7" i="50"/>
  <c r="E14" i="50" s="1"/>
  <c r="G7" i="50"/>
  <c r="G14" i="50" s="1"/>
  <c r="H7" i="50"/>
  <c r="H14" i="50" s="1"/>
  <c r="I7" i="50"/>
  <c r="I14" i="50" s="1"/>
  <c r="D7" i="50"/>
  <c r="D14" i="50" s="1"/>
  <c r="L8" i="50"/>
  <c r="L9" i="50"/>
  <c r="L10" i="50"/>
  <c r="L11" i="50"/>
  <c r="L12" i="50"/>
  <c r="L13" i="50"/>
  <c r="K8" i="50"/>
  <c r="K9" i="50"/>
  <c r="K10" i="50"/>
  <c r="K11" i="50"/>
  <c r="K12" i="50"/>
  <c r="K13" i="50"/>
  <c r="J8" i="50"/>
  <c r="J9" i="50"/>
  <c r="J10" i="50"/>
  <c r="J11" i="50"/>
  <c r="J12" i="50"/>
  <c r="J13" i="50"/>
  <c r="F8" i="50"/>
  <c r="F9" i="50"/>
  <c r="F10" i="50"/>
  <c r="F11" i="50"/>
  <c r="F12" i="50"/>
  <c r="F13" i="50"/>
  <c r="E9" i="48"/>
  <c r="G9" i="48"/>
  <c r="H9" i="48"/>
  <c r="I9" i="48"/>
  <c r="D9" i="48"/>
  <c r="E7" i="48"/>
  <c r="G7" i="48"/>
  <c r="H7" i="48"/>
  <c r="I7" i="48"/>
  <c r="D7" i="48"/>
  <c r="L8" i="48"/>
  <c r="L10" i="48"/>
  <c r="L11" i="48"/>
  <c r="L12" i="48"/>
  <c r="K8" i="48"/>
  <c r="K10" i="48"/>
  <c r="K11" i="48"/>
  <c r="K12" i="48"/>
  <c r="J8" i="48"/>
  <c r="J10" i="48"/>
  <c r="J11" i="48"/>
  <c r="J12" i="48"/>
  <c r="F8" i="48"/>
  <c r="F7" i="48" s="1"/>
  <c r="F10" i="48"/>
  <c r="F11" i="48"/>
  <c r="F12" i="48"/>
  <c r="E6" i="49"/>
  <c r="G6" i="49"/>
  <c r="H6" i="49"/>
  <c r="I6" i="49"/>
  <c r="D6" i="49"/>
  <c r="L7" i="49"/>
  <c r="L8" i="49"/>
  <c r="L9" i="49"/>
  <c r="L10" i="49"/>
  <c r="L11" i="49"/>
  <c r="L12" i="49"/>
  <c r="L13" i="49"/>
  <c r="L14" i="49"/>
  <c r="L15" i="49"/>
  <c r="L16" i="49"/>
  <c r="L17" i="49"/>
  <c r="L18" i="49"/>
  <c r="L19" i="49"/>
  <c r="L20" i="49"/>
  <c r="L21" i="49"/>
  <c r="L22" i="49"/>
  <c r="L23" i="49"/>
  <c r="L24" i="49"/>
  <c r="L25" i="49"/>
  <c r="L26" i="49"/>
  <c r="L27" i="49"/>
  <c r="L28" i="49"/>
  <c r="L29" i="49"/>
  <c r="L30" i="49"/>
  <c r="L31" i="49"/>
  <c r="K7" i="49"/>
  <c r="K8" i="49"/>
  <c r="K9" i="49"/>
  <c r="K10" i="49"/>
  <c r="K11" i="49"/>
  <c r="K12" i="49"/>
  <c r="K13" i="49"/>
  <c r="K14" i="49"/>
  <c r="K15" i="49"/>
  <c r="K16" i="49"/>
  <c r="K17" i="49"/>
  <c r="K18" i="49"/>
  <c r="K19" i="49"/>
  <c r="K20" i="49"/>
  <c r="K21" i="49"/>
  <c r="K22" i="49"/>
  <c r="K23" i="49"/>
  <c r="K24" i="49"/>
  <c r="K25" i="49"/>
  <c r="K26" i="49"/>
  <c r="K27" i="49"/>
  <c r="K28" i="49"/>
  <c r="K29" i="49"/>
  <c r="K30" i="49"/>
  <c r="K31" i="49"/>
  <c r="J7" i="49"/>
  <c r="J8" i="49"/>
  <c r="J9" i="49"/>
  <c r="J10" i="49"/>
  <c r="J11" i="49"/>
  <c r="J12" i="49"/>
  <c r="J13" i="49"/>
  <c r="J14" i="49"/>
  <c r="J15" i="49"/>
  <c r="J16" i="49"/>
  <c r="J17" i="49"/>
  <c r="J18" i="49"/>
  <c r="J19" i="49"/>
  <c r="J20" i="49"/>
  <c r="J21" i="49"/>
  <c r="J22" i="49"/>
  <c r="J23" i="49"/>
  <c r="J24" i="49"/>
  <c r="J25" i="49"/>
  <c r="J26" i="49"/>
  <c r="J27" i="49"/>
  <c r="J28" i="49"/>
  <c r="J29" i="49"/>
  <c r="J30" i="49"/>
  <c r="J31" i="49"/>
  <c r="F7" i="49"/>
  <c r="F8" i="49"/>
  <c r="F9" i="49"/>
  <c r="F10" i="49"/>
  <c r="F11" i="49"/>
  <c r="F12" i="49"/>
  <c r="F13" i="49"/>
  <c r="F14" i="49"/>
  <c r="F15" i="49"/>
  <c r="F16" i="49"/>
  <c r="F17" i="49"/>
  <c r="F18" i="49"/>
  <c r="F19" i="49"/>
  <c r="F20" i="49"/>
  <c r="F21" i="49"/>
  <c r="F22" i="49"/>
  <c r="F23" i="49"/>
  <c r="F24" i="49"/>
  <c r="F25" i="49"/>
  <c r="F26" i="49"/>
  <c r="F27" i="49"/>
  <c r="F28" i="49"/>
  <c r="F29" i="49"/>
  <c r="F30" i="49"/>
  <c r="F31" i="49"/>
  <c r="I7" i="47"/>
  <c r="I21" i="47" s="1"/>
  <c r="K7" i="47"/>
  <c r="L7" i="47"/>
  <c r="L21" i="47" s="1"/>
  <c r="M7" i="47"/>
  <c r="M21" i="47" s="1"/>
  <c r="H7" i="47"/>
  <c r="H21" i="47" s="1"/>
  <c r="S9" i="47"/>
  <c r="S10" i="47"/>
  <c r="S11" i="47"/>
  <c r="S12" i="47"/>
  <c r="S13" i="47"/>
  <c r="S14" i="47"/>
  <c r="S15" i="47"/>
  <c r="S16" i="47"/>
  <c r="S17" i="47"/>
  <c r="S18" i="47"/>
  <c r="S19" i="47"/>
  <c r="S20" i="47"/>
  <c r="S8" i="47"/>
  <c r="P8" i="47"/>
  <c r="P9" i="47"/>
  <c r="P10" i="47"/>
  <c r="P11" i="47"/>
  <c r="P12" i="47"/>
  <c r="P13" i="47"/>
  <c r="P14" i="47"/>
  <c r="P15" i="47"/>
  <c r="P16" i="47"/>
  <c r="P17" i="47"/>
  <c r="P18" i="47"/>
  <c r="P19" i="47"/>
  <c r="P20" i="47"/>
  <c r="O8" i="47"/>
  <c r="O9" i="47"/>
  <c r="O10" i="47"/>
  <c r="O11" i="47"/>
  <c r="O12" i="47"/>
  <c r="O13" i="47"/>
  <c r="O14" i="47"/>
  <c r="O15" i="47"/>
  <c r="O16" i="47"/>
  <c r="O17" i="47"/>
  <c r="O18" i="47"/>
  <c r="O19" i="47"/>
  <c r="O20" i="47"/>
  <c r="N8" i="47"/>
  <c r="N9" i="47"/>
  <c r="N10" i="47"/>
  <c r="N11" i="47"/>
  <c r="N12" i="47"/>
  <c r="N13" i="47"/>
  <c r="N14" i="47"/>
  <c r="N15" i="47"/>
  <c r="N16" i="47"/>
  <c r="N17" i="47"/>
  <c r="N18" i="47"/>
  <c r="N19" i="47"/>
  <c r="N20" i="47"/>
  <c r="J8" i="47"/>
  <c r="J9" i="47"/>
  <c r="J10" i="47"/>
  <c r="J11" i="47"/>
  <c r="J12" i="47"/>
  <c r="J13" i="47"/>
  <c r="J14" i="47"/>
  <c r="J15" i="47"/>
  <c r="J16" i="47"/>
  <c r="J17" i="47"/>
  <c r="J18" i="47"/>
  <c r="J19" i="47"/>
  <c r="J20" i="47"/>
  <c r="E7" i="46"/>
  <c r="E17" i="46" s="1"/>
  <c r="G7" i="46"/>
  <c r="H7" i="46"/>
  <c r="H17" i="46" s="1"/>
  <c r="I7" i="46"/>
  <c r="I17" i="46" s="1"/>
  <c r="D7" i="46"/>
  <c r="D17" i="46" s="1"/>
  <c r="L8" i="46"/>
  <c r="L9" i="46"/>
  <c r="L10" i="46"/>
  <c r="L11" i="46"/>
  <c r="L12" i="46"/>
  <c r="L13" i="46"/>
  <c r="L14" i="46"/>
  <c r="L15" i="46"/>
  <c r="L16" i="46"/>
  <c r="K8" i="46"/>
  <c r="K9" i="46"/>
  <c r="K10" i="46"/>
  <c r="K11" i="46"/>
  <c r="K12" i="46"/>
  <c r="K13" i="46"/>
  <c r="K14" i="46"/>
  <c r="K15" i="46"/>
  <c r="K16" i="46"/>
  <c r="J8" i="46"/>
  <c r="J9" i="46"/>
  <c r="J10" i="46"/>
  <c r="J11" i="46"/>
  <c r="J12" i="46"/>
  <c r="J13" i="46"/>
  <c r="J14" i="46"/>
  <c r="J15" i="46"/>
  <c r="J16" i="46"/>
  <c r="F8" i="46"/>
  <c r="F9" i="46"/>
  <c r="F10" i="46"/>
  <c r="F11" i="46"/>
  <c r="F12" i="46"/>
  <c r="F13" i="46"/>
  <c r="F14" i="46"/>
  <c r="F15" i="46"/>
  <c r="F16" i="46"/>
  <c r="E13" i="44"/>
  <c r="G13" i="44"/>
  <c r="H13" i="44"/>
  <c r="I13" i="44"/>
  <c r="D13" i="44"/>
  <c r="E7" i="44"/>
  <c r="G7" i="44"/>
  <c r="H7" i="44"/>
  <c r="I7" i="44"/>
  <c r="D7" i="44"/>
  <c r="L8" i="44"/>
  <c r="L9" i="44"/>
  <c r="L10" i="44"/>
  <c r="L11" i="44"/>
  <c r="L12" i="44"/>
  <c r="L14" i="44"/>
  <c r="L15" i="44"/>
  <c r="L16" i="44"/>
  <c r="L17" i="44"/>
  <c r="L18" i="44"/>
  <c r="L19" i="44"/>
  <c r="L20" i="44"/>
  <c r="L21" i="44"/>
  <c r="L22" i="44"/>
  <c r="L23" i="44"/>
  <c r="L24" i="44"/>
  <c r="L25" i="44"/>
  <c r="L26" i="44"/>
  <c r="L27" i="44"/>
  <c r="L28" i="44"/>
  <c r="L29" i="44"/>
  <c r="L30" i="44"/>
  <c r="L31" i="44"/>
  <c r="L32" i="44"/>
  <c r="L33" i="44"/>
  <c r="K8" i="44"/>
  <c r="K9" i="44"/>
  <c r="K10" i="44"/>
  <c r="K11" i="44"/>
  <c r="K12" i="44"/>
  <c r="K14" i="44"/>
  <c r="K15" i="44"/>
  <c r="K16" i="44"/>
  <c r="K17" i="44"/>
  <c r="K18" i="44"/>
  <c r="K19" i="44"/>
  <c r="K20" i="44"/>
  <c r="K21" i="44"/>
  <c r="K22" i="44"/>
  <c r="K23" i="44"/>
  <c r="K24" i="44"/>
  <c r="K25" i="44"/>
  <c r="K26" i="44"/>
  <c r="K27" i="44"/>
  <c r="K28" i="44"/>
  <c r="K29" i="44"/>
  <c r="K30" i="44"/>
  <c r="K31" i="44"/>
  <c r="K32" i="44"/>
  <c r="K33" i="44"/>
  <c r="J8" i="44"/>
  <c r="J9" i="44"/>
  <c r="J10" i="44"/>
  <c r="J11" i="44"/>
  <c r="J12" i="44"/>
  <c r="J14" i="44"/>
  <c r="J15" i="44"/>
  <c r="J16" i="44"/>
  <c r="J17" i="44"/>
  <c r="J18" i="44"/>
  <c r="J19" i="44"/>
  <c r="J20" i="44"/>
  <c r="J21" i="44"/>
  <c r="J22" i="44"/>
  <c r="J23" i="44"/>
  <c r="J24" i="44"/>
  <c r="J25" i="44"/>
  <c r="J26" i="44"/>
  <c r="J27" i="44"/>
  <c r="J28" i="44"/>
  <c r="J29" i="44"/>
  <c r="J30" i="44"/>
  <c r="J31" i="44"/>
  <c r="J32" i="44"/>
  <c r="J33" i="44"/>
  <c r="F8" i="44"/>
  <c r="F9" i="44"/>
  <c r="F10" i="44"/>
  <c r="F11" i="44"/>
  <c r="F12" i="44"/>
  <c r="F14" i="44"/>
  <c r="F15" i="44"/>
  <c r="F16" i="44"/>
  <c r="F17" i="44"/>
  <c r="F18" i="44"/>
  <c r="F19" i="44"/>
  <c r="F20" i="44"/>
  <c r="F21" i="44"/>
  <c r="F22" i="44"/>
  <c r="F23" i="44"/>
  <c r="F24" i="44"/>
  <c r="F25" i="44"/>
  <c r="F26" i="44"/>
  <c r="F27" i="44"/>
  <c r="F28" i="44"/>
  <c r="F29" i="44"/>
  <c r="F30" i="44"/>
  <c r="F31" i="44"/>
  <c r="F32" i="44"/>
  <c r="F33" i="44"/>
  <c r="E6" i="45"/>
  <c r="G6" i="45"/>
  <c r="H6" i="45"/>
  <c r="I6" i="45"/>
  <c r="D6" i="45"/>
  <c r="L7" i="45"/>
  <c r="L8" i="45"/>
  <c r="L9" i="45"/>
  <c r="L10" i="45"/>
  <c r="L11" i="45"/>
  <c r="L12" i="45"/>
  <c r="L13" i="45"/>
  <c r="L14" i="45"/>
  <c r="L15" i="45"/>
  <c r="L16" i="45"/>
  <c r="L17" i="45"/>
  <c r="L18" i="45"/>
  <c r="L19" i="45"/>
  <c r="L20" i="45"/>
  <c r="L21" i="45"/>
  <c r="L22" i="45"/>
  <c r="L23" i="45"/>
  <c r="L24" i="45"/>
  <c r="L25" i="45"/>
  <c r="L26" i="45"/>
  <c r="L27" i="45"/>
  <c r="L28" i="45"/>
  <c r="L29" i="45"/>
  <c r="L30" i="45"/>
  <c r="K7" i="45"/>
  <c r="K8" i="45"/>
  <c r="K9" i="45"/>
  <c r="K10" i="45"/>
  <c r="K11" i="45"/>
  <c r="K12" i="45"/>
  <c r="K13" i="45"/>
  <c r="K14" i="45"/>
  <c r="K15" i="45"/>
  <c r="K16" i="45"/>
  <c r="K17" i="45"/>
  <c r="K18" i="45"/>
  <c r="K19" i="45"/>
  <c r="K20" i="45"/>
  <c r="K21" i="45"/>
  <c r="K22" i="45"/>
  <c r="K23" i="45"/>
  <c r="K24" i="45"/>
  <c r="K25" i="45"/>
  <c r="K26" i="45"/>
  <c r="K27" i="45"/>
  <c r="K28" i="45"/>
  <c r="K29" i="45"/>
  <c r="K30" i="45"/>
  <c r="J7" i="45"/>
  <c r="J8" i="45"/>
  <c r="J9" i="45"/>
  <c r="J10" i="45"/>
  <c r="J11" i="45"/>
  <c r="J12" i="45"/>
  <c r="J13" i="45"/>
  <c r="J14" i="45"/>
  <c r="J15" i="45"/>
  <c r="J16" i="45"/>
  <c r="J17" i="45"/>
  <c r="J18" i="45"/>
  <c r="J19" i="45"/>
  <c r="J20" i="45"/>
  <c r="J21" i="45"/>
  <c r="J22" i="45"/>
  <c r="J23" i="45"/>
  <c r="J24" i="45"/>
  <c r="J25" i="45"/>
  <c r="J26" i="45"/>
  <c r="J27" i="45"/>
  <c r="J28" i="45"/>
  <c r="J29" i="45"/>
  <c r="J30" i="45"/>
  <c r="F7" i="45"/>
  <c r="F8" i="45"/>
  <c r="F9" i="45"/>
  <c r="F10" i="45"/>
  <c r="F11" i="45"/>
  <c r="F12" i="45"/>
  <c r="F13" i="45"/>
  <c r="F14" i="45"/>
  <c r="F15" i="45"/>
  <c r="F16" i="45"/>
  <c r="F17" i="45"/>
  <c r="F18" i="45"/>
  <c r="F19" i="45"/>
  <c r="F20" i="45"/>
  <c r="F21" i="45"/>
  <c r="F22" i="45"/>
  <c r="F23" i="45"/>
  <c r="F24" i="45"/>
  <c r="F25" i="45"/>
  <c r="F26" i="45"/>
  <c r="F27" i="45"/>
  <c r="F28" i="45"/>
  <c r="F29" i="45"/>
  <c r="F30" i="45"/>
  <c r="I7" i="43"/>
  <c r="I26" i="43" s="1"/>
  <c r="K7" i="43"/>
  <c r="K26" i="43" s="1"/>
  <c r="L7" i="43"/>
  <c r="L26" i="43" s="1"/>
  <c r="M7" i="43"/>
  <c r="M26" i="43" s="1"/>
  <c r="H7" i="43"/>
  <c r="H26" i="43" s="1"/>
  <c r="S9" i="43"/>
  <c r="S10" i="43"/>
  <c r="S11" i="43"/>
  <c r="S12" i="43"/>
  <c r="S13" i="43"/>
  <c r="S14" i="43"/>
  <c r="S15" i="43"/>
  <c r="S16" i="43"/>
  <c r="S17" i="43"/>
  <c r="S18" i="43"/>
  <c r="S19" i="43"/>
  <c r="S20" i="43"/>
  <c r="S21" i="43"/>
  <c r="S22" i="43"/>
  <c r="S23" i="43"/>
  <c r="S24" i="43"/>
  <c r="S8" i="43"/>
  <c r="P8" i="43"/>
  <c r="P9" i="43"/>
  <c r="P10" i="43"/>
  <c r="P11" i="43"/>
  <c r="P12" i="43"/>
  <c r="P13" i="43"/>
  <c r="P14" i="43"/>
  <c r="P15" i="43"/>
  <c r="P16" i="43"/>
  <c r="P17" i="43"/>
  <c r="P18" i="43"/>
  <c r="P19" i="43"/>
  <c r="P20" i="43"/>
  <c r="P21" i="43"/>
  <c r="P22" i="43"/>
  <c r="P23" i="43"/>
  <c r="P24" i="43"/>
  <c r="O8" i="43"/>
  <c r="O9" i="43"/>
  <c r="O10" i="43"/>
  <c r="O11" i="43"/>
  <c r="O12" i="43"/>
  <c r="O13" i="43"/>
  <c r="O14" i="43"/>
  <c r="O15" i="43"/>
  <c r="O16" i="43"/>
  <c r="O17" i="43"/>
  <c r="O18" i="43"/>
  <c r="O19" i="43"/>
  <c r="O20" i="43"/>
  <c r="O21" i="43"/>
  <c r="O22" i="43"/>
  <c r="O23" i="43"/>
  <c r="O24" i="43"/>
  <c r="N8" i="43"/>
  <c r="N9" i="43"/>
  <c r="N10" i="43"/>
  <c r="N11" i="43"/>
  <c r="N12" i="43"/>
  <c r="N13" i="43"/>
  <c r="N14" i="43"/>
  <c r="N15" i="43"/>
  <c r="N16" i="43"/>
  <c r="N17" i="43"/>
  <c r="N18" i="43"/>
  <c r="N19" i="43"/>
  <c r="N20" i="43"/>
  <c r="N21" i="43"/>
  <c r="N22" i="43"/>
  <c r="N23" i="43"/>
  <c r="N24" i="43"/>
  <c r="J8" i="43"/>
  <c r="J9" i="43"/>
  <c r="J10" i="43"/>
  <c r="J11" i="43"/>
  <c r="J12" i="43"/>
  <c r="J13" i="43"/>
  <c r="J14" i="43"/>
  <c r="J15" i="43"/>
  <c r="J16" i="43"/>
  <c r="J17" i="43"/>
  <c r="J18" i="43"/>
  <c r="J19" i="43"/>
  <c r="J20" i="43"/>
  <c r="J21" i="43"/>
  <c r="J22" i="43"/>
  <c r="J23" i="43"/>
  <c r="J24" i="43"/>
  <c r="E7" i="42"/>
  <c r="E13" i="42" s="1"/>
  <c r="G7" i="42"/>
  <c r="H7" i="42"/>
  <c r="H13" i="42" s="1"/>
  <c r="I7" i="42"/>
  <c r="I13" i="42" s="1"/>
  <c r="D7" i="42"/>
  <c r="D13" i="42" s="1"/>
  <c r="L8" i="42"/>
  <c r="L9" i="42"/>
  <c r="L10" i="42"/>
  <c r="L11" i="42"/>
  <c r="L12" i="42"/>
  <c r="K8" i="42"/>
  <c r="K9" i="42"/>
  <c r="K10" i="42"/>
  <c r="K11" i="42"/>
  <c r="K12" i="42"/>
  <c r="J8" i="42"/>
  <c r="J9" i="42"/>
  <c r="J10" i="42"/>
  <c r="J11" i="42"/>
  <c r="J12" i="42"/>
  <c r="F8" i="42"/>
  <c r="F9" i="42"/>
  <c r="F10" i="42"/>
  <c r="F11" i="42"/>
  <c r="F12" i="42"/>
  <c r="E7" i="40"/>
  <c r="G7" i="40"/>
  <c r="H7" i="40"/>
  <c r="I7" i="40"/>
  <c r="D7" i="40"/>
  <c r="L8" i="40"/>
  <c r="L10" i="40"/>
  <c r="K8" i="40"/>
  <c r="K10" i="40"/>
  <c r="J8" i="40"/>
  <c r="J10" i="40"/>
  <c r="F8" i="40"/>
  <c r="F7" i="40" s="1"/>
  <c r="F10" i="40"/>
  <c r="E6" i="41"/>
  <c r="G6" i="41"/>
  <c r="H6" i="41"/>
  <c r="I6" i="41"/>
  <c r="D6" i="41"/>
  <c r="L7" i="41"/>
  <c r="L8" i="41"/>
  <c r="L9" i="41"/>
  <c r="L10" i="41"/>
  <c r="L11" i="41"/>
  <c r="L12" i="41"/>
  <c r="L13" i="41"/>
  <c r="L14" i="41"/>
  <c r="L15" i="41"/>
  <c r="L16" i="41"/>
  <c r="L17" i="41"/>
  <c r="L18" i="41"/>
  <c r="L19" i="41"/>
  <c r="L20" i="41"/>
  <c r="L21" i="41"/>
  <c r="L22" i="41"/>
  <c r="L23" i="41"/>
  <c r="L24" i="41"/>
  <c r="L25" i="41"/>
  <c r="L26" i="41"/>
  <c r="L27" i="41"/>
  <c r="K7" i="41"/>
  <c r="K8" i="41"/>
  <c r="K9" i="41"/>
  <c r="K10" i="41"/>
  <c r="K11" i="41"/>
  <c r="K12" i="41"/>
  <c r="K13" i="41"/>
  <c r="K14" i="41"/>
  <c r="K15" i="41"/>
  <c r="K16" i="41"/>
  <c r="K17" i="41"/>
  <c r="K18" i="41"/>
  <c r="K19" i="41"/>
  <c r="K20" i="41"/>
  <c r="K21" i="41"/>
  <c r="K22" i="41"/>
  <c r="K23" i="41"/>
  <c r="K24" i="41"/>
  <c r="K25" i="41"/>
  <c r="K26" i="41"/>
  <c r="K27" i="41"/>
  <c r="J7" i="41"/>
  <c r="J8" i="41"/>
  <c r="J9" i="41"/>
  <c r="J10" i="41"/>
  <c r="J11" i="41"/>
  <c r="J12" i="41"/>
  <c r="J13" i="41"/>
  <c r="J14" i="41"/>
  <c r="J15" i="41"/>
  <c r="J16" i="41"/>
  <c r="J17" i="41"/>
  <c r="J18" i="41"/>
  <c r="J19" i="41"/>
  <c r="J20" i="41"/>
  <c r="J21" i="41"/>
  <c r="J22" i="41"/>
  <c r="J23" i="41"/>
  <c r="J24" i="41"/>
  <c r="J25" i="41"/>
  <c r="J26" i="41"/>
  <c r="J27" i="41"/>
  <c r="F7" i="41"/>
  <c r="F8" i="41"/>
  <c r="F9" i="41"/>
  <c r="F10" i="41"/>
  <c r="F11" i="41"/>
  <c r="F12" i="41"/>
  <c r="F13" i="41"/>
  <c r="F14" i="41"/>
  <c r="F15" i="41"/>
  <c r="F16" i="41"/>
  <c r="F17" i="41"/>
  <c r="F18" i="41"/>
  <c r="F19" i="41"/>
  <c r="F20" i="41"/>
  <c r="F21" i="41"/>
  <c r="F22" i="41"/>
  <c r="F23" i="41"/>
  <c r="F24" i="41"/>
  <c r="F25" i="41"/>
  <c r="F26" i="41"/>
  <c r="F27" i="41"/>
  <c r="I7" i="39"/>
  <c r="I18" i="39" s="1"/>
  <c r="K7" i="39"/>
  <c r="K18" i="39" s="1"/>
  <c r="L7" i="39"/>
  <c r="L18" i="39" s="1"/>
  <c r="M7" i="39"/>
  <c r="M18" i="39" s="1"/>
  <c r="H7" i="39"/>
  <c r="H18" i="39" s="1"/>
  <c r="S9" i="39"/>
  <c r="S10" i="39"/>
  <c r="S11" i="39"/>
  <c r="S12" i="39"/>
  <c r="S13" i="39"/>
  <c r="S14" i="39"/>
  <c r="S15" i="39"/>
  <c r="S16" i="39"/>
  <c r="S17" i="39"/>
  <c r="S8" i="39"/>
  <c r="P8" i="39"/>
  <c r="P9" i="39"/>
  <c r="P10" i="39"/>
  <c r="P11" i="39"/>
  <c r="P12" i="39"/>
  <c r="P13" i="39"/>
  <c r="P14" i="39"/>
  <c r="P15" i="39"/>
  <c r="P16" i="39"/>
  <c r="P17" i="39"/>
  <c r="O8" i="39"/>
  <c r="O9" i="39"/>
  <c r="O10" i="39"/>
  <c r="O11" i="39"/>
  <c r="O12" i="39"/>
  <c r="O13" i="39"/>
  <c r="O14" i="39"/>
  <c r="O15" i="39"/>
  <c r="O16" i="39"/>
  <c r="O17" i="39"/>
  <c r="N8" i="39"/>
  <c r="N9" i="39"/>
  <c r="N10" i="39"/>
  <c r="N11" i="39"/>
  <c r="N12" i="39"/>
  <c r="N13" i="39"/>
  <c r="N14" i="39"/>
  <c r="N15" i="39"/>
  <c r="N16" i="39"/>
  <c r="N17" i="39"/>
  <c r="J8" i="39"/>
  <c r="J9" i="39"/>
  <c r="J10" i="39"/>
  <c r="J11" i="39"/>
  <c r="J12" i="39"/>
  <c r="J13" i="39"/>
  <c r="J14" i="39"/>
  <c r="J15" i="39"/>
  <c r="J16" i="39"/>
  <c r="J17" i="39"/>
  <c r="E7" i="38"/>
  <c r="E11" i="38" s="1"/>
  <c r="G7" i="38"/>
  <c r="H7" i="38"/>
  <c r="H11" i="38" s="1"/>
  <c r="I7" i="38"/>
  <c r="I11" i="38" s="1"/>
  <c r="D7" i="38"/>
  <c r="D11" i="38" s="1"/>
  <c r="L8" i="38"/>
  <c r="L9" i="38"/>
  <c r="L10" i="38"/>
  <c r="K8" i="38"/>
  <c r="K9" i="38"/>
  <c r="K10" i="38"/>
  <c r="J8" i="38"/>
  <c r="J9" i="38"/>
  <c r="J10" i="38"/>
  <c r="F8" i="38"/>
  <c r="F9" i="38"/>
  <c r="F10" i="38"/>
  <c r="E7" i="36"/>
  <c r="G7" i="36"/>
  <c r="H7" i="36"/>
  <c r="I7" i="36"/>
  <c r="D7" i="36"/>
  <c r="L8" i="36"/>
  <c r="L9" i="36"/>
  <c r="L11" i="36"/>
  <c r="K8" i="36"/>
  <c r="K9" i="36"/>
  <c r="K11" i="36"/>
  <c r="J8" i="36"/>
  <c r="J9" i="36"/>
  <c r="J11" i="36"/>
  <c r="F8" i="36"/>
  <c r="F9" i="36"/>
  <c r="F11" i="36"/>
  <c r="E6" i="37"/>
  <c r="G6" i="37"/>
  <c r="H6" i="37"/>
  <c r="I6" i="37"/>
  <c r="D6" i="37"/>
  <c r="L7" i="37"/>
  <c r="L8" i="37"/>
  <c r="L9" i="37"/>
  <c r="L10" i="37"/>
  <c r="L11" i="37"/>
  <c r="L12" i="37"/>
  <c r="L13" i="37"/>
  <c r="K7" i="37"/>
  <c r="K8" i="37"/>
  <c r="K9" i="37"/>
  <c r="K10" i="37"/>
  <c r="K11" i="37"/>
  <c r="K12" i="37"/>
  <c r="K13" i="37"/>
  <c r="J7" i="37"/>
  <c r="J8" i="37"/>
  <c r="J9" i="37"/>
  <c r="J10" i="37"/>
  <c r="J11" i="37"/>
  <c r="J12" i="37"/>
  <c r="J13" i="37"/>
  <c r="F7" i="37"/>
  <c r="F8" i="37"/>
  <c r="F9" i="37"/>
  <c r="F10" i="37"/>
  <c r="F11" i="37"/>
  <c r="F12" i="37"/>
  <c r="F13" i="37"/>
  <c r="I7" i="35"/>
  <c r="I31" i="35" s="1"/>
  <c r="K7" i="35"/>
  <c r="L7" i="35"/>
  <c r="L31" i="35" s="1"/>
  <c r="M7" i="35"/>
  <c r="M31" i="35" s="1"/>
  <c r="H7" i="35"/>
  <c r="H31" i="35" s="1"/>
  <c r="S9" i="35"/>
  <c r="S10" i="35"/>
  <c r="S11" i="35"/>
  <c r="S12" i="35"/>
  <c r="S13" i="35"/>
  <c r="S14" i="35"/>
  <c r="S15" i="35"/>
  <c r="S16" i="35"/>
  <c r="S17" i="35"/>
  <c r="S18" i="35"/>
  <c r="S19" i="35"/>
  <c r="S20" i="35"/>
  <c r="S21" i="35"/>
  <c r="S22" i="35"/>
  <c r="S23" i="35"/>
  <c r="S24" i="35"/>
  <c r="S25" i="35"/>
  <c r="S26" i="35"/>
  <c r="S27" i="35"/>
  <c r="S28" i="35"/>
  <c r="S29" i="35"/>
  <c r="S30" i="35"/>
  <c r="S8" i="35"/>
  <c r="P8" i="35"/>
  <c r="P9" i="35"/>
  <c r="P10" i="35"/>
  <c r="P11" i="35"/>
  <c r="P12" i="35"/>
  <c r="P13" i="35"/>
  <c r="P14" i="35"/>
  <c r="P15" i="35"/>
  <c r="P16" i="35"/>
  <c r="P17" i="35"/>
  <c r="P18" i="35"/>
  <c r="P19" i="35"/>
  <c r="P20" i="35"/>
  <c r="P21" i="35"/>
  <c r="P22" i="35"/>
  <c r="P23" i="35"/>
  <c r="P24" i="35"/>
  <c r="P25" i="35"/>
  <c r="P26" i="35"/>
  <c r="P27" i="35"/>
  <c r="P28" i="35"/>
  <c r="P29" i="35"/>
  <c r="P30" i="35"/>
  <c r="O8" i="35"/>
  <c r="O9" i="35"/>
  <c r="O10" i="35"/>
  <c r="O11" i="35"/>
  <c r="O12" i="35"/>
  <c r="O13" i="35"/>
  <c r="O14" i="35"/>
  <c r="O15" i="35"/>
  <c r="O16" i="35"/>
  <c r="O17" i="35"/>
  <c r="O18" i="35"/>
  <c r="O19" i="35"/>
  <c r="O20" i="35"/>
  <c r="O21" i="35"/>
  <c r="O22" i="35"/>
  <c r="O23" i="35"/>
  <c r="O24" i="35"/>
  <c r="O25" i="35"/>
  <c r="O26" i="35"/>
  <c r="O27" i="35"/>
  <c r="O28" i="35"/>
  <c r="O29" i="35"/>
  <c r="O30" i="35"/>
  <c r="N8" i="35"/>
  <c r="N9" i="35"/>
  <c r="N10" i="35"/>
  <c r="N11" i="35"/>
  <c r="N12" i="35"/>
  <c r="N13" i="35"/>
  <c r="N14" i="35"/>
  <c r="N15" i="35"/>
  <c r="N16" i="35"/>
  <c r="N17" i="35"/>
  <c r="N18" i="35"/>
  <c r="N19" i="35"/>
  <c r="N20" i="35"/>
  <c r="N21" i="35"/>
  <c r="N22" i="35"/>
  <c r="N23" i="35"/>
  <c r="N24" i="35"/>
  <c r="N25" i="35"/>
  <c r="N26" i="35"/>
  <c r="N27" i="35"/>
  <c r="N28" i="35"/>
  <c r="N29" i="35"/>
  <c r="N30" i="35"/>
  <c r="J8" i="35"/>
  <c r="J9" i="35"/>
  <c r="J10" i="35"/>
  <c r="J11" i="35"/>
  <c r="J12" i="35"/>
  <c r="J13" i="35"/>
  <c r="J14" i="35"/>
  <c r="J15" i="35"/>
  <c r="J16" i="35"/>
  <c r="J17" i="35"/>
  <c r="J18" i="35"/>
  <c r="J19" i="35"/>
  <c r="J20" i="35"/>
  <c r="J21" i="35"/>
  <c r="J22" i="35"/>
  <c r="J23" i="35"/>
  <c r="J24" i="35"/>
  <c r="J25" i="35"/>
  <c r="J26" i="35"/>
  <c r="J27" i="35"/>
  <c r="J28" i="35"/>
  <c r="J29" i="35"/>
  <c r="J30" i="35"/>
  <c r="E7" i="34"/>
  <c r="E14" i="34" s="1"/>
  <c r="G7" i="34"/>
  <c r="H7" i="34"/>
  <c r="H14" i="34" s="1"/>
  <c r="I7" i="34"/>
  <c r="I14" i="34" s="1"/>
  <c r="D7" i="34"/>
  <c r="D14" i="34" s="1"/>
  <c r="L8" i="34"/>
  <c r="L9" i="34"/>
  <c r="L10" i="34"/>
  <c r="L11" i="34"/>
  <c r="L12" i="34"/>
  <c r="L13" i="34"/>
  <c r="K8" i="34"/>
  <c r="K9" i="34"/>
  <c r="K10" i="34"/>
  <c r="K11" i="34"/>
  <c r="K12" i="34"/>
  <c r="K13" i="34"/>
  <c r="J8" i="34"/>
  <c r="J9" i="34"/>
  <c r="J10" i="34"/>
  <c r="J11" i="34"/>
  <c r="J12" i="34"/>
  <c r="J13" i="34"/>
  <c r="F8" i="34"/>
  <c r="F9" i="34"/>
  <c r="F10" i="34"/>
  <c r="F11" i="34"/>
  <c r="F12" i="34"/>
  <c r="F13" i="34"/>
  <c r="E7" i="32"/>
  <c r="G7" i="32"/>
  <c r="H7" i="32"/>
  <c r="I7" i="32"/>
  <c r="D7" i="32"/>
  <c r="L8" i="32"/>
  <c r="L9" i="32"/>
  <c r="L11" i="32"/>
  <c r="K8" i="32"/>
  <c r="K9" i="32"/>
  <c r="K11" i="32"/>
  <c r="J8" i="32"/>
  <c r="J9" i="32"/>
  <c r="J11" i="32"/>
  <c r="F8" i="32"/>
  <c r="F9" i="32"/>
  <c r="F11" i="32"/>
  <c r="E6" i="33"/>
  <c r="G6" i="33"/>
  <c r="H6" i="33"/>
  <c r="I6" i="33"/>
  <c r="D6" i="33"/>
  <c r="L7" i="33"/>
  <c r="L8" i="33"/>
  <c r="L9" i="33"/>
  <c r="L10" i="33"/>
  <c r="L11" i="33"/>
  <c r="L12" i="33"/>
  <c r="L13" i="33"/>
  <c r="L14" i="33"/>
  <c r="K7" i="33"/>
  <c r="K8" i="33"/>
  <c r="K9" i="33"/>
  <c r="K10" i="33"/>
  <c r="K11" i="33"/>
  <c r="K12" i="33"/>
  <c r="K13" i="33"/>
  <c r="K14" i="33"/>
  <c r="J7" i="33"/>
  <c r="J8" i="33"/>
  <c r="J9" i="33"/>
  <c r="J10" i="33"/>
  <c r="J11" i="33"/>
  <c r="J12" i="33"/>
  <c r="J13" i="33"/>
  <c r="J14" i="33"/>
  <c r="F7" i="33"/>
  <c r="F8" i="33"/>
  <c r="F9" i="33"/>
  <c r="F10" i="33"/>
  <c r="F11" i="33"/>
  <c r="F12" i="33"/>
  <c r="F13" i="33"/>
  <c r="F14" i="33"/>
  <c r="I7" i="31"/>
  <c r="I27" i="31" s="1"/>
  <c r="K7" i="31"/>
  <c r="K27" i="31" s="1"/>
  <c r="L7" i="31"/>
  <c r="L27" i="31" s="1"/>
  <c r="M7" i="31"/>
  <c r="M27" i="31" s="1"/>
  <c r="H7" i="31"/>
  <c r="H27" i="31" s="1"/>
  <c r="S9" i="31"/>
  <c r="S10" i="31"/>
  <c r="S11" i="31"/>
  <c r="S12" i="31"/>
  <c r="S13" i="31"/>
  <c r="S14" i="31"/>
  <c r="S15" i="31"/>
  <c r="S16" i="31"/>
  <c r="S17" i="31"/>
  <c r="S18" i="31"/>
  <c r="S19" i="31"/>
  <c r="S20" i="31"/>
  <c r="S21" i="31"/>
  <c r="S22" i="31"/>
  <c r="S23" i="31"/>
  <c r="S24" i="31"/>
  <c r="S25" i="31"/>
  <c r="S26" i="31"/>
  <c r="S8" i="31"/>
  <c r="P8" i="31"/>
  <c r="P9" i="31"/>
  <c r="P10" i="31"/>
  <c r="P11" i="31"/>
  <c r="P12" i="31"/>
  <c r="P13" i="31"/>
  <c r="P14" i="31"/>
  <c r="P15" i="31"/>
  <c r="P16" i="31"/>
  <c r="P17" i="31"/>
  <c r="P18" i="31"/>
  <c r="P19" i="31"/>
  <c r="P20" i="31"/>
  <c r="P21" i="31"/>
  <c r="P22" i="31"/>
  <c r="P23" i="31"/>
  <c r="P24" i="31"/>
  <c r="P25" i="31"/>
  <c r="P26" i="31"/>
  <c r="O8" i="31"/>
  <c r="O9" i="31"/>
  <c r="O10" i="31"/>
  <c r="O11" i="31"/>
  <c r="O12" i="31"/>
  <c r="O13" i="31"/>
  <c r="O14" i="31"/>
  <c r="O15" i="31"/>
  <c r="O16" i="31"/>
  <c r="O17" i="31"/>
  <c r="O18" i="31"/>
  <c r="O19" i="31"/>
  <c r="O20" i="31"/>
  <c r="O21" i="31"/>
  <c r="O22" i="31"/>
  <c r="O23" i="31"/>
  <c r="O24" i="31"/>
  <c r="O25" i="31"/>
  <c r="O26" i="31"/>
  <c r="N8" i="31"/>
  <c r="N9" i="31"/>
  <c r="N10" i="31"/>
  <c r="N11" i="31"/>
  <c r="N12" i="31"/>
  <c r="N13" i="31"/>
  <c r="N14" i="31"/>
  <c r="N15" i="31"/>
  <c r="N16" i="31"/>
  <c r="N17" i="31"/>
  <c r="N18" i="31"/>
  <c r="N19" i="31"/>
  <c r="N20" i="31"/>
  <c r="N21" i="31"/>
  <c r="N22" i="31"/>
  <c r="N23" i="31"/>
  <c r="N24" i="31"/>
  <c r="N25" i="31"/>
  <c r="N26" i="31"/>
  <c r="J8" i="31"/>
  <c r="J9" i="31"/>
  <c r="J10" i="31"/>
  <c r="J11" i="31"/>
  <c r="J12" i="31"/>
  <c r="J13" i="31"/>
  <c r="J14" i="31"/>
  <c r="J15" i="31"/>
  <c r="J16" i="31"/>
  <c r="J17" i="31"/>
  <c r="J18" i="31"/>
  <c r="J19" i="31"/>
  <c r="J20" i="31"/>
  <c r="J21" i="31"/>
  <c r="J22" i="31"/>
  <c r="J23" i="31"/>
  <c r="J24" i="31"/>
  <c r="J25" i="31"/>
  <c r="J26" i="31"/>
  <c r="E7" i="30"/>
  <c r="E14" i="30" s="1"/>
  <c r="G7" i="30"/>
  <c r="G14" i="30" s="1"/>
  <c r="H7" i="30"/>
  <c r="H14" i="30" s="1"/>
  <c r="I7" i="30"/>
  <c r="I14" i="30" s="1"/>
  <c r="D7" i="30"/>
  <c r="D14" i="30" s="1"/>
  <c r="L8" i="30"/>
  <c r="L9" i="30"/>
  <c r="L10" i="30"/>
  <c r="L11" i="30"/>
  <c r="L12" i="30"/>
  <c r="L13" i="30"/>
  <c r="K8" i="30"/>
  <c r="K9" i="30"/>
  <c r="K10" i="30"/>
  <c r="K11" i="30"/>
  <c r="K12" i="30"/>
  <c r="K13" i="30"/>
  <c r="J8" i="30"/>
  <c r="J9" i="30"/>
  <c r="J10" i="30"/>
  <c r="J11" i="30"/>
  <c r="J12" i="30"/>
  <c r="J13" i="30"/>
  <c r="F8" i="30"/>
  <c r="F9" i="30"/>
  <c r="F10" i="30"/>
  <c r="F11" i="30"/>
  <c r="F12" i="30"/>
  <c r="F13" i="30"/>
  <c r="E9" i="28"/>
  <c r="G9" i="28"/>
  <c r="H9" i="28"/>
  <c r="I9" i="28"/>
  <c r="D9" i="28"/>
  <c r="E7" i="28"/>
  <c r="G7" i="28"/>
  <c r="H7" i="28"/>
  <c r="I7" i="28"/>
  <c r="D7" i="28"/>
  <c r="L8" i="28"/>
  <c r="L10" i="28"/>
  <c r="L11" i="28"/>
  <c r="L12" i="28"/>
  <c r="L13" i="28"/>
  <c r="L14" i="28"/>
  <c r="L15" i="28"/>
  <c r="L16" i="28"/>
  <c r="L17" i="28"/>
  <c r="L18" i="28"/>
  <c r="L19" i="28"/>
  <c r="K8" i="28"/>
  <c r="K10" i="28"/>
  <c r="K11" i="28"/>
  <c r="K12" i="28"/>
  <c r="K13" i="28"/>
  <c r="K14" i="28"/>
  <c r="K15" i="28"/>
  <c r="K16" i="28"/>
  <c r="K17" i="28"/>
  <c r="K18" i="28"/>
  <c r="K19" i="28"/>
  <c r="J8" i="28"/>
  <c r="J10" i="28"/>
  <c r="J11" i="28"/>
  <c r="J12" i="28"/>
  <c r="J13" i="28"/>
  <c r="J14" i="28"/>
  <c r="J15" i="28"/>
  <c r="J16" i="28"/>
  <c r="J17" i="28"/>
  <c r="J18" i="28"/>
  <c r="J19" i="28"/>
  <c r="F8" i="28"/>
  <c r="F7" i="28" s="1"/>
  <c r="F10" i="28"/>
  <c r="F11" i="28"/>
  <c r="F12" i="28"/>
  <c r="F13" i="28"/>
  <c r="F14" i="28"/>
  <c r="F15" i="28"/>
  <c r="F16" i="28"/>
  <c r="F17" i="28"/>
  <c r="F18" i="28"/>
  <c r="F19" i="28"/>
  <c r="E6" i="29"/>
  <c r="G6" i="29"/>
  <c r="H6" i="29"/>
  <c r="I6" i="29"/>
  <c r="D6" i="29"/>
  <c r="L7" i="29"/>
  <c r="L8" i="29"/>
  <c r="L9" i="29"/>
  <c r="L10" i="29"/>
  <c r="L11" i="29"/>
  <c r="L12" i="29"/>
  <c r="L13" i="29"/>
  <c r="L14" i="29"/>
  <c r="L15" i="29"/>
  <c r="L16" i="29"/>
  <c r="L17" i="29"/>
  <c r="L18" i="29"/>
  <c r="L19" i="29"/>
  <c r="L20" i="29"/>
  <c r="L21" i="29"/>
  <c r="L22" i="29"/>
  <c r="L23" i="29"/>
  <c r="L24" i="29"/>
  <c r="L25" i="29"/>
  <c r="L26" i="29"/>
  <c r="L27" i="29"/>
  <c r="L28" i="29"/>
  <c r="L29" i="29"/>
  <c r="L30" i="29"/>
  <c r="L31" i="29"/>
  <c r="K7" i="29"/>
  <c r="K8" i="29"/>
  <c r="K9" i="29"/>
  <c r="K10" i="29"/>
  <c r="K11" i="29"/>
  <c r="K12" i="29"/>
  <c r="K13" i="29"/>
  <c r="K14" i="29"/>
  <c r="K15" i="29"/>
  <c r="K16" i="29"/>
  <c r="K17" i="29"/>
  <c r="K18" i="29"/>
  <c r="K19" i="29"/>
  <c r="K20" i="29"/>
  <c r="K21" i="29"/>
  <c r="K22" i="29"/>
  <c r="K23" i="29"/>
  <c r="K24" i="29"/>
  <c r="K25" i="29"/>
  <c r="K26" i="29"/>
  <c r="K27" i="29"/>
  <c r="K28" i="29"/>
  <c r="K29" i="29"/>
  <c r="K30" i="29"/>
  <c r="K31" i="29"/>
  <c r="J7" i="29"/>
  <c r="J8" i="29"/>
  <c r="J9" i="29"/>
  <c r="J10" i="29"/>
  <c r="J11" i="29"/>
  <c r="J12" i="29"/>
  <c r="J13" i="29"/>
  <c r="J14" i="29"/>
  <c r="J15" i="29"/>
  <c r="J16" i="29"/>
  <c r="J17" i="29"/>
  <c r="J18" i="29"/>
  <c r="J19" i="29"/>
  <c r="J20" i="29"/>
  <c r="J21" i="29"/>
  <c r="J22" i="29"/>
  <c r="J23" i="29"/>
  <c r="J24" i="29"/>
  <c r="J25" i="29"/>
  <c r="J26" i="29"/>
  <c r="J27" i="29"/>
  <c r="J28" i="29"/>
  <c r="J29" i="29"/>
  <c r="J30" i="29"/>
  <c r="J31" i="29"/>
  <c r="F7" i="29"/>
  <c r="F8" i="29"/>
  <c r="F9" i="29"/>
  <c r="F10" i="29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27" i="29"/>
  <c r="F28" i="29"/>
  <c r="F29" i="29"/>
  <c r="F30" i="29"/>
  <c r="F31" i="29"/>
  <c r="I7" i="27"/>
  <c r="K7" i="27"/>
  <c r="K16" i="27" s="1"/>
  <c r="L7" i="27"/>
  <c r="L16" i="27" s="1"/>
  <c r="M7" i="27"/>
  <c r="M16" i="27" s="1"/>
  <c r="H7" i="27"/>
  <c r="H16" i="27" s="1"/>
  <c r="S9" i="27"/>
  <c r="S10" i="27"/>
  <c r="S11" i="27"/>
  <c r="S12" i="27"/>
  <c r="S13" i="27"/>
  <c r="S14" i="27"/>
  <c r="S15" i="27"/>
  <c r="S8" i="27"/>
  <c r="P8" i="27"/>
  <c r="P9" i="27"/>
  <c r="P10" i="27"/>
  <c r="P11" i="27"/>
  <c r="P12" i="27"/>
  <c r="P13" i="27"/>
  <c r="P14" i="27"/>
  <c r="P15" i="27"/>
  <c r="O8" i="27"/>
  <c r="O9" i="27"/>
  <c r="O10" i="27"/>
  <c r="O11" i="27"/>
  <c r="O12" i="27"/>
  <c r="O13" i="27"/>
  <c r="O14" i="27"/>
  <c r="O15" i="27"/>
  <c r="N8" i="27"/>
  <c r="N9" i="27"/>
  <c r="N10" i="27"/>
  <c r="N11" i="27"/>
  <c r="N12" i="27"/>
  <c r="N13" i="27"/>
  <c r="N14" i="27"/>
  <c r="N15" i="27"/>
  <c r="J8" i="27"/>
  <c r="J9" i="27"/>
  <c r="J10" i="27"/>
  <c r="J11" i="27"/>
  <c r="J12" i="27"/>
  <c r="J13" i="27"/>
  <c r="J14" i="27"/>
  <c r="J15" i="27"/>
  <c r="E7" i="26"/>
  <c r="E40" i="26" s="1"/>
  <c r="G7" i="26"/>
  <c r="H7" i="26"/>
  <c r="H40" i="26" s="1"/>
  <c r="I7" i="26"/>
  <c r="I40" i="26" s="1"/>
  <c r="D7" i="26"/>
  <c r="D40" i="26" s="1"/>
  <c r="L8" i="26"/>
  <c r="L9" i="26"/>
  <c r="L10" i="26"/>
  <c r="L11" i="26"/>
  <c r="L12" i="26"/>
  <c r="L13" i="26"/>
  <c r="L14" i="26"/>
  <c r="L15" i="26"/>
  <c r="L16" i="26"/>
  <c r="L17" i="26"/>
  <c r="L18" i="26"/>
  <c r="L19" i="26"/>
  <c r="L20" i="26"/>
  <c r="L21" i="26"/>
  <c r="L22" i="26"/>
  <c r="L23" i="26"/>
  <c r="L24" i="26"/>
  <c r="L25" i="26"/>
  <c r="L26" i="26"/>
  <c r="L27" i="26"/>
  <c r="L28" i="26"/>
  <c r="L29" i="26"/>
  <c r="L30" i="26"/>
  <c r="L31" i="26"/>
  <c r="L32" i="26"/>
  <c r="L33" i="26"/>
  <c r="L34" i="26"/>
  <c r="L35" i="26"/>
  <c r="L36" i="26"/>
  <c r="L37" i="26"/>
  <c r="L38" i="26"/>
  <c r="L39" i="26"/>
  <c r="K8" i="26"/>
  <c r="K9" i="26"/>
  <c r="K10" i="26"/>
  <c r="K11" i="26"/>
  <c r="K12" i="26"/>
  <c r="K13" i="26"/>
  <c r="K14" i="26"/>
  <c r="K15" i="26"/>
  <c r="K16" i="26"/>
  <c r="K17" i="26"/>
  <c r="K18" i="26"/>
  <c r="K19" i="26"/>
  <c r="K20" i="26"/>
  <c r="K21" i="26"/>
  <c r="K22" i="26"/>
  <c r="K23" i="26"/>
  <c r="K24" i="26"/>
  <c r="K25" i="26"/>
  <c r="K26" i="26"/>
  <c r="K27" i="26"/>
  <c r="K28" i="26"/>
  <c r="K29" i="26"/>
  <c r="K30" i="26"/>
  <c r="K31" i="26"/>
  <c r="K32" i="26"/>
  <c r="K33" i="26"/>
  <c r="K34" i="26"/>
  <c r="K35" i="26"/>
  <c r="K36" i="26"/>
  <c r="K37" i="26"/>
  <c r="K38" i="26"/>
  <c r="K39" i="26"/>
  <c r="J8" i="26"/>
  <c r="J9" i="26"/>
  <c r="J10" i="26"/>
  <c r="J11" i="26"/>
  <c r="J12" i="26"/>
  <c r="J13" i="26"/>
  <c r="J14" i="26"/>
  <c r="J15" i="26"/>
  <c r="J16" i="26"/>
  <c r="J17" i="26"/>
  <c r="J18" i="26"/>
  <c r="J19" i="26"/>
  <c r="J20" i="26"/>
  <c r="J21" i="26"/>
  <c r="J22" i="26"/>
  <c r="J23" i="26"/>
  <c r="J24" i="26"/>
  <c r="J25" i="26"/>
  <c r="J26" i="26"/>
  <c r="J27" i="26"/>
  <c r="J28" i="26"/>
  <c r="J29" i="26"/>
  <c r="J30" i="26"/>
  <c r="J31" i="26"/>
  <c r="J32" i="26"/>
  <c r="J33" i="26"/>
  <c r="J34" i="26"/>
  <c r="J35" i="26"/>
  <c r="J36" i="26"/>
  <c r="J37" i="26"/>
  <c r="J38" i="26"/>
  <c r="J39" i="26"/>
  <c r="F8" i="26"/>
  <c r="F9" i="26"/>
  <c r="F10" i="26"/>
  <c r="F11" i="26"/>
  <c r="F12" i="26"/>
  <c r="F13" i="26"/>
  <c r="F14" i="26"/>
  <c r="F15" i="26"/>
  <c r="F16" i="26"/>
  <c r="F17" i="26"/>
  <c r="F18" i="26"/>
  <c r="F19" i="26"/>
  <c r="F20" i="26"/>
  <c r="F21" i="26"/>
  <c r="F22" i="26"/>
  <c r="F23" i="26"/>
  <c r="F24" i="26"/>
  <c r="F25" i="26"/>
  <c r="F26" i="26"/>
  <c r="F27" i="26"/>
  <c r="F28" i="26"/>
  <c r="F29" i="26"/>
  <c r="F30" i="26"/>
  <c r="F31" i="26"/>
  <c r="F32" i="26"/>
  <c r="F33" i="26"/>
  <c r="F34" i="26"/>
  <c r="F35" i="26"/>
  <c r="F36" i="26"/>
  <c r="F37" i="26"/>
  <c r="F38" i="26"/>
  <c r="F39" i="26"/>
  <c r="E13" i="24"/>
  <c r="G13" i="24"/>
  <c r="H13" i="24"/>
  <c r="I13" i="24"/>
  <c r="D13" i="24"/>
  <c r="E7" i="24"/>
  <c r="G7" i="24"/>
  <c r="H7" i="24"/>
  <c r="I7" i="24"/>
  <c r="D7" i="24"/>
  <c r="L8" i="24"/>
  <c r="L9" i="24"/>
  <c r="L10" i="24"/>
  <c r="L11" i="24"/>
  <c r="L12" i="24"/>
  <c r="L14" i="24"/>
  <c r="L15" i="24"/>
  <c r="L16" i="24"/>
  <c r="L17" i="24"/>
  <c r="L18" i="24"/>
  <c r="L19" i="24"/>
  <c r="L20" i="24"/>
  <c r="L21" i="24"/>
  <c r="L22" i="24"/>
  <c r="L23" i="24"/>
  <c r="L24" i="24"/>
  <c r="L25" i="24"/>
  <c r="L26" i="24"/>
  <c r="L27" i="24"/>
  <c r="L28" i="24"/>
  <c r="L29" i="24"/>
  <c r="L30" i="24"/>
  <c r="L31" i="24"/>
  <c r="L32" i="24"/>
  <c r="L33" i="24"/>
  <c r="L34" i="24"/>
  <c r="L35" i="24"/>
  <c r="L36" i="24"/>
  <c r="L37" i="24"/>
  <c r="L38" i="24"/>
  <c r="L39" i="24"/>
  <c r="K8" i="24"/>
  <c r="K9" i="24"/>
  <c r="K10" i="24"/>
  <c r="K11" i="24"/>
  <c r="K12" i="24"/>
  <c r="K14" i="24"/>
  <c r="K15" i="24"/>
  <c r="K16" i="24"/>
  <c r="K17" i="24"/>
  <c r="K18" i="24"/>
  <c r="K19" i="24"/>
  <c r="K20" i="24"/>
  <c r="K21" i="24"/>
  <c r="K22" i="24"/>
  <c r="K23" i="24"/>
  <c r="K24" i="24"/>
  <c r="K25" i="24"/>
  <c r="K26" i="24"/>
  <c r="K27" i="24"/>
  <c r="K28" i="24"/>
  <c r="K29" i="24"/>
  <c r="K30" i="24"/>
  <c r="K31" i="24"/>
  <c r="K32" i="24"/>
  <c r="K33" i="24"/>
  <c r="K34" i="24"/>
  <c r="K35" i="24"/>
  <c r="K36" i="24"/>
  <c r="K37" i="24"/>
  <c r="K38" i="24"/>
  <c r="K39" i="24"/>
  <c r="J8" i="24"/>
  <c r="J9" i="24"/>
  <c r="J10" i="24"/>
  <c r="J11" i="24"/>
  <c r="J12" i="24"/>
  <c r="J14" i="24"/>
  <c r="J15" i="24"/>
  <c r="J16" i="24"/>
  <c r="J17" i="24"/>
  <c r="J18" i="24"/>
  <c r="J19" i="24"/>
  <c r="J20" i="24"/>
  <c r="J21" i="24"/>
  <c r="J22" i="24"/>
  <c r="J23" i="24"/>
  <c r="J24" i="24"/>
  <c r="J25" i="24"/>
  <c r="J26" i="24"/>
  <c r="J27" i="24"/>
  <c r="J28" i="24"/>
  <c r="J29" i="24"/>
  <c r="J30" i="24"/>
  <c r="J31" i="24"/>
  <c r="J32" i="24"/>
  <c r="J33" i="24"/>
  <c r="J34" i="24"/>
  <c r="J35" i="24"/>
  <c r="J36" i="24"/>
  <c r="J37" i="24"/>
  <c r="J38" i="24"/>
  <c r="J39" i="24"/>
  <c r="F8" i="24"/>
  <c r="F9" i="24"/>
  <c r="F10" i="24"/>
  <c r="F11" i="24"/>
  <c r="F12" i="24"/>
  <c r="F14" i="24"/>
  <c r="F15" i="24"/>
  <c r="F16" i="24"/>
  <c r="F17" i="24"/>
  <c r="F18" i="24"/>
  <c r="F19" i="24"/>
  <c r="F20" i="24"/>
  <c r="F21" i="24"/>
  <c r="F22" i="24"/>
  <c r="F23" i="24"/>
  <c r="F24" i="24"/>
  <c r="F25" i="24"/>
  <c r="F26" i="24"/>
  <c r="F27" i="24"/>
  <c r="F28" i="24"/>
  <c r="F29" i="24"/>
  <c r="F30" i="24"/>
  <c r="F31" i="24"/>
  <c r="F32" i="24"/>
  <c r="F33" i="24"/>
  <c r="F34" i="24"/>
  <c r="F35" i="24"/>
  <c r="F36" i="24"/>
  <c r="F37" i="24"/>
  <c r="F38" i="24"/>
  <c r="F39" i="24"/>
  <c r="E6" i="25"/>
  <c r="G6" i="25"/>
  <c r="H6" i="25"/>
  <c r="I6" i="25"/>
  <c r="D6" i="25"/>
  <c r="L7" i="25"/>
  <c r="L8" i="25"/>
  <c r="L9" i="25"/>
  <c r="L10" i="25"/>
  <c r="L11" i="25"/>
  <c r="L12" i="25"/>
  <c r="L13" i="25"/>
  <c r="L14" i="25"/>
  <c r="L15" i="25"/>
  <c r="L16" i="25"/>
  <c r="L17" i="25"/>
  <c r="L18" i="25"/>
  <c r="L19" i="25"/>
  <c r="L20" i="25"/>
  <c r="L21" i="25"/>
  <c r="L22" i="25"/>
  <c r="L23" i="25"/>
  <c r="L24" i="25"/>
  <c r="L25" i="25"/>
  <c r="L26" i="25"/>
  <c r="L27" i="25"/>
  <c r="L28" i="25"/>
  <c r="L29" i="25"/>
  <c r="L30" i="25"/>
  <c r="L31" i="25"/>
  <c r="L32" i="25"/>
  <c r="K7" i="25"/>
  <c r="K8" i="25"/>
  <c r="K9" i="25"/>
  <c r="K10" i="25"/>
  <c r="K11" i="25"/>
  <c r="K12" i="25"/>
  <c r="K13" i="25"/>
  <c r="K14" i="25"/>
  <c r="K15" i="25"/>
  <c r="K16" i="25"/>
  <c r="K17" i="25"/>
  <c r="K18" i="25"/>
  <c r="K19" i="25"/>
  <c r="K20" i="25"/>
  <c r="K21" i="25"/>
  <c r="K22" i="25"/>
  <c r="K23" i="25"/>
  <c r="K24" i="25"/>
  <c r="K25" i="25"/>
  <c r="K26" i="25"/>
  <c r="K27" i="25"/>
  <c r="K28" i="25"/>
  <c r="K29" i="25"/>
  <c r="K30" i="25"/>
  <c r="K31" i="25"/>
  <c r="K32" i="25"/>
  <c r="J7" i="25"/>
  <c r="J8" i="25"/>
  <c r="J9" i="25"/>
  <c r="J10" i="25"/>
  <c r="J11" i="25"/>
  <c r="J12" i="25"/>
  <c r="J13" i="25"/>
  <c r="J14" i="25"/>
  <c r="J15" i="25"/>
  <c r="J16" i="25"/>
  <c r="J17" i="25"/>
  <c r="J18" i="25"/>
  <c r="J19" i="25"/>
  <c r="J20" i="25"/>
  <c r="J21" i="25"/>
  <c r="J22" i="25"/>
  <c r="J23" i="25"/>
  <c r="J24" i="25"/>
  <c r="J25" i="25"/>
  <c r="J26" i="25"/>
  <c r="J27" i="25"/>
  <c r="J28" i="25"/>
  <c r="J29" i="25"/>
  <c r="J30" i="25"/>
  <c r="J31" i="25"/>
  <c r="J32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I7" i="23"/>
  <c r="I16" i="23" s="1"/>
  <c r="K7" i="23"/>
  <c r="K16" i="23" s="1"/>
  <c r="L7" i="23"/>
  <c r="L16" i="23" s="1"/>
  <c r="M7" i="23"/>
  <c r="M16" i="23" s="1"/>
  <c r="H7" i="23"/>
  <c r="H16" i="23" s="1"/>
  <c r="S9" i="23"/>
  <c r="S10" i="23"/>
  <c r="S11" i="23"/>
  <c r="S12" i="23"/>
  <c r="S13" i="23"/>
  <c r="S14" i="23"/>
  <c r="S15" i="23"/>
  <c r="S8" i="23"/>
  <c r="P8" i="23"/>
  <c r="P9" i="23"/>
  <c r="P10" i="23"/>
  <c r="P11" i="23"/>
  <c r="P12" i="23"/>
  <c r="P13" i="23"/>
  <c r="P14" i="23"/>
  <c r="P15" i="23"/>
  <c r="O8" i="23"/>
  <c r="O9" i="23"/>
  <c r="O10" i="23"/>
  <c r="O11" i="23"/>
  <c r="O12" i="23"/>
  <c r="O13" i="23"/>
  <c r="O14" i="23"/>
  <c r="O15" i="23"/>
  <c r="N8" i="23"/>
  <c r="N9" i="23"/>
  <c r="N10" i="23"/>
  <c r="N11" i="23"/>
  <c r="N12" i="23"/>
  <c r="N13" i="23"/>
  <c r="N14" i="23"/>
  <c r="N15" i="23"/>
  <c r="J8" i="23"/>
  <c r="J9" i="23"/>
  <c r="J10" i="23"/>
  <c r="J11" i="23"/>
  <c r="J12" i="23"/>
  <c r="J13" i="23"/>
  <c r="J14" i="23"/>
  <c r="J15" i="23"/>
  <c r="E7" i="22"/>
  <c r="E26" i="22" s="1"/>
  <c r="G7" i="22"/>
  <c r="G26" i="22" s="1"/>
  <c r="H7" i="22"/>
  <c r="H26" i="22" s="1"/>
  <c r="I7" i="22"/>
  <c r="I26" i="22" s="1"/>
  <c r="D7" i="22"/>
  <c r="D26" i="22" s="1"/>
  <c r="L8" i="22"/>
  <c r="L9" i="22"/>
  <c r="L10" i="22"/>
  <c r="L11" i="22"/>
  <c r="L12" i="22"/>
  <c r="L13" i="22"/>
  <c r="L14" i="22"/>
  <c r="L15" i="22"/>
  <c r="L16" i="22"/>
  <c r="L17" i="22"/>
  <c r="L18" i="22"/>
  <c r="L19" i="22"/>
  <c r="L20" i="22"/>
  <c r="L21" i="22"/>
  <c r="L22" i="22"/>
  <c r="L23" i="22"/>
  <c r="L24" i="22"/>
  <c r="L25" i="22"/>
  <c r="K8" i="22"/>
  <c r="K9" i="22"/>
  <c r="K10" i="22"/>
  <c r="K11" i="22"/>
  <c r="K12" i="22"/>
  <c r="K13" i="22"/>
  <c r="K14" i="22"/>
  <c r="K15" i="22"/>
  <c r="K16" i="22"/>
  <c r="K17" i="22"/>
  <c r="K18" i="22"/>
  <c r="K19" i="22"/>
  <c r="K20" i="22"/>
  <c r="K21" i="22"/>
  <c r="K22" i="22"/>
  <c r="K23" i="22"/>
  <c r="K24" i="22"/>
  <c r="K25" i="22"/>
  <c r="J8" i="22"/>
  <c r="J9" i="22"/>
  <c r="J10" i="22"/>
  <c r="J11" i="22"/>
  <c r="J12" i="22"/>
  <c r="J13" i="22"/>
  <c r="J14" i="22"/>
  <c r="J15" i="22"/>
  <c r="J16" i="22"/>
  <c r="J17" i="22"/>
  <c r="J18" i="22"/>
  <c r="J19" i="22"/>
  <c r="J20" i="22"/>
  <c r="J21" i="22"/>
  <c r="J22" i="22"/>
  <c r="J23" i="22"/>
  <c r="J24" i="22"/>
  <c r="J25" i="22"/>
  <c r="F8" i="22"/>
  <c r="F9" i="22"/>
  <c r="F10" i="22"/>
  <c r="F11" i="22"/>
  <c r="F12" i="22"/>
  <c r="F13" i="22"/>
  <c r="F14" i="22"/>
  <c r="F15" i="22"/>
  <c r="F16" i="22"/>
  <c r="F17" i="22"/>
  <c r="F18" i="22"/>
  <c r="F19" i="22"/>
  <c r="F20" i="22"/>
  <c r="F21" i="22"/>
  <c r="F22" i="22"/>
  <c r="F23" i="22"/>
  <c r="F24" i="22"/>
  <c r="F25" i="22"/>
  <c r="E12" i="20"/>
  <c r="G12" i="20"/>
  <c r="H12" i="20"/>
  <c r="I12" i="20"/>
  <c r="D12" i="20"/>
  <c r="E7" i="20"/>
  <c r="G7" i="20"/>
  <c r="H7" i="20"/>
  <c r="I7" i="20"/>
  <c r="D7" i="20"/>
  <c r="L8" i="20"/>
  <c r="L9" i="20"/>
  <c r="L10" i="20"/>
  <c r="L11" i="20"/>
  <c r="L13" i="20"/>
  <c r="L14" i="20"/>
  <c r="L15" i="20"/>
  <c r="L16" i="20"/>
  <c r="L17" i="20"/>
  <c r="L18" i="20"/>
  <c r="L19" i="20"/>
  <c r="L20" i="20"/>
  <c r="L21" i="20"/>
  <c r="L22" i="20"/>
  <c r="L23" i="20"/>
  <c r="L24" i="20"/>
  <c r="L25" i="20"/>
  <c r="L26" i="20"/>
  <c r="L27" i="20"/>
  <c r="L28" i="20"/>
  <c r="L29" i="20"/>
  <c r="L30" i="20"/>
  <c r="L31" i="20"/>
  <c r="L32" i="20"/>
  <c r="L33" i="20"/>
  <c r="L34" i="20"/>
  <c r="L35" i="20"/>
  <c r="L36" i="20"/>
  <c r="L37" i="20"/>
  <c r="L38" i="20"/>
  <c r="K8" i="20"/>
  <c r="K9" i="20"/>
  <c r="K10" i="20"/>
  <c r="K11" i="20"/>
  <c r="K13" i="20"/>
  <c r="K14" i="20"/>
  <c r="K15" i="20"/>
  <c r="K16" i="20"/>
  <c r="K17" i="20"/>
  <c r="K18" i="20"/>
  <c r="K19" i="20"/>
  <c r="K20" i="20"/>
  <c r="K21" i="20"/>
  <c r="K22" i="20"/>
  <c r="K23" i="20"/>
  <c r="K24" i="20"/>
  <c r="K25" i="20"/>
  <c r="K26" i="20"/>
  <c r="K27" i="20"/>
  <c r="K28" i="20"/>
  <c r="K29" i="20"/>
  <c r="K30" i="20"/>
  <c r="K31" i="20"/>
  <c r="K32" i="20"/>
  <c r="K33" i="20"/>
  <c r="K34" i="20"/>
  <c r="K35" i="20"/>
  <c r="K36" i="20"/>
  <c r="K37" i="20"/>
  <c r="K38" i="20"/>
  <c r="J8" i="20"/>
  <c r="J9" i="20"/>
  <c r="J10" i="20"/>
  <c r="J11" i="20"/>
  <c r="J13" i="20"/>
  <c r="J14" i="20"/>
  <c r="J15" i="20"/>
  <c r="J16" i="20"/>
  <c r="J17" i="20"/>
  <c r="J18" i="20"/>
  <c r="J19" i="20"/>
  <c r="J20" i="20"/>
  <c r="J21" i="20"/>
  <c r="J22" i="20"/>
  <c r="J23" i="20"/>
  <c r="J24" i="20"/>
  <c r="J25" i="20"/>
  <c r="J26" i="20"/>
  <c r="J27" i="20"/>
  <c r="J28" i="20"/>
  <c r="J29" i="20"/>
  <c r="J30" i="20"/>
  <c r="J31" i="20"/>
  <c r="J32" i="20"/>
  <c r="J33" i="20"/>
  <c r="J34" i="20"/>
  <c r="J35" i="20"/>
  <c r="J36" i="20"/>
  <c r="J37" i="20"/>
  <c r="J38" i="20"/>
  <c r="F8" i="20"/>
  <c r="F9" i="20"/>
  <c r="F10" i="20"/>
  <c r="F11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E6" i="21"/>
  <c r="G6" i="21"/>
  <c r="H6" i="21"/>
  <c r="I6" i="21"/>
  <c r="D6" i="21"/>
  <c r="L7" i="21"/>
  <c r="L8" i="21"/>
  <c r="L9" i="21"/>
  <c r="L10" i="21"/>
  <c r="L11" i="21"/>
  <c r="L12" i="21"/>
  <c r="L13" i="21"/>
  <c r="L14" i="21"/>
  <c r="L15" i="21"/>
  <c r="L16" i="21"/>
  <c r="L17" i="21"/>
  <c r="L18" i="21"/>
  <c r="L19" i="21"/>
  <c r="L20" i="21"/>
  <c r="L21" i="21"/>
  <c r="L22" i="21"/>
  <c r="L23" i="21"/>
  <c r="L24" i="21"/>
  <c r="L25" i="21"/>
  <c r="L26" i="21"/>
  <c r="L27" i="21"/>
  <c r="L28" i="21"/>
  <c r="L29" i="21"/>
  <c r="L30" i="21"/>
  <c r="L31" i="21"/>
  <c r="K7" i="21"/>
  <c r="K8" i="21"/>
  <c r="K9" i="21"/>
  <c r="K10" i="21"/>
  <c r="K11" i="21"/>
  <c r="K12" i="21"/>
  <c r="K13" i="21"/>
  <c r="K14" i="21"/>
  <c r="K15" i="21"/>
  <c r="K16" i="21"/>
  <c r="K17" i="21"/>
  <c r="K18" i="21"/>
  <c r="K19" i="21"/>
  <c r="K20" i="21"/>
  <c r="K21" i="21"/>
  <c r="K22" i="21"/>
  <c r="K23" i="21"/>
  <c r="K24" i="21"/>
  <c r="K25" i="21"/>
  <c r="K26" i="21"/>
  <c r="K27" i="21"/>
  <c r="K28" i="21"/>
  <c r="K29" i="21"/>
  <c r="K30" i="21"/>
  <c r="K31" i="21"/>
  <c r="J7" i="21"/>
  <c r="J8" i="21"/>
  <c r="J9" i="21"/>
  <c r="J10" i="21"/>
  <c r="J11" i="21"/>
  <c r="J12" i="21"/>
  <c r="J13" i="21"/>
  <c r="J14" i="21"/>
  <c r="J15" i="21"/>
  <c r="J16" i="21"/>
  <c r="J17" i="21"/>
  <c r="J18" i="21"/>
  <c r="J19" i="21"/>
  <c r="J20" i="21"/>
  <c r="J21" i="21"/>
  <c r="J22" i="21"/>
  <c r="J23" i="21"/>
  <c r="J24" i="21"/>
  <c r="J25" i="21"/>
  <c r="J26" i="21"/>
  <c r="J27" i="21"/>
  <c r="J28" i="21"/>
  <c r="J29" i="21"/>
  <c r="J30" i="21"/>
  <c r="J31" i="21"/>
  <c r="F7" i="21"/>
  <c r="F8" i="21"/>
  <c r="F9" i="21"/>
  <c r="F10" i="21"/>
  <c r="F11" i="21"/>
  <c r="F12" i="21"/>
  <c r="F13" i="21"/>
  <c r="F14" i="21"/>
  <c r="F15" i="21"/>
  <c r="F16" i="21"/>
  <c r="F17" i="21"/>
  <c r="F18" i="21"/>
  <c r="F19" i="21"/>
  <c r="F20" i="21"/>
  <c r="F21" i="21"/>
  <c r="F22" i="21"/>
  <c r="F23" i="21"/>
  <c r="F24" i="21"/>
  <c r="F25" i="21"/>
  <c r="F26" i="21"/>
  <c r="F27" i="21"/>
  <c r="F28" i="21"/>
  <c r="F29" i="21"/>
  <c r="F30" i="21"/>
  <c r="F31" i="21"/>
  <c r="I7" i="19"/>
  <c r="I18" i="19" s="1"/>
  <c r="K7" i="19"/>
  <c r="K18" i="19" s="1"/>
  <c r="L7" i="19"/>
  <c r="L18" i="19" s="1"/>
  <c r="M7" i="19"/>
  <c r="M18" i="19" s="1"/>
  <c r="H7" i="19"/>
  <c r="H18" i="19" s="1"/>
  <c r="S9" i="19"/>
  <c r="S10" i="19"/>
  <c r="S11" i="19"/>
  <c r="S12" i="19"/>
  <c r="S13" i="19"/>
  <c r="S14" i="19"/>
  <c r="S15" i="19"/>
  <c r="S16" i="19"/>
  <c r="S17" i="19"/>
  <c r="S8" i="19"/>
  <c r="P8" i="19"/>
  <c r="P9" i="19"/>
  <c r="P10" i="19"/>
  <c r="P11" i="19"/>
  <c r="P12" i="19"/>
  <c r="P13" i="19"/>
  <c r="P14" i="19"/>
  <c r="P15" i="19"/>
  <c r="P16" i="19"/>
  <c r="P17" i="19"/>
  <c r="O8" i="19"/>
  <c r="O9" i="19"/>
  <c r="O10" i="19"/>
  <c r="O11" i="19"/>
  <c r="O12" i="19"/>
  <c r="O13" i="19"/>
  <c r="O14" i="19"/>
  <c r="O15" i="19"/>
  <c r="O16" i="19"/>
  <c r="O17" i="19"/>
  <c r="N8" i="19"/>
  <c r="N9" i="19"/>
  <c r="N10" i="19"/>
  <c r="N11" i="19"/>
  <c r="N12" i="19"/>
  <c r="N13" i="19"/>
  <c r="N14" i="19"/>
  <c r="N15" i="19"/>
  <c r="N16" i="19"/>
  <c r="N17" i="19"/>
  <c r="J8" i="19"/>
  <c r="J9" i="19"/>
  <c r="J10" i="19"/>
  <c r="J11" i="19"/>
  <c r="J12" i="19"/>
  <c r="J13" i="19"/>
  <c r="J14" i="19"/>
  <c r="J15" i="19"/>
  <c r="J16" i="19"/>
  <c r="J17" i="19"/>
  <c r="E7" i="18"/>
  <c r="E18" i="18" s="1"/>
  <c r="G7" i="18"/>
  <c r="H7" i="18"/>
  <c r="H18" i="18" s="1"/>
  <c r="I7" i="18"/>
  <c r="I18" i="18" s="1"/>
  <c r="D7" i="18"/>
  <c r="D18" i="18" s="1"/>
  <c r="L8" i="18"/>
  <c r="L9" i="18"/>
  <c r="L10" i="18"/>
  <c r="L11" i="18"/>
  <c r="L12" i="18"/>
  <c r="L13" i="18"/>
  <c r="L14" i="18"/>
  <c r="L15" i="18"/>
  <c r="L16" i="18"/>
  <c r="L17" i="18"/>
  <c r="K8" i="18"/>
  <c r="K9" i="18"/>
  <c r="K10" i="18"/>
  <c r="K11" i="18"/>
  <c r="K12" i="18"/>
  <c r="K13" i="18"/>
  <c r="K14" i="18"/>
  <c r="K15" i="18"/>
  <c r="K16" i="18"/>
  <c r="K17" i="18"/>
  <c r="J8" i="18"/>
  <c r="J9" i="18"/>
  <c r="J10" i="18"/>
  <c r="J11" i="18"/>
  <c r="J12" i="18"/>
  <c r="J13" i="18"/>
  <c r="J14" i="18"/>
  <c r="J15" i="18"/>
  <c r="J16" i="18"/>
  <c r="J17" i="18"/>
  <c r="F8" i="18"/>
  <c r="F9" i="18"/>
  <c r="F10" i="18"/>
  <c r="F11" i="18"/>
  <c r="F12" i="18"/>
  <c r="F13" i="18"/>
  <c r="F14" i="18"/>
  <c r="F15" i="18"/>
  <c r="F16" i="18"/>
  <c r="F17" i="18"/>
  <c r="E12" i="16"/>
  <c r="G12" i="16"/>
  <c r="H12" i="16"/>
  <c r="I12" i="16"/>
  <c r="D12" i="16"/>
  <c r="E7" i="16"/>
  <c r="G7" i="16"/>
  <c r="H7" i="16"/>
  <c r="I7" i="16"/>
  <c r="D7" i="16"/>
  <c r="L8" i="16"/>
  <c r="L9" i="16"/>
  <c r="L10" i="16"/>
  <c r="L11" i="16"/>
  <c r="L13" i="16"/>
  <c r="L14" i="16"/>
  <c r="L15" i="16"/>
  <c r="L16" i="16"/>
  <c r="L17" i="16"/>
  <c r="L18" i="16"/>
  <c r="L19" i="16"/>
  <c r="L20" i="16"/>
  <c r="L21" i="16"/>
  <c r="L22" i="16"/>
  <c r="L23" i="16"/>
  <c r="L24" i="16"/>
  <c r="L25" i="16"/>
  <c r="L26" i="16"/>
  <c r="L27" i="16"/>
  <c r="L28" i="16"/>
  <c r="L29" i="16"/>
  <c r="L30" i="16"/>
  <c r="L31" i="16"/>
  <c r="L32" i="16"/>
  <c r="L33" i="16"/>
  <c r="L34" i="16"/>
  <c r="L35" i="16"/>
  <c r="L36" i="16"/>
  <c r="L37" i="16"/>
  <c r="L38" i="16"/>
  <c r="K8" i="16"/>
  <c r="K9" i="16"/>
  <c r="K10" i="16"/>
  <c r="K11" i="16"/>
  <c r="K13" i="16"/>
  <c r="K14" i="16"/>
  <c r="K15" i="16"/>
  <c r="K16" i="16"/>
  <c r="K17" i="16"/>
  <c r="K18" i="16"/>
  <c r="K19" i="16"/>
  <c r="K20" i="16"/>
  <c r="K21" i="16"/>
  <c r="K22" i="16"/>
  <c r="K23" i="16"/>
  <c r="K24" i="16"/>
  <c r="K25" i="16"/>
  <c r="K26" i="16"/>
  <c r="K27" i="16"/>
  <c r="K28" i="16"/>
  <c r="K29" i="16"/>
  <c r="K30" i="16"/>
  <c r="K31" i="16"/>
  <c r="K32" i="16"/>
  <c r="K33" i="16"/>
  <c r="K34" i="16"/>
  <c r="K35" i="16"/>
  <c r="K36" i="16"/>
  <c r="K37" i="16"/>
  <c r="K38" i="16"/>
  <c r="J8" i="16"/>
  <c r="J9" i="16"/>
  <c r="J10" i="16"/>
  <c r="J11" i="16"/>
  <c r="J13" i="16"/>
  <c r="J14" i="16"/>
  <c r="J15" i="16"/>
  <c r="J16" i="16"/>
  <c r="J17" i="16"/>
  <c r="J18" i="16"/>
  <c r="J19" i="16"/>
  <c r="J20" i="16"/>
  <c r="J21" i="16"/>
  <c r="J22" i="16"/>
  <c r="J23" i="16"/>
  <c r="J24" i="16"/>
  <c r="J25" i="16"/>
  <c r="J26" i="16"/>
  <c r="J27" i="16"/>
  <c r="J28" i="16"/>
  <c r="J29" i="16"/>
  <c r="J30" i="16"/>
  <c r="J31" i="16"/>
  <c r="J32" i="16"/>
  <c r="J33" i="16"/>
  <c r="J34" i="16"/>
  <c r="J35" i="16"/>
  <c r="J36" i="16"/>
  <c r="J37" i="16"/>
  <c r="J38" i="16"/>
  <c r="F8" i="16"/>
  <c r="F9" i="16"/>
  <c r="F10" i="16"/>
  <c r="F11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E6" i="17"/>
  <c r="G6" i="17"/>
  <c r="H6" i="17"/>
  <c r="I6" i="17"/>
  <c r="D6" i="17"/>
  <c r="L7" i="17"/>
  <c r="L8" i="17"/>
  <c r="L9" i="17"/>
  <c r="L10" i="17"/>
  <c r="L11" i="17"/>
  <c r="L12" i="17"/>
  <c r="L13" i="17"/>
  <c r="L14" i="17"/>
  <c r="L15" i="17"/>
  <c r="L16" i="17"/>
  <c r="L17" i="17"/>
  <c r="L18" i="17"/>
  <c r="L19" i="17"/>
  <c r="L20" i="17"/>
  <c r="L21" i="17"/>
  <c r="L22" i="17"/>
  <c r="L23" i="17"/>
  <c r="L24" i="17"/>
  <c r="L25" i="17"/>
  <c r="L26" i="17"/>
  <c r="L27" i="17"/>
  <c r="L28" i="17"/>
  <c r="L29" i="17"/>
  <c r="L30" i="17"/>
  <c r="L31" i="17"/>
  <c r="K7" i="17"/>
  <c r="K8" i="17"/>
  <c r="K9" i="17"/>
  <c r="K10" i="17"/>
  <c r="K11" i="17"/>
  <c r="K12" i="17"/>
  <c r="K13" i="17"/>
  <c r="K14" i="17"/>
  <c r="K15" i="17"/>
  <c r="K16" i="17"/>
  <c r="K17" i="17"/>
  <c r="K18" i="17"/>
  <c r="K19" i="17"/>
  <c r="K20" i="17"/>
  <c r="K21" i="17"/>
  <c r="K22" i="17"/>
  <c r="K23" i="17"/>
  <c r="K24" i="17"/>
  <c r="K25" i="17"/>
  <c r="K26" i="17"/>
  <c r="K27" i="17"/>
  <c r="K28" i="17"/>
  <c r="K29" i="17"/>
  <c r="K30" i="17"/>
  <c r="K31" i="17"/>
  <c r="J7" i="17"/>
  <c r="J8" i="17"/>
  <c r="J9" i="17"/>
  <c r="J10" i="17"/>
  <c r="J11" i="17"/>
  <c r="J12" i="17"/>
  <c r="J13" i="17"/>
  <c r="J14" i="17"/>
  <c r="J15" i="17"/>
  <c r="J16" i="17"/>
  <c r="J17" i="17"/>
  <c r="J18" i="17"/>
  <c r="J19" i="17"/>
  <c r="J20" i="17"/>
  <c r="J21" i="17"/>
  <c r="J22" i="17"/>
  <c r="J23" i="17"/>
  <c r="J24" i="17"/>
  <c r="J25" i="17"/>
  <c r="J26" i="17"/>
  <c r="J27" i="17"/>
  <c r="J28" i="17"/>
  <c r="J29" i="17"/>
  <c r="J30" i="17"/>
  <c r="J31" i="17"/>
  <c r="F7" i="17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F31" i="17"/>
  <c r="I7" i="15"/>
  <c r="I16" i="15" s="1"/>
  <c r="K7" i="15"/>
  <c r="L7" i="15"/>
  <c r="L16" i="15" s="1"/>
  <c r="M7" i="15"/>
  <c r="M16" i="15" s="1"/>
  <c r="H7" i="15"/>
  <c r="H16" i="15" s="1"/>
  <c r="S9" i="15"/>
  <c r="S10" i="15"/>
  <c r="S11" i="15"/>
  <c r="S12" i="15"/>
  <c r="S13" i="15"/>
  <c r="S14" i="15"/>
  <c r="S15" i="15"/>
  <c r="S8" i="15"/>
  <c r="P8" i="15"/>
  <c r="P9" i="15"/>
  <c r="P10" i="15"/>
  <c r="P11" i="15"/>
  <c r="P12" i="15"/>
  <c r="P13" i="15"/>
  <c r="P14" i="15"/>
  <c r="P15" i="15"/>
  <c r="O8" i="15"/>
  <c r="O9" i="15"/>
  <c r="O10" i="15"/>
  <c r="O11" i="15"/>
  <c r="O12" i="15"/>
  <c r="O13" i="15"/>
  <c r="O14" i="15"/>
  <c r="O15" i="15"/>
  <c r="N8" i="15"/>
  <c r="N9" i="15"/>
  <c r="N10" i="15"/>
  <c r="N11" i="15"/>
  <c r="N12" i="15"/>
  <c r="N13" i="15"/>
  <c r="N14" i="15"/>
  <c r="N15" i="15"/>
  <c r="J8" i="15"/>
  <c r="J9" i="15"/>
  <c r="J10" i="15"/>
  <c r="J11" i="15"/>
  <c r="J12" i="15"/>
  <c r="J13" i="15"/>
  <c r="J14" i="15"/>
  <c r="J15" i="15"/>
  <c r="E7" i="14"/>
  <c r="E33" i="14" s="1"/>
  <c r="G7" i="14"/>
  <c r="H7" i="14"/>
  <c r="H33" i="14" s="1"/>
  <c r="I7" i="14"/>
  <c r="I33" i="14" s="1"/>
  <c r="D7" i="14"/>
  <c r="D33" i="14" s="1"/>
  <c r="L8" i="14"/>
  <c r="L9" i="14"/>
  <c r="L10" i="14"/>
  <c r="L11" i="14"/>
  <c r="L12" i="14"/>
  <c r="L13" i="14"/>
  <c r="L14" i="14"/>
  <c r="L15" i="14"/>
  <c r="L16" i="14"/>
  <c r="L17" i="14"/>
  <c r="L18" i="14"/>
  <c r="L19" i="14"/>
  <c r="L20" i="14"/>
  <c r="L21" i="14"/>
  <c r="L22" i="14"/>
  <c r="L23" i="14"/>
  <c r="L24" i="14"/>
  <c r="L25" i="14"/>
  <c r="L26" i="14"/>
  <c r="L27" i="14"/>
  <c r="L28" i="14"/>
  <c r="L29" i="14"/>
  <c r="L30" i="14"/>
  <c r="L31" i="14"/>
  <c r="L32" i="14"/>
  <c r="K8" i="14"/>
  <c r="K9" i="14"/>
  <c r="K10" i="14"/>
  <c r="K11" i="14"/>
  <c r="K12" i="14"/>
  <c r="K13" i="14"/>
  <c r="K14" i="14"/>
  <c r="K15" i="14"/>
  <c r="K16" i="14"/>
  <c r="K17" i="14"/>
  <c r="K18" i="14"/>
  <c r="K19" i="14"/>
  <c r="K20" i="14"/>
  <c r="K21" i="14"/>
  <c r="K22" i="14"/>
  <c r="K23" i="14"/>
  <c r="K24" i="14"/>
  <c r="K25" i="14"/>
  <c r="K26" i="14"/>
  <c r="K27" i="14"/>
  <c r="K28" i="14"/>
  <c r="K29" i="14"/>
  <c r="K30" i="14"/>
  <c r="K31" i="14"/>
  <c r="K32" i="14"/>
  <c r="J8" i="14"/>
  <c r="J9" i="14"/>
  <c r="J10" i="14"/>
  <c r="J11" i="14"/>
  <c r="J12" i="14"/>
  <c r="J13" i="14"/>
  <c r="J14" i="14"/>
  <c r="J15" i="14"/>
  <c r="J16" i="14"/>
  <c r="J17" i="14"/>
  <c r="J18" i="14"/>
  <c r="J19" i="14"/>
  <c r="J20" i="14"/>
  <c r="J21" i="14"/>
  <c r="J22" i="14"/>
  <c r="J23" i="14"/>
  <c r="J24" i="14"/>
  <c r="J25" i="14"/>
  <c r="J26" i="14"/>
  <c r="J27" i="14"/>
  <c r="J28" i="14"/>
  <c r="J29" i="14"/>
  <c r="J30" i="14"/>
  <c r="J31" i="14"/>
  <c r="J32" i="14"/>
  <c r="F8" i="14"/>
  <c r="F9" i="14"/>
  <c r="F10" i="14"/>
  <c r="F11" i="14"/>
  <c r="F12" i="14"/>
  <c r="F13" i="14"/>
  <c r="F14" i="14"/>
  <c r="F15" i="14"/>
  <c r="F16" i="14"/>
  <c r="F17" i="14"/>
  <c r="F18" i="14"/>
  <c r="F19" i="14"/>
  <c r="F20" i="14"/>
  <c r="F21" i="14"/>
  <c r="F22" i="14"/>
  <c r="F23" i="14"/>
  <c r="F24" i="14"/>
  <c r="F25" i="14"/>
  <c r="F26" i="14"/>
  <c r="F27" i="14"/>
  <c r="F28" i="14"/>
  <c r="F29" i="14"/>
  <c r="F30" i="14"/>
  <c r="F31" i="14"/>
  <c r="F32" i="14"/>
  <c r="E13" i="12"/>
  <c r="G13" i="12"/>
  <c r="H13" i="12"/>
  <c r="I13" i="12"/>
  <c r="D13" i="12"/>
  <c r="E7" i="12"/>
  <c r="G7" i="12"/>
  <c r="H7" i="12"/>
  <c r="I7" i="12"/>
  <c r="D7" i="12"/>
  <c r="L8" i="12"/>
  <c r="L9" i="12"/>
  <c r="L10" i="12"/>
  <c r="L11" i="12"/>
  <c r="L12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K8" i="12"/>
  <c r="K9" i="12"/>
  <c r="K10" i="12"/>
  <c r="K11" i="12"/>
  <c r="K12" i="12"/>
  <c r="K14" i="12"/>
  <c r="K15" i="12"/>
  <c r="K16" i="12"/>
  <c r="K17" i="12"/>
  <c r="K18" i="12"/>
  <c r="K19" i="12"/>
  <c r="K20" i="12"/>
  <c r="K21" i="12"/>
  <c r="K22" i="12"/>
  <c r="K23" i="12"/>
  <c r="K24" i="12"/>
  <c r="K25" i="12"/>
  <c r="K26" i="12"/>
  <c r="K27" i="12"/>
  <c r="K28" i="12"/>
  <c r="K29" i="12"/>
  <c r="K30" i="12"/>
  <c r="K31" i="12"/>
  <c r="K32" i="12"/>
  <c r="K33" i="12"/>
  <c r="K34" i="12"/>
  <c r="K35" i="12"/>
  <c r="K36" i="12"/>
  <c r="K37" i="12"/>
  <c r="K38" i="12"/>
  <c r="K39" i="12"/>
  <c r="J8" i="12"/>
  <c r="J9" i="12"/>
  <c r="J10" i="12"/>
  <c r="J11" i="12"/>
  <c r="J12" i="12"/>
  <c r="J14" i="12"/>
  <c r="J15" i="12"/>
  <c r="J16" i="12"/>
  <c r="J17" i="12"/>
  <c r="J18" i="12"/>
  <c r="J19" i="12"/>
  <c r="J20" i="12"/>
  <c r="J21" i="12"/>
  <c r="J22" i="12"/>
  <c r="J23" i="12"/>
  <c r="J24" i="12"/>
  <c r="J25" i="12"/>
  <c r="J26" i="12"/>
  <c r="J27" i="12"/>
  <c r="J28" i="12"/>
  <c r="J29" i="12"/>
  <c r="J30" i="12"/>
  <c r="J31" i="12"/>
  <c r="J32" i="12"/>
  <c r="J33" i="12"/>
  <c r="J34" i="12"/>
  <c r="J35" i="12"/>
  <c r="J36" i="12"/>
  <c r="J37" i="12"/>
  <c r="J38" i="12"/>
  <c r="J39" i="12"/>
  <c r="F8" i="12"/>
  <c r="F9" i="12"/>
  <c r="F10" i="12"/>
  <c r="F11" i="12"/>
  <c r="F12" i="12"/>
  <c r="F14" i="12"/>
  <c r="F15" i="12"/>
  <c r="F16" i="12"/>
  <c r="F17" i="12"/>
  <c r="F18" i="12"/>
  <c r="F19" i="12"/>
  <c r="F20" i="12"/>
  <c r="F21" i="12"/>
  <c r="F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38" i="12"/>
  <c r="F39" i="12"/>
  <c r="E6" i="13"/>
  <c r="G6" i="13"/>
  <c r="H6" i="13"/>
  <c r="I6" i="13"/>
  <c r="D6" i="13"/>
  <c r="L7" i="13"/>
  <c r="L8" i="13"/>
  <c r="L9" i="13"/>
  <c r="L10" i="13"/>
  <c r="L11" i="13"/>
  <c r="L12" i="13"/>
  <c r="L13" i="13"/>
  <c r="L14" i="13"/>
  <c r="L15" i="13"/>
  <c r="L16" i="13"/>
  <c r="L17" i="13"/>
  <c r="L18" i="13"/>
  <c r="L19" i="13"/>
  <c r="L20" i="13"/>
  <c r="L21" i="13"/>
  <c r="L22" i="13"/>
  <c r="L23" i="13"/>
  <c r="L24" i="13"/>
  <c r="L25" i="13"/>
  <c r="L26" i="13"/>
  <c r="L27" i="13"/>
  <c r="L28" i="13"/>
  <c r="L29" i="13"/>
  <c r="L30" i="13"/>
  <c r="L31" i="13"/>
  <c r="K7" i="13"/>
  <c r="K8" i="13"/>
  <c r="K9" i="13"/>
  <c r="K10" i="13"/>
  <c r="K11" i="13"/>
  <c r="K12" i="13"/>
  <c r="K13" i="13"/>
  <c r="K14" i="13"/>
  <c r="K15" i="13"/>
  <c r="K16" i="13"/>
  <c r="K17" i="13"/>
  <c r="K18" i="13"/>
  <c r="K19" i="13"/>
  <c r="K20" i="13"/>
  <c r="K21" i="13"/>
  <c r="K22" i="13"/>
  <c r="K23" i="13"/>
  <c r="K24" i="13"/>
  <c r="K25" i="13"/>
  <c r="K26" i="13"/>
  <c r="K27" i="13"/>
  <c r="K28" i="13"/>
  <c r="K29" i="13"/>
  <c r="K30" i="13"/>
  <c r="K31" i="13"/>
  <c r="J7" i="13"/>
  <c r="J8" i="13"/>
  <c r="J9" i="13"/>
  <c r="J10" i="13"/>
  <c r="J11" i="13"/>
  <c r="J12" i="13"/>
  <c r="J13" i="13"/>
  <c r="J14" i="13"/>
  <c r="J15" i="13"/>
  <c r="J16" i="13"/>
  <c r="J17" i="13"/>
  <c r="J18" i="13"/>
  <c r="J19" i="13"/>
  <c r="J20" i="13"/>
  <c r="J21" i="13"/>
  <c r="J22" i="13"/>
  <c r="J23" i="13"/>
  <c r="J24" i="13"/>
  <c r="J25" i="13"/>
  <c r="J26" i="13"/>
  <c r="J27" i="13"/>
  <c r="J28" i="13"/>
  <c r="J29" i="13"/>
  <c r="J30" i="13"/>
  <c r="J31" i="13"/>
  <c r="F7" i="13"/>
  <c r="F8" i="13"/>
  <c r="F9" i="13"/>
  <c r="F10" i="13"/>
  <c r="F11" i="13"/>
  <c r="F12" i="13"/>
  <c r="F13" i="13"/>
  <c r="F14" i="13"/>
  <c r="F15" i="13"/>
  <c r="F16" i="13"/>
  <c r="F17" i="13"/>
  <c r="F18" i="13"/>
  <c r="F19" i="13"/>
  <c r="F20" i="13"/>
  <c r="F21" i="13"/>
  <c r="F22" i="13"/>
  <c r="F23" i="13"/>
  <c r="F24" i="13"/>
  <c r="F25" i="13"/>
  <c r="F26" i="13"/>
  <c r="F27" i="13"/>
  <c r="F28" i="13"/>
  <c r="F29" i="13"/>
  <c r="F30" i="13"/>
  <c r="F31" i="13"/>
  <c r="I7" i="11"/>
  <c r="I16" i="11" s="1"/>
  <c r="K7" i="11"/>
  <c r="K16" i="11" s="1"/>
  <c r="L7" i="11"/>
  <c r="L16" i="11" s="1"/>
  <c r="M7" i="11"/>
  <c r="M16" i="11" s="1"/>
  <c r="H7" i="11"/>
  <c r="H16" i="11" s="1"/>
  <c r="S9" i="11"/>
  <c r="S10" i="11"/>
  <c r="S11" i="11"/>
  <c r="S12" i="11"/>
  <c r="S13" i="11"/>
  <c r="S14" i="11"/>
  <c r="S15" i="11"/>
  <c r="S8" i="11"/>
  <c r="P8" i="11"/>
  <c r="P9" i="11"/>
  <c r="P10" i="11"/>
  <c r="P11" i="11"/>
  <c r="P12" i="11"/>
  <c r="P13" i="11"/>
  <c r="P14" i="11"/>
  <c r="P15" i="11"/>
  <c r="O8" i="11"/>
  <c r="O9" i="11"/>
  <c r="O10" i="11"/>
  <c r="O11" i="11"/>
  <c r="O12" i="11"/>
  <c r="O13" i="11"/>
  <c r="O14" i="11"/>
  <c r="O15" i="11"/>
  <c r="N8" i="11"/>
  <c r="N9" i="11"/>
  <c r="N10" i="11"/>
  <c r="N11" i="11"/>
  <c r="N12" i="11"/>
  <c r="N13" i="11"/>
  <c r="N14" i="11"/>
  <c r="N15" i="11"/>
  <c r="J8" i="11"/>
  <c r="J9" i="11"/>
  <c r="J10" i="11"/>
  <c r="J11" i="11"/>
  <c r="J12" i="11"/>
  <c r="J13" i="11"/>
  <c r="J14" i="11"/>
  <c r="J15" i="11"/>
  <c r="E7" i="10"/>
  <c r="E29" i="10" s="1"/>
  <c r="G7" i="10"/>
  <c r="H7" i="10"/>
  <c r="H29" i="10" s="1"/>
  <c r="I7" i="10"/>
  <c r="I29" i="10" s="1"/>
  <c r="D7" i="10"/>
  <c r="D29" i="10" s="1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K8" i="10"/>
  <c r="K9" i="10"/>
  <c r="K10" i="10"/>
  <c r="K11" i="10"/>
  <c r="K12" i="10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26" i="10"/>
  <c r="K27" i="10"/>
  <c r="K28" i="10"/>
  <c r="J8" i="10"/>
  <c r="J9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F8" i="10"/>
  <c r="F9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E12" i="8"/>
  <c r="G12" i="8"/>
  <c r="H12" i="8"/>
  <c r="I12" i="8"/>
  <c r="D12" i="8"/>
  <c r="E7" i="8"/>
  <c r="G7" i="8"/>
  <c r="H7" i="8"/>
  <c r="I7" i="8"/>
  <c r="D7" i="8"/>
  <c r="L8" i="8"/>
  <c r="L9" i="8"/>
  <c r="L10" i="8"/>
  <c r="L11" i="8"/>
  <c r="L13" i="8"/>
  <c r="L14" i="8"/>
  <c r="L15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L29" i="8"/>
  <c r="L30" i="8"/>
  <c r="L31" i="8"/>
  <c r="L32" i="8"/>
  <c r="L33" i="8"/>
  <c r="L34" i="8"/>
  <c r="L35" i="8"/>
  <c r="L36" i="8"/>
  <c r="L37" i="8"/>
  <c r="L38" i="8"/>
  <c r="K8" i="8"/>
  <c r="K9" i="8"/>
  <c r="K10" i="8"/>
  <c r="K11" i="8"/>
  <c r="K13" i="8"/>
  <c r="K14" i="8"/>
  <c r="K15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K29" i="8"/>
  <c r="K30" i="8"/>
  <c r="K31" i="8"/>
  <c r="K32" i="8"/>
  <c r="K33" i="8"/>
  <c r="K34" i="8"/>
  <c r="K35" i="8"/>
  <c r="K36" i="8"/>
  <c r="K37" i="8"/>
  <c r="K38" i="8"/>
  <c r="J8" i="8"/>
  <c r="J9" i="8"/>
  <c r="J10" i="8"/>
  <c r="J11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F8" i="8"/>
  <c r="F9" i="8"/>
  <c r="F10" i="8"/>
  <c r="F11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E6" i="9"/>
  <c r="G6" i="9"/>
  <c r="H6" i="9"/>
  <c r="I6" i="9"/>
  <c r="D6" i="9"/>
  <c r="L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K7" i="9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J7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F7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I7" i="7"/>
  <c r="I17" i="7" s="1"/>
  <c r="K7" i="7"/>
  <c r="L7" i="7"/>
  <c r="L17" i="7" s="1"/>
  <c r="M7" i="7"/>
  <c r="M17" i="7" s="1"/>
  <c r="H7" i="7"/>
  <c r="H17" i="7" s="1"/>
  <c r="S9" i="7"/>
  <c r="S10" i="7"/>
  <c r="S11" i="7"/>
  <c r="S12" i="7"/>
  <c r="S13" i="7"/>
  <c r="S14" i="7"/>
  <c r="S15" i="7"/>
  <c r="S16" i="7"/>
  <c r="S8" i="7"/>
  <c r="P8" i="7"/>
  <c r="P9" i="7"/>
  <c r="P10" i="7"/>
  <c r="P11" i="7"/>
  <c r="P12" i="7"/>
  <c r="P13" i="7"/>
  <c r="P14" i="7"/>
  <c r="P15" i="7"/>
  <c r="P16" i="7"/>
  <c r="O8" i="7"/>
  <c r="O9" i="7"/>
  <c r="O10" i="7"/>
  <c r="O11" i="7"/>
  <c r="O12" i="7"/>
  <c r="O13" i="7"/>
  <c r="O14" i="7"/>
  <c r="O15" i="7"/>
  <c r="O16" i="7"/>
  <c r="N8" i="7"/>
  <c r="N9" i="7"/>
  <c r="N10" i="7"/>
  <c r="N11" i="7"/>
  <c r="N12" i="7"/>
  <c r="N13" i="7"/>
  <c r="N14" i="7"/>
  <c r="N15" i="7"/>
  <c r="N16" i="7"/>
  <c r="J8" i="7"/>
  <c r="J9" i="7"/>
  <c r="J10" i="7"/>
  <c r="J11" i="7"/>
  <c r="J12" i="7"/>
  <c r="J13" i="7"/>
  <c r="J14" i="7"/>
  <c r="J15" i="7"/>
  <c r="J16" i="7"/>
  <c r="E7" i="6"/>
  <c r="E26" i="6" s="1"/>
  <c r="G7" i="6"/>
  <c r="G26" i="6" s="1"/>
  <c r="H7" i="6"/>
  <c r="H26" i="6" s="1"/>
  <c r="I7" i="6"/>
  <c r="I26" i="6" s="1"/>
  <c r="D7" i="6"/>
  <c r="D26" i="6" s="1"/>
  <c r="L8" i="6"/>
  <c r="L9" i="6"/>
  <c r="L10" i="6"/>
  <c r="L11" i="6"/>
  <c r="L12" i="6"/>
  <c r="L13" i="6"/>
  <c r="L14" i="6"/>
  <c r="L15" i="6"/>
  <c r="L16" i="6"/>
  <c r="L17" i="6"/>
  <c r="L18" i="6"/>
  <c r="L19" i="6"/>
  <c r="L20" i="6"/>
  <c r="L21" i="6"/>
  <c r="L22" i="6"/>
  <c r="L23" i="6"/>
  <c r="L24" i="6"/>
  <c r="L25" i="6"/>
  <c r="K8" i="6"/>
  <c r="K9" i="6"/>
  <c r="K10" i="6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E12" i="4"/>
  <c r="G12" i="4"/>
  <c r="H12" i="4"/>
  <c r="I12" i="4"/>
  <c r="D12" i="4"/>
  <c r="E7" i="4"/>
  <c r="G7" i="4"/>
  <c r="H7" i="4"/>
  <c r="I7" i="4"/>
  <c r="D7" i="4"/>
  <c r="L8" i="4"/>
  <c r="L9" i="4"/>
  <c r="L10" i="4"/>
  <c r="L11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K8" i="4"/>
  <c r="K9" i="4"/>
  <c r="K10" i="4"/>
  <c r="K11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J8" i="4"/>
  <c r="J9" i="4"/>
  <c r="J10" i="4"/>
  <c r="J11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F8" i="4"/>
  <c r="F9" i="4"/>
  <c r="F10" i="4"/>
  <c r="F11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E6" i="5"/>
  <c r="G6" i="5"/>
  <c r="H6" i="5"/>
  <c r="I6" i="5"/>
  <c r="D6" i="5"/>
  <c r="L7" i="5"/>
  <c r="L8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K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E117" i="3"/>
  <c r="G117" i="3"/>
  <c r="H117" i="3"/>
  <c r="I117" i="3"/>
  <c r="D117" i="3"/>
  <c r="E7" i="3"/>
  <c r="G7" i="3"/>
  <c r="H7" i="3"/>
  <c r="I7" i="3"/>
  <c r="D7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E6" i="2"/>
  <c r="G6" i="2"/>
  <c r="H6" i="2"/>
  <c r="I6" i="2"/>
  <c r="D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6" i="105" l="1"/>
  <c r="F7" i="254"/>
  <c r="F11" i="254" s="1"/>
  <c r="F6" i="325"/>
  <c r="F7" i="32"/>
  <c r="F7" i="106"/>
  <c r="F11" i="106" s="1"/>
  <c r="F7" i="202"/>
  <c r="F12" i="202" s="1"/>
  <c r="F7" i="210"/>
  <c r="F11" i="210" s="1"/>
  <c r="F7" i="218"/>
  <c r="F12" i="218" s="1"/>
  <c r="F30" i="120"/>
  <c r="F9" i="256"/>
  <c r="F7" i="180"/>
  <c r="F7" i="250"/>
  <c r="F10" i="250" s="1"/>
  <c r="F9" i="316"/>
  <c r="F7" i="318"/>
  <c r="F11" i="318" s="1"/>
  <c r="F7" i="322"/>
  <c r="F10" i="322" s="1"/>
  <c r="F7" i="34"/>
  <c r="F14" i="34" s="1"/>
  <c r="F7" i="44"/>
  <c r="F9" i="48"/>
  <c r="F7" i="54"/>
  <c r="F11" i="54" s="1"/>
  <c r="F10" i="208"/>
  <c r="F7" i="84"/>
  <c r="F7" i="98"/>
  <c r="F10" i="98" s="1"/>
  <c r="F7" i="174"/>
  <c r="F11" i="174" s="1"/>
  <c r="F6" i="37"/>
  <c r="F7" i="42"/>
  <c r="F13" i="42" s="1"/>
  <c r="F9" i="96"/>
  <c r="F7" i="94"/>
  <c r="F11" i="94" s="1"/>
  <c r="F7" i="230"/>
  <c r="F11" i="230" s="1"/>
  <c r="F7" i="262"/>
  <c r="F11" i="262" s="1"/>
  <c r="F7" i="270"/>
  <c r="F11" i="270" s="1"/>
  <c r="F7" i="4"/>
  <c r="F7" i="64"/>
  <c r="F7" i="132"/>
  <c r="F6" i="157"/>
  <c r="F7" i="166"/>
  <c r="F11" i="166" s="1"/>
  <c r="F7" i="178"/>
  <c r="F13" i="178" s="1"/>
  <c r="J7" i="295"/>
  <c r="J11" i="295" s="1"/>
  <c r="F7" i="304"/>
  <c r="F7" i="16"/>
  <c r="F7" i="36"/>
  <c r="F7" i="38"/>
  <c r="F11" i="38" s="1"/>
  <c r="F7" i="114"/>
  <c r="F14" i="114" s="1"/>
  <c r="F7" i="212"/>
  <c r="F9" i="228"/>
  <c r="F7" i="280"/>
  <c r="F7" i="302"/>
  <c r="F11" i="302" s="1"/>
  <c r="J7" i="343"/>
  <c r="J57" i="343" s="1"/>
  <c r="F7" i="78"/>
  <c r="F12" i="78" s="1"/>
  <c r="F7" i="234"/>
  <c r="F12" i="234" s="1"/>
  <c r="F7" i="186"/>
  <c r="F12" i="186" s="1"/>
  <c r="F7" i="340"/>
  <c r="F9" i="252"/>
  <c r="F9" i="332"/>
  <c r="F6" i="17"/>
  <c r="F10" i="108"/>
  <c r="F7" i="10"/>
  <c r="F29" i="10" s="1"/>
  <c r="F12" i="4"/>
  <c r="F7" i="12"/>
  <c r="F7" i="46"/>
  <c r="F17" i="46" s="1"/>
  <c r="F6" i="101"/>
  <c r="F7" i="108"/>
  <c r="F7" i="134"/>
  <c r="F11" i="134" s="1"/>
  <c r="F7" i="154"/>
  <c r="F15" i="154" s="1"/>
  <c r="F7" i="162"/>
  <c r="F13" i="162" s="1"/>
  <c r="F13" i="184"/>
  <c r="F7" i="190"/>
  <c r="F13" i="190" s="1"/>
  <c r="F7" i="272"/>
  <c r="F7" i="278"/>
  <c r="F10" i="278" s="1"/>
  <c r="F7" i="344"/>
  <c r="J7" i="351"/>
  <c r="J19" i="351" s="1"/>
  <c r="F6" i="141"/>
  <c r="J7" i="347"/>
  <c r="J19" i="347" s="1"/>
  <c r="F7" i="74"/>
  <c r="F13" i="74" s="1"/>
  <c r="F7" i="102"/>
  <c r="F11" i="102" s="1"/>
  <c r="F7" i="152"/>
  <c r="F10" i="304"/>
  <c r="F7" i="312"/>
  <c r="F7" i="350"/>
  <c r="F13" i="350" s="1"/>
  <c r="J7" i="359"/>
  <c r="J18" i="359" s="1"/>
  <c r="J7" i="355"/>
  <c r="J16" i="355" s="1"/>
  <c r="N7" i="355"/>
  <c r="O7" i="355"/>
  <c r="P7" i="355"/>
  <c r="J7" i="311"/>
  <c r="J23" i="311" s="1"/>
  <c r="J7" i="227"/>
  <c r="J12" i="227" s="1"/>
  <c r="J7" i="219"/>
  <c r="J27" i="219" s="1"/>
  <c r="J7" i="187"/>
  <c r="J17" i="187" s="1"/>
  <c r="J7" i="183"/>
  <c r="J19" i="183" s="1"/>
  <c r="J7" i="51"/>
  <c r="J20" i="51" s="1"/>
  <c r="F6" i="13"/>
  <c r="J7" i="131"/>
  <c r="J11" i="131" s="1"/>
  <c r="F10" i="144"/>
  <c r="J7" i="191"/>
  <c r="J18" i="191" s="1"/>
  <c r="J7" i="207"/>
  <c r="J22" i="207" s="1"/>
  <c r="F11" i="212"/>
  <c r="J7" i="223"/>
  <c r="J21" i="223" s="1"/>
  <c r="F6" i="273"/>
  <c r="F10" i="272"/>
  <c r="J7" i="275"/>
  <c r="J29" i="275" s="1"/>
  <c r="F6" i="281"/>
  <c r="F7" i="282"/>
  <c r="F14" i="282" s="1"/>
  <c r="F6" i="305"/>
  <c r="F7" i="310"/>
  <c r="F14" i="310" s="1"/>
  <c r="F6" i="357"/>
  <c r="F117" i="3"/>
  <c r="F7" i="8"/>
  <c r="F6" i="21"/>
  <c r="F9" i="28"/>
  <c r="F7" i="86"/>
  <c r="F11" i="86" s="1"/>
  <c r="J7" i="115"/>
  <c r="J25" i="115" s="1"/>
  <c r="F12" i="132"/>
  <c r="F6" i="193"/>
  <c r="F7" i="194"/>
  <c r="F10" i="194" s="1"/>
  <c r="F6" i="209"/>
  <c r="F9" i="224"/>
  <c r="F7" i="258"/>
  <c r="F11" i="258" s="1"/>
  <c r="F6" i="293"/>
  <c r="F11" i="296"/>
  <c r="F6" i="337"/>
  <c r="F7" i="346"/>
  <c r="F12" i="346" s="1"/>
  <c r="F6" i="125"/>
  <c r="F6" i="9"/>
  <c r="F7" i="14"/>
  <c r="F33" i="14" s="1"/>
  <c r="F12" i="20"/>
  <c r="F7" i="24"/>
  <c r="F10" i="52"/>
  <c r="J7" i="75"/>
  <c r="J24" i="75" s="1"/>
  <c r="F7" i="110"/>
  <c r="F12" i="110" s="1"/>
  <c r="F7" i="138"/>
  <c r="F17" i="138" s="1"/>
  <c r="F7" i="142"/>
  <c r="F11" i="142" s="1"/>
  <c r="F9" i="172"/>
  <c r="F12" i="180"/>
  <c r="F6" i="189"/>
  <c r="F7" i="226"/>
  <c r="F10" i="226" s="1"/>
  <c r="F6" i="237"/>
  <c r="F7" i="242"/>
  <c r="F11" i="242" s="1"/>
  <c r="J7" i="251"/>
  <c r="J14" i="251" s="1"/>
  <c r="F6" i="261"/>
  <c r="J7" i="263"/>
  <c r="J15" i="263" s="1"/>
  <c r="F7" i="286"/>
  <c r="F12" i="286" s="1"/>
  <c r="F7" i="298"/>
  <c r="F11" i="298" s="1"/>
  <c r="J7" i="319"/>
  <c r="J16" i="319" s="1"/>
  <c r="F6" i="345"/>
  <c r="F6" i="225"/>
  <c r="F6" i="329"/>
  <c r="F7" i="50"/>
  <c r="F14" i="50" s="1"/>
  <c r="F6" i="113"/>
  <c r="J7" i="139"/>
  <c r="J17" i="139" s="1"/>
  <c r="J7" i="143"/>
  <c r="J23" i="143" s="1"/>
  <c r="F6" i="173"/>
  <c r="J7" i="215"/>
  <c r="J19" i="215" s="1"/>
  <c r="F6" i="297"/>
  <c r="F6" i="301"/>
  <c r="F7" i="334"/>
  <c r="F11" i="334" s="1"/>
  <c r="J7" i="59"/>
  <c r="J16" i="59" s="1"/>
  <c r="F7" i="66"/>
  <c r="F11" i="66" s="1"/>
  <c r="F7" i="118"/>
  <c r="F12" i="118" s="1"/>
  <c r="J7" i="175"/>
  <c r="J24" i="175" s="1"/>
  <c r="J7" i="195"/>
  <c r="J12" i="195" s="1"/>
  <c r="J7" i="287"/>
  <c r="J18" i="287" s="1"/>
  <c r="J7" i="315"/>
  <c r="J24" i="315" s="1"/>
  <c r="F7" i="330"/>
  <c r="F19" i="330" s="1"/>
  <c r="J7" i="11"/>
  <c r="J16" i="11" s="1"/>
  <c r="J7" i="31"/>
  <c r="J27" i="31" s="1"/>
  <c r="F6" i="41"/>
  <c r="F7" i="58"/>
  <c r="F11" i="58" s="1"/>
  <c r="J7" i="63"/>
  <c r="J13" i="63" s="1"/>
  <c r="F6" i="81"/>
  <c r="F6" i="97"/>
  <c r="F6" i="109"/>
  <c r="F7" i="126"/>
  <c r="F10" i="126" s="1"/>
  <c r="F6" i="145"/>
  <c r="J7" i="151"/>
  <c r="J14" i="151" s="1"/>
  <c r="F7" i="198"/>
  <c r="F11" i="198" s="1"/>
  <c r="F6" i="201"/>
  <c r="F7" i="206"/>
  <c r="F12" i="206" s="1"/>
  <c r="F6" i="241"/>
  <c r="F6" i="269"/>
  <c r="F7" i="274"/>
  <c r="F15" i="274" s="1"/>
  <c r="J7" i="303"/>
  <c r="J17" i="303" s="1"/>
  <c r="F7" i="326"/>
  <c r="F11" i="326" s="1"/>
  <c r="F6" i="341"/>
  <c r="F7" i="354"/>
  <c r="F13" i="354" s="1"/>
  <c r="J7" i="235"/>
  <c r="J13" i="235" s="1"/>
  <c r="J7" i="43"/>
  <c r="J26" i="43" s="1"/>
  <c r="F6" i="53"/>
  <c r="F10" i="64"/>
  <c r="F6" i="77"/>
  <c r="F7" i="122"/>
  <c r="F16" i="122" s="1"/>
  <c r="J7" i="243"/>
  <c r="J13" i="243" s="1"/>
  <c r="J7" i="267"/>
  <c r="J17" i="267" s="1"/>
  <c r="F7" i="300"/>
  <c r="F11" i="308"/>
  <c r="F7" i="314"/>
  <c r="F19" i="314" s="1"/>
  <c r="F7" i="82"/>
  <c r="F10" i="82" s="1"/>
  <c r="J7" i="111"/>
  <c r="J15" i="111" s="1"/>
  <c r="F6" i="137"/>
  <c r="F9" i="156"/>
  <c r="F6" i="165"/>
  <c r="F7" i="182"/>
  <c r="F12" i="182" s="1"/>
  <c r="F6" i="217"/>
  <c r="J7" i="231"/>
  <c r="J16" i="231" s="1"/>
  <c r="F7" i="294"/>
  <c r="F10" i="294" s="1"/>
  <c r="J7" i="19"/>
  <c r="J18" i="19" s="1"/>
  <c r="F7" i="26"/>
  <c r="F40" i="26" s="1"/>
  <c r="F6" i="89"/>
  <c r="J7" i="119"/>
  <c r="J16" i="119" s="1"/>
  <c r="F6" i="153"/>
  <c r="F7" i="158"/>
  <c r="F11" i="158" s="1"/>
  <c r="J7" i="163"/>
  <c r="J18" i="163" s="1"/>
  <c r="F7" i="176"/>
  <c r="F7" i="184"/>
  <c r="F6" i="197"/>
  <c r="F7" i="222"/>
  <c r="F14" i="222" s="1"/>
  <c r="F7" i="246"/>
  <c r="F12" i="246" s="1"/>
  <c r="J7" i="255"/>
  <c r="J21" i="255" s="1"/>
  <c r="F7" i="266"/>
  <c r="F13" i="266" s="1"/>
  <c r="F7" i="296"/>
  <c r="F6" i="333"/>
  <c r="F7" i="338"/>
  <c r="F13" i="338" s="1"/>
  <c r="F7" i="358"/>
  <c r="F11" i="358" s="1"/>
  <c r="F13" i="24"/>
  <c r="F6" i="57"/>
  <c r="F6" i="213"/>
  <c r="F6" i="29"/>
  <c r="F6" i="33"/>
  <c r="J7" i="39"/>
  <c r="J18" i="39" s="1"/>
  <c r="J7" i="47"/>
  <c r="J21" i="47" s="1"/>
  <c r="F6" i="65"/>
  <c r="J7" i="87"/>
  <c r="J20" i="87" s="1"/>
  <c r="F6" i="117"/>
  <c r="F7" i="120"/>
  <c r="F7" i="150"/>
  <c r="F10" i="150" s="1"/>
  <c r="J7" i="159"/>
  <c r="J15" i="159" s="1"/>
  <c r="F6" i="169"/>
  <c r="J7" i="199"/>
  <c r="J18" i="199" s="1"/>
  <c r="F7" i="214"/>
  <c r="F18" i="214" s="1"/>
  <c r="F9" i="220"/>
  <c r="F6" i="249"/>
  <c r="J7" i="291"/>
  <c r="J19" i="291" s="1"/>
  <c r="J7" i="307"/>
  <c r="J22" i="307" s="1"/>
  <c r="F6" i="309"/>
  <c r="F6" i="313"/>
  <c r="F6" i="317"/>
  <c r="J7" i="335"/>
  <c r="J14" i="335" s="1"/>
  <c r="F12" i="8"/>
  <c r="F6" i="61"/>
  <c r="F9" i="88"/>
  <c r="F9" i="168"/>
  <c r="J7" i="247"/>
  <c r="J17" i="247" s="1"/>
  <c r="J7" i="283"/>
  <c r="J38" i="283" s="1"/>
  <c r="F13" i="312"/>
  <c r="J7" i="331"/>
  <c r="J27" i="331" s="1"/>
  <c r="J7" i="339"/>
  <c r="J26" i="339" s="1"/>
  <c r="F11" i="340"/>
  <c r="J7" i="15"/>
  <c r="J16" i="15" s="1"/>
  <c r="F12" i="16"/>
  <c r="J7" i="23"/>
  <c r="J16" i="23" s="1"/>
  <c r="J7" i="35"/>
  <c r="J31" i="35" s="1"/>
  <c r="F6" i="45"/>
  <c r="F13" i="44"/>
  <c r="F9" i="56"/>
  <c r="F6" i="73"/>
  <c r="F9" i="72"/>
  <c r="F7" i="146"/>
  <c r="F14" i="146" s="1"/>
  <c r="F6" i="149"/>
  <c r="F7" i="188"/>
  <c r="J7" i="203"/>
  <c r="J14" i="203" s="1"/>
  <c r="F7" i="208"/>
  <c r="F6" i="229"/>
  <c r="F6" i="257"/>
  <c r="F6" i="277"/>
  <c r="F6" i="289"/>
  <c r="F7" i="290"/>
  <c r="F13" i="290" s="1"/>
  <c r="F7" i="306"/>
  <c r="F13" i="306" s="1"/>
  <c r="F6" i="321"/>
  <c r="J7" i="323"/>
  <c r="J15" i="323" s="1"/>
  <c r="F7" i="30"/>
  <c r="F14" i="30" s="1"/>
  <c r="F13" i="12"/>
  <c r="J7" i="95"/>
  <c r="J17" i="95" s="1"/>
  <c r="J7" i="107"/>
  <c r="J13" i="107" s="1"/>
  <c r="F9" i="148"/>
  <c r="F6" i="181"/>
  <c r="F9" i="204"/>
  <c r="F7" i="3"/>
  <c r="F7" i="20"/>
  <c r="J7" i="55"/>
  <c r="J16" i="55" s="1"/>
  <c r="F9" i="60"/>
  <c r="J7" i="67"/>
  <c r="J17" i="67" s="1"/>
  <c r="F9" i="68"/>
  <c r="F7" i="70"/>
  <c r="F12" i="70" s="1"/>
  <c r="J7" i="71"/>
  <c r="J13" i="71" s="1"/>
  <c r="J7" i="83"/>
  <c r="J15" i="83" s="1"/>
  <c r="F7" i="90"/>
  <c r="F14" i="90" s="1"/>
  <c r="J7" i="91"/>
  <c r="J21" i="91" s="1"/>
  <c r="J7" i="123"/>
  <c r="J41" i="123" s="1"/>
  <c r="F9" i="124"/>
  <c r="F6" i="129"/>
  <c r="J7" i="155"/>
  <c r="J26" i="155" s="1"/>
  <c r="F11" i="164"/>
  <c r="F7" i="170"/>
  <c r="F14" i="170" s="1"/>
  <c r="J7" i="171"/>
  <c r="J40" i="171" s="1"/>
  <c r="F6" i="177"/>
  <c r="J7" i="179"/>
  <c r="J24" i="179" s="1"/>
  <c r="F6" i="185"/>
  <c r="F6" i="205"/>
  <c r="F9" i="216"/>
  <c r="J7" i="239"/>
  <c r="J18" i="239" s="1"/>
  <c r="F7" i="342"/>
  <c r="F34" i="342" s="1"/>
  <c r="F7" i="6"/>
  <c r="F26" i="6" s="1"/>
  <c r="F6" i="25"/>
  <c r="F6" i="49"/>
  <c r="F6" i="85"/>
  <c r="J7" i="127"/>
  <c r="J18" i="127" s="1"/>
  <c r="J7" i="147"/>
  <c r="J21" i="147" s="1"/>
  <c r="J7" i="211"/>
  <c r="J17" i="211" s="1"/>
  <c r="J7" i="259"/>
  <c r="J20" i="259" s="1"/>
  <c r="J7" i="271"/>
  <c r="J14" i="271" s="1"/>
  <c r="J7" i="327"/>
  <c r="J15" i="327" s="1"/>
  <c r="F6" i="5"/>
  <c r="F6" i="2"/>
  <c r="J7" i="7"/>
  <c r="J17" i="7" s="1"/>
  <c r="F7" i="18"/>
  <c r="F18" i="18" s="1"/>
  <c r="F7" i="22"/>
  <c r="F26" i="22" s="1"/>
  <c r="J7" i="27"/>
  <c r="J16" i="27" s="1"/>
  <c r="F6" i="69"/>
  <c r="J7" i="79"/>
  <c r="J18" i="79" s="1"/>
  <c r="F13" i="84"/>
  <c r="J7" i="99"/>
  <c r="J14" i="99" s="1"/>
  <c r="J7" i="103"/>
  <c r="J16" i="103" s="1"/>
  <c r="F6" i="121"/>
  <c r="F6" i="133"/>
  <c r="J7" i="135"/>
  <c r="J18" i="135" s="1"/>
  <c r="J7" i="167"/>
  <c r="J16" i="167" s="1"/>
  <c r="F6" i="221"/>
  <c r="F7" i="238"/>
  <c r="F11" i="238" s="1"/>
  <c r="F6" i="253"/>
  <c r="J7" i="279"/>
  <c r="J16" i="279" s="1"/>
  <c r="J7" i="299"/>
  <c r="J18" i="299" s="1"/>
  <c r="F7" i="336"/>
  <c r="O9" i="363"/>
  <c r="P9" i="363"/>
  <c r="O7" i="363"/>
  <c r="N9" i="363"/>
  <c r="N7" i="363"/>
  <c r="P7" i="363"/>
  <c r="J9" i="362"/>
  <c r="K9" i="362"/>
  <c r="L9" i="362"/>
  <c r="J7" i="362"/>
  <c r="L7" i="362"/>
  <c r="K7" i="362"/>
  <c r="K7" i="360"/>
  <c r="L7" i="360"/>
  <c r="J7" i="360"/>
  <c r="L6" i="361"/>
  <c r="K6" i="361"/>
  <c r="J6" i="361"/>
  <c r="O18" i="359"/>
  <c r="P18" i="359"/>
  <c r="N18" i="359"/>
  <c r="N7" i="359"/>
  <c r="P7" i="359"/>
  <c r="O7" i="359"/>
  <c r="K11" i="358"/>
  <c r="L11" i="358"/>
  <c r="J11" i="358"/>
  <c r="J7" i="358"/>
  <c r="K7" i="358"/>
  <c r="L7" i="358"/>
  <c r="J7" i="356"/>
  <c r="L7" i="356"/>
  <c r="K7" i="356"/>
  <c r="L6" i="357"/>
  <c r="K6" i="357"/>
  <c r="J6" i="357"/>
  <c r="J7" i="354"/>
  <c r="E13" i="354"/>
  <c r="L13" i="354" s="1"/>
  <c r="L7" i="354"/>
  <c r="K7" i="354"/>
  <c r="L7" i="352"/>
  <c r="J7" i="352"/>
  <c r="K7" i="352"/>
  <c r="K6" i="353"/>
  <c r="L6" i="353"/>
  <c r="J6" i="353"/>
  <c r="L13" i="350"/>
  <c r="J13" i="350"/>
  <c r="K13" i="350"/>
  <c r="L7" i="350"/>
  <c r="K7" i="350"/>
  <c r="J7" i="350"/>
  <c r="K7" i="348"/>
  <c r="J7" i="348"/>
  <c r="L7" i="348"/>
  <c r="J6" i="349"/>
  <c r="K6" i="349"/>
  <c r="L6" i="349"/>
  <c r="J12" i="346"/>
  <c r="K12" i="346"/>
  <c r="L12" i="346"/>
  <c r="J7" i="346"/>
  <c r="L7" i="346"/>
  <c r="K7" i="346"/>
  <c r="K7" i="344"/>
  <c r="J7" i="344"/>
  <c r="L7" i="344"/>
  <c r="J6" i="345"/>
  <c r="K6" i="345"/>
  <c r="L6" i="345"/>
  <c r="L7" i="342"/>
  <c r="G34" i="342"/>
  <c r="K57" i="343" s="1"/>
  <c r="K7" i="342"/>
  <c r="J7" i="342"/>
  <c r="L7" i="340"/>
  <c r="K11" i="340"/>
  <c r="L11" i="340"/>
  <c r="J11" i="340"/>
  <c r="K7" i="340"/>
  <c r="J7" i="340"/>
  <c r="J6" i="341"/>
  <c r="L6" i="341"/>
  <c r="K6" i="341"/>
  <c r="N7" i="339"/>
  <c r="I26" i="339"/>
  <c r="N26" i="339" s="1"/>
  <c r="P7" i="339"/>
  <c r="O7" i="339"/>
  <c r="L13" i="338"/>
  <c r="J13" i="338"/>
  <c r="K13" i="338"/>
  <c r="K7" i="338"/>
  <c r="J7" i="338"/>
  <c r="L7" i="338"/>
  <c r="L7" i="336"/>
  <c r="J7" i="336"/>
  <c r="K7" i="336"/>
  <c r="K6" i="337"/>
  <c r="J6" i="337"/>
  <c r="L6" i="337"/>
  <c r="N7" i="335"/>
  <c r="K14" i="335"/>
  <c r="P7" i="335"/>
  <c r="O7" i="335"/>
  <c r="J7" i="334"/>
  <c r="G11" i="334"/>
  <c r="L7" i="334"/>
  <c r="K7" i="334"/>
  <c r="J7" i="332"/>
  <c r="J9" i="332"/>
  <c r="K9" i="332"/>
  <c r="L9" i="332"/>
  <c r="L7" i="332"/>
  <c r="K7" i="332"/>
  <c r="J6" i="333"/>
  <c r="K6" i="333"/>
  <c r="L6" i="333"/>
  <c r="N7" i="331"/>
  <c r="K27" i="331"/>
  <c r="P7" i="331"/>
  <c r="O7" i="331"/>
  <c r="K19" i="330"/>
  <c r="L19" i="330"/>
  <c r="J19" i="330"/>
  <c r="K7" i="330"/>
  <c r="L7" i="330"/>
  <c r="J7" i="330"/>
  <c r="K7" i="328"/>
  <c r="L7" i="328"/>
  <c r="J7" i="328"/>
  <c r="J6" i="329"/>
  <c r="L6" i="329"/>
  <c r="K6" i="329"/>
  <c r="N15" i="327"/>
  <c r="P15" i="327"/>
  <c r="O15" i="327"/>
  <c r="N7" i="327"/>
  <c r="O7" i="327"/>
  <c r="P7" i="327"/>
  <c r="K7" i="326"/>
  <c r="G11" i="326"/>
  <c r="L7" i="326"/>
  <c r="J7" i="326"/>
  <c r="J9" i="324"/>
  <c r="L9" i="324"/>
  <c r="K7" i="324"/>
  <c r="K9" i="324"/>
  <c r="J7" i="324"/>
  <c r="L7" i="324"/>
  <c r="J6" i="325"/>
  <c r="L6" i="325"/>
  <c r="K6" i="325"/>
  <c r="N7" i="323"/>
  <c r="K15" i="323"/>
  <c r="O7" i="323"/>
  <c r="P7" i="323"/>
  <c r="K10" i="322"/>
  <c r="K7" i="322"/>
  <c r="J10" i="322"/>
  <c r="L10" i="322"/>
  <c r="L7" i="322"/>
  <c r="J7" i="322"/>
  <c r="J7" i="320"/>
  <c r="K7" i="320"/>
  <c r="L7" i="320"/>
  <c r="L6" i="321"/>
  <c r="J6" i="321"/>
  <c r="K6" i="321"/>
  <c r="N7" i="319"/>
  <c r="K16" i="319"/>
  <c r="P7" i="319"/>
  <c r="O7" i="319"/>
  <c r="J7" i="318"/>
  <c r="G11" i="318"/>
  <c r="L7" i="318"/>
  <c r="K7" i="318"/>
  <c r="J9" i="316"/>
  <c r="L9" i="316"/>
  <c r="J7" i="316"/>
  <c r="K9" i="316"/>
  <c r="K7" i="316"/>
  <c r="L7" i="316"/>
  <c r="J6" i="317"/>
  <c r="K6" i="317"/>
  <c r="L6" i="317"/>
  <c r="N24" i="315"/>
  <c r="P24" i="315"/>
  <c r="O24" i="315"/>
  <c r="N7" i="315"/>
  <c r="P7" i="315"/>
  <c r="O7" i="315"/>
  <c r="J7" i="314"/>
  <c r="K7" i="314"/>
  <c r="G19" i="314"/>
  <c r="L7" i="314"/>
  <c r="J13" i="312"/>
  <c r="L7" i="312"/>
  <c r="L13" i="312"/>
  <c r="K13" i="312"/>
  <c r="K7" i="312"/>
  <c r="J7" i="312"/>
  <c r="J6" i="313"/>
  <c r="L6" i="313"/>
  <c r="K6" i="313"/>
  <c r="N7" i="311"/>
  <c r="K23" i="311"/>
  <c r="P7" i="311"/>
  <c r="O7" i="311"/>
  <c r="J14" i="310"/>
  <c r="L14" i="310"/>
  <c r="K14" i="310"/>
  <c r="L7" i="310"/>
  <c r="J7" i="310"/>
  <c r="K7" i="310"/>
  <c r="K11" i="308"/>
  <c r="L11" i="308"/>
  <c r="J11" i="308"/>
  <c r="K7" i="308"/>
  <c r="J7" i="308"/>
  <c r="L7" i="308"/>
  <c r="J6" i="309"/>
  <c r="L6" i="309"/>
  <c r="K6" i="309"/>
  <c r="N7" i="307"/>
  <c r="O7" i="307"/>
  <c r="K22" i="307"/>
  <c r="P7" i="307"/>
  <c r="I22" i="307"/>
  <c r="L13" i="306"/>
  <c r="K13" i="306"/>
  <c r="J13" i="306"/>
  <c r="L7" i="306"/>
  <c r="J7" i="306"/>
  <c r="K7" i="306"/>
  <c r="J10" i="304"/>
  <c r="K10" i="304"/>
  <c r="L10" i="304"/>
  <c r="K7" i="304"/>
  <c r="J7" i="304"/>
  <c r="L7" i="304"/>
  <c r="J6" i="305"/>
  <c r="L6" i="305"/>
  <c r="K6" i="305"/>
  <c r="O7" i="303"/>
  <c r="N7" i="303"/>
  <c r="K17" i="303"/>
  <c r="P7" i="303"/>
  <c r="J11" i="302"/>
  <c r="L11" i="302"/>
  <c r="K11" i="302"/>
  <c r="J7" i="302"/>
  <c r="K7" i="302"/>
  <c r="L7" i="302"/>
  <c r="L13" i="300"/>
  <c r="K7" i="300"/>
  <c r="J13" i="300"/>
  <c r="K13" i="300"/>
  <c r="J7" i="300"/>
  <c r="L7" i="300"/>
  <c r="J6" i="301"/>
  <c r="L6" i="301"/>
  <c r="K6" i="301"/>
  <c r="N18" i="299"/>
  <c r="O18" i="299"/>
  <c r="P18" i="299"/>
  <c r="N7" i="299"/>
  <c r="P7" i="299"/>
  <c r="O7" i="299"/>
  <c r="L11" i="298"/>
  <c r="K11" i="298"/>
  <c r="J11" i="298"/>
  <c r="K7" i="298"/>
  <c r="L7" i="298"/>
  <c r="J7" i="298"/>
  <c r="J7" i="296"/>
  <c r="K11" i="296"/>
  <c r="L11" i="296"/>
  <c r="J11" i="296"/>
  <c r="L7" i="296"/>
  <c r="K7" i="296"/>
  <c r="L6" i="297"/>
  <c r="J6" i="297"/>
  <c r="K6" i="297"/>
  <c r="N11" i="295"/>
  <c r="P11" i="295"/>
  <c r="O11" i="295"/>
  <c r="N7" i="295"/>
  <c r="P7" i="295"/>
  <c r="O7" i="295"/>
  <c r="J7" i="294"/>
  <c r="G10" i="294"/>
  <c r="K7" i="294"/>
  <c r="L7" i="294"/>
  <c r="J9" i="292"/>
  <c r="J7" i="292"/>
  <c r="L9" i="292"/>
  <c r="K9" i="292"/>
  <c r="K7" i="292"/>
  <c r="L7" i="292"/>
  <c r="J6" i="293"/>
  <c r="L6" i="293"/>
  <c r="K6" i="293"/>
  <c r="O7" i="291"/>
  <c r="N7" i="291"/>
  <c r="K19" i="291"/>
  <c r="P7" i="291"/>
  <c r="L13" i="290"/>
  <c r="J13" i="290"/>
  <c r="K13" i="290"/>
  <c r="J7" i="290"/>
  <c r="L7" i="290"/>
  <c r="K7" i="290"/>
  <c r="K7" i="288"/>
  <c r="J7" i="288"/>
  <c r="L7" i="288"/>
  <c r="K6" i="289"/>
  <c r="L6" i="289"/>
  <c r="J6" i="289"/>
  <c r="P18" i="287"/>
  <c r="N18" i="287"/>
  <c r="O18" i="287"/>
  <c r="P7" i="287"/>
  <c r="N7" i="287"/>
  <c r="O7" i="287"/>
  <c r="J12" i="286"/>
  <c r="K12" i="286"/>
  <c r="L12" i="286"/>
  <c r="J7" i="286"/>
  <c r="L7" i="286"/>
  <c r="K7" i="286"/>
  <c r="K7" i="284"/>
  <c r="J7" i="284"/>
  <c r="L7" i="284"/>
  <c r="L6" i="285"/>
  <c r="J6" i="285"/>
  <c r="K6" i="285"/>
  <c r="O38" i="283"/>
  <c r="N38" i="283"/>
  <c r="P38" i="283"/>
  <c r="O7" i="283"/>
  <c r="P7" i="283"/>
  <c r="N7" i="283"/>
  <c r="L14" i="282"/>
  <c r="K7" i="282"/>
  <c r="L7" i="282"/>
  <c r="J14" i="282"/>
  <c r="K14" i="282"/>
  <c r="J7" i="282"/>
  <c r="J7" i="280"/>
  <c r="L7" i="280"/>
  <c r="K7" i="280"/>
  <c r="J6" i="281"/>
  <c r="L6" i="281"/>
  <c r="K6" i="281"/>
  <c r="O7" i="279"/>
  <c r="N7" i="279"/>
  <c r="K16" i="279"/>
  <c r="P7" i="279"/>
  <c r="K10" i="278"/>
  <c r="L10" i="278"/>
  <c r="J10" i="278"/>
  <c r="K7" i="278"/>
  <c r="L7" i="278"/>
  <c r="J7" i="278"/>
  <c r="J7" i="276"/>
  <c r="L7" i="276"/>
  <c r="K7" i="276"/>
  <c r="L6" i="277"/>
  <c r="K6" i="277"/>
  <c r="J6" i="277"/>
  <c r="O29" i="275"/>
  <c r="P29" i="275"/>
  <c r="O7" i="275"/>
  <c r="N29" i="275"/>
  <c r="N7" i="275"/>
  <c r="P7" i="275"/>
  <c r="K15" i="274"/>
  <c r="J15" i="274"/>
  <c r="L15" i="274"/>
  <c r="L7" i="274"/>
  <c r="J7" i="274"/>
  <c r="K7" i="274"/>
  <c r="J10" i="272"/>
  <c r="L10" i="272"/>
  <c r="K10" i="272"/>
  <c r="L7" i="272"/>
  <c r="J7" i="272"/>
  <c r="K7" i="272"/>
  <c r="L6" i="273"/>
  <c r="K6" i="273"/>
  <c r="J6" i="273"/>
  <c r="O7" i="271"/>
  <c r="N7" i="271"/>
  <c r="K14" i="271"/>
  <c r="P7" i="271"/>
  <c r="J7" i="270"/>
  <c r="G11" i="270"/>
  <c r="K7" i="270"/>
  <c r="L7" i="270"/>
  <c r="J7" i="268"/>
  <c r="K7" i="268"/>
  <c r="L7" i="268"/>
  <c r="L6" i="269"/>
  <c r="K6" i="269"/>
  <c r="J6" i="269"/>
  <c r="N7" i="267"/>
  <c r="K17" i="267"/>
  <c r="P7" i="267"/>
  <c r="O7" i="267"/>
  <c r="J7" i="266"/>
  <c r="G13" i="266"/>
  <c r="L7" i="266"/>
  <c r="K7" i="266"/>
  <c r="L7" i="264"/>
  <c r="J7" i="264"/>
  <c r="K7" i="264"/>
  <c r="L6" i="265"/>
  <c r="K6" i="265"/>
  <c r="J6" i="265"/>
  <c r="O7" i="263"/>
  <c r="N7" i="263"/>
  <c r="K15" i="263"/>
  <c r="P7" i="263"/>
  <c r="J11" i="262"/>
  <c r="K11" i="262"/>
  <c r="L11" i="262"/>
  <c r="K7" i="262"/>
  <c r="L7" i="262"/>
  <c r="J7" i="262"/>
  <c r="K7" i="260"/>
  <c r="J7" i="260"/>
  <c r="L7" i="260"/>
  <c r="J6" i="261"/>
  <c r="K6" i="261"/>
  <c r="L6" i="261"/>
  <c r="N20" i="259"/>
  <c r="O20" i="259"/>
  <c r="P20" i="259"/>
  <c r="N7" i="259"/>
  <c r="O7" i="259"/>
  <c r="P7" i="259"/>
  <c r="J7" i="258"/>
  <c r="G11" i="258"/>
  <c r="J11" i="258" s="1"/>
  <c r="K7" i="258"/>
  <c r="L7" i="258"/>
  <c r="J9" i="256"/>
  <c r="L9" i="256"/>
  <c r="K9" i="256"/>
  <c r="L7" i="256"/>
  <c r="J7" i="256"/>
  <c r="K7" i="256"/>
  <c r="J6" i="257"/>
  <c r="L6" i="257"/>
  <c r="K6" i="257"/>
  <c r="O21" i="255"/>
  <c r="N21" i="255"/>
  <c r="P21" i="255"/>
  <c r="N7" i="255"/>
  <c r="O7" i="255"/>
  <c r="P7" i="255"/>
  <c r="J7" i="254"/>
  <c r="K7" i="254"/>
  <c r="G11" i="254"/>
  <c r="L7" i="254"/>
  <c r="J9" i="252"/>
  <c r="L9" i="252"/>
  <c r="K9" i="252"/>
  <c r="J7" i="252"/>
  <c r="K7" i="252"/>
  <c r="L7" i="252"/>
  <c r="J6" i="253"/>
  <c r="K6" i="253"/>
  <c r="L6" i="253"/>
  <c r="N7" i="251"/>
  <c r="K14" i="251"/>
  <c r="O7" i="251"/>
  <c r="P7" i="251"/>
  <c r="K7" i="250"/>
  <c r="J7" i="250"/>
  <c r="G10" i="250"/>
  <c r="L7" i="250"/>
  <c r="J7" i="248"/>
  <c r="L7" i="248"/>
  <c r="K7" i="248"/>
  <c r="J6" i="249"/>
  <c r="K6" i="249"/>
  <c r="L6" i="249"/>
  <c r="O7" i="247"/>
  <c r="N7" i="247"/>
  <c r="K17" i="247"/>
  <c r="P7" i="247"/>
  <c r="J7" i="246"/>
  <c r="G12" i="246"/>
  <c r="K7" i="246"/>
  <c r="L7" i="246"/>
  <c r="J7" i="244"/>
  <c r="K7" i="244"/>
  <c r="L7" i="244"/>
  <c r="L6" i="245"/>
  <c r="K6" i="245"/>
  <c r="J6" i="245"/>
  <c r="P13" i="243"/>
  <c r="O13" i="243"/>
  <c r="O7" i="243"/>
  <c r="N13" i="243"/>
  <c r="P7" i="243"/>
  <c r="N7" i="243"/>
  <c r="K7" i="242"/>
  <c r="G11" i="242"/>
  <c r="J7" i="242"/>
  <c r="E11" i="242"/>
  <c r="L7" i="242"/>
  <c r="K7" i="240"/>
  <c r="J7" i="240"/>
  <c r="L7" i="240"/>
  <c r="L6" i="241"/>
  <c r="J6" i="241"/>
  <c r="K6" i="241"/>
  <c r="O7" i="239"/>
  <c r="N7" i="239"/>
  <c r="K18" i="239"/>
  <c r="P7" i="239"/>
  <c r="J7" i="238"/>
  <c r="G11" i="238"/>
  <c r="K7" i="238"/>
  <c r="L7" i="238"/>
  <c r="J7" i="236"/>
  <c r="K7" i="236"/>
  <c r="L7" i="236"/>
  <c r="J6" i="237"/>
  <c r="K6" i="237"/>
  <c r="L6" i="237"/>
  <c r="O7" i="235"/>
  <c r="K13" i="235"/>
  <c r="N7" i="235"/>
  <c r="I13" i="235"/>
  <c r="P7" i="235"/>
  <c r="K12" i="234"/>
  <c r="J12" i="234"/>
  <c r="L12" i="234"/>
  <c r="J7" i="234"/>
  <c r="K7" i="234"/>
  <c r="L7" i="234"/>
  <c r="K7" i="232"/>
  <c r="J7" i="232"/>
  <c r="L7" i="232"/>
  <c r="L6" i="233"/>
  <c r="K6" i="233"/>
  <c r="J6" i="233"/>
  <c r="N16" i="231"/>
  <c r="P16" i="231"/>
  <c r="O16" i="231"/>
  <c r="O7" i="231"/>
  <c r="P7" i="231"/>
  <c r="N7" i="231"/>
  <c r="K7" i="230"/>
  <c r="J7" i="230"/>
  <c r="G11" i="230"/>
  <c r="L7" i="230"/>
  <c r="J9" i="228"/>
  <c r="L9" i="228"/>
  <c r="K9" i="228"/>
  <c r="L7" i="228"/>
  <c r="K7" i="228"/>
  <c r="J7" i="228"/>
  <c r="J6" i="229"/>
  <c r="L6" i="229"/>
  <c r="K6" i="229"/>
  <c r="O7" i="227"/>
  <c r="N7" i="227"/>
  <c r="K12" i="227"/>
  <c r="P7" i="227"/>
  <c r="K7" i="226"/>
  <c r="G10" i="226"/>
  <c r="L7" i="226"/>
  <c r="J7" i="226"/>
  <c r="L9" i="224"/>
  <c r="J7" i="224"/>
  <c r="J9" i="224"/>
  <c r="K9" i="224"/>
  <c r="L7" i="224"/>
  <c r="K7" i="224"/>
  <c r="J6" i="225"/>
  <c r="L6" i="225"/>
  <c r="K6" i="225"/>
  <c r="O7" i="223"/>
  <c r="K21" i="223"/>
  <c r="N7" i="223"/>
  <c r="P7" i="223"/>
  <c r="I21" i="223"/>
  <c r="L14" i="222"/>
  <c r="K14" i="222"/>
  <c r="J14" i="222"/>
  <c r="J7" i="222"/>
  <c r="K7" i="222"/>
  <c r="L7" i="222"/>
  <c r="J9" i="220"/>
  <c r="L9" i="220"/>
  <c r="K7" i="220"/>
  <c r="K9" i="220"/>
  <c r="L7" i="220"/>
  <c r="J7" i="220"/>
  <c r="L6" i="221"/>
  <c r="K6" i="221"/>
  <c r="J6" i="221"/>
  <c r="N7" i="219"/>
  <c r="O7" i="219"/>
  <c r="I27" i="219"/>
  <c r="P27" i="219" s="1"/>
  <c r="P7" i="219"/>
  <c r="K12" i="218"/>
  <c r="J12" i="218"/>
  <c r="L12" i="218"/>
  <c r="K7" i="218"/>
  <c r="L7" i="218"/>
  <c r="J7" i="218"/>
  <c r="L9" i="216"/>
  <c r="K9" i="216"/>
  <c r="K7" i="216"/>
  <c r="J9" i="216"/>
  <c r="L7" i="216"/>
  <c r="J7" i="216"/>
  <c r="L6" i="217"/>
  <c r="K6" i="217"/>
  <c r="J6" i="217"/>
  <c r="P19" i="215"/>
  <c r="N19" i="215"/>
  <c r="O19" i="215"/>
  <c r="P7" i="215"/>
  <c r="N7" i="215"/>
  <c r="O7" i="215"/>
  <c r="L7" i="214"/>
  <c r="G18" i="214"/>
  <c r="K7" i="214"/>
  <c r="J7" i="214"/>
  <c r="J11" i="212"/>
  <c r="K11" i="212"/>
  <c r="L11" i="212"/>
  <c r="K7" i="212"/>
  <c r="J7" i="212"/>
  <c r="L7" i="212"/>
  <c r="J6" i="213"/>
  <c r="L6" i="213"/>
  <c r="K6" i="213"/>
  <c r="O17" i="211"/>
  <c r="N17" i="211"/>
  <c r="P17" i="211"/>
  <c r="O7" i="211"/>
  <c r="P7" i="211"/>
  <c r="N7" i="211"/>
  <c r="J7" i="210"/>
  <c r="G11" i="210"/>
  <c r="L7" i="210"/>
  <c r="K7" i="210"/>
  <c r="J7" i="208"/>
  <c r="L10" i="208"/>
  <c r="J10" i="208"/>
  <c r="K10" i="208"/>
  <c r="K7" i="208"/>
  <c r="L7" i="208"/>
  <c r="J6" i="209"/>
  <c r="K6" i="209"/>
  <c r="L6" i="209"/>
  <c r="N22" i="207"/>
  <c r="P22" i="207"/>
  <c r="O22" i="207"/>
  <c r="N7" i="207"/>
  <c r="O7" i="207"/>
  <c r="P7" i="207"/>
  <c r="J7" i="206"/>
  <c r="E12" i="206"/>
  <c r="L12" i="206" s="1"/>
  <c r="K7" i="206"/>
  <c r="L7" i="206"/>
  <c r="J9" i="204"/>
  <c r="J7" i="204"/>
  <c r="L9" i="204"/>
  <c r="K7" i="204"/>
  <c r="K9" i="204"/>
  <c r="L7" i="204"/>
  <c r="K6" i="205"/>
  <c r="J6" i="205"/>
  <c r="L6" i="205"/>
  <c r="P14" i="203"/>
  <c r="O14" i="203"/>
  <c r="N14" i="203"/>
  <c r="N7" i="203"/>
  <c r="P7" i="203"/>
  <c r="O7" i="203"/>
  <c r="J7" i="202"/>
  <c r="G12" i="202"/>
  <c r="K7" i="202"/>
  <c r="L7" i="202"/>
  <c r="K7" i="200"/>
  <c r="J7" i="200"/>
  <c r="L7" i="200"/>
  <c r="J6" i="201"/>
  <c r="L6" i="201"/>
  <c r="K6" i="201"/>
  <c r="N18" i="199"/>
  <c r="O18" i="199"/>
  <c r="P18" i="199"/>
  <c r="N7" i="199"/>
  <c r="P7" i="199"/>
  <c r="O7" i="199"/>
  <c r="L11" i="198"/>
  <c r="J11" i="198"/>
  <c r="K11" i="198"/>
  <c r="K7" i="198"/>
  <c r="L7" i="198"/>
  <c r="J7" i="198"/>
  <c r="K7" i="196"/>
  <c r="J7" i="196"/>
  <c r="L7" i="196"/>
  <c r="J6" i="197"/>
  <c r="L6" i="197"/>
  <c r="K6" i="197"/>
  <c r="P12" i="195"/>
  <c r="O12" i="195"/>
  <c r="N12" i="195"/>
  <c r="O7" i="195"/>
  <c r="N7" i="195"/>
  <c r="P7" i="195"/>
  <c r="K7" i="194"/>
  <c r="G10" i="194"/>
  <c r="L7" i="194"/>
  <c r="J7" i="194"/>
  <c r="K7" i="192"/>
  <c r="J7" i="192"/>
  <c r="L7" i="192"/>
  <c r="L6" i="193"/>
  <c r="K6" i="193"/>
  <c r="J6" i="193"/>
  <c r="O7" i="191"/>
  <c r="K18" i="191"/>
  <c r="P7" i="191"/>
  <c r="N7" i="191"/>
  <c r="L13" i="190"/>
  <c r="K13" i="190"/>
  <c r="J13" i="190"/>
  <c r="J7" i="190"/>
  <c r="K7" i="190"/>
  <c r="L7" i="190"/>
  <c r="J7" i="188"/>
  <c r="K7" i="188"/>
  <c r="L7" i="188"/>
  <c r="J6" i="189"/>
  <c r="K6" i="189"/>
  <c r="L6" i="189"/>
  <c r="P17" i="187"/>
  <c r="N17" i="187"/>
  <c r="O17" i="187"/>
  <c r="N7" i="187"/>
  <c r="P7" i="187"/>
  <c r="O7" i="187"/>
  <c r="J7" i="186"/>
  <c r="G12" i="186"/>
  <c r="K7" i="186"/>
  <c r="L7" i="186"/>
  <c r="J13" i="184"/>
  <c r="J7" i="184"/>
  <c r="L13" i="184"/>
  <c r="K13" i="184"/>
  <c r="L7" i="184"/>
  <c r="K7" i="184"/>
  <c r="L6" i="185"/>
  <c r="K6" i="185"/>
  <c r="J6" i="185"/>
  <c r="N7" i="183"/>
  <c r="K19" i="183"/>
  <c r="P7" i="183"/>
  <c r="O7" i="183"/>
  <c r="K12" i="182"/>
  <c r="J12" i="182"/>
  <c r="L12" i="182"/>
  <c r="J7" i="182"/>
  <c r="K7" i="182"/>
  <c r="L7" i="182"/>
  <c r="L12" i="180"/>
  <c r="K12" i="180"/>
  <c r="K7" i="180"/>
  <c r="J12" i="180"/>
  <c r="L7" i="180"/>
  <c r="J7" i="180"/>
  <c r="J6" i="181"/>
  <c r="K6" i="181"/>
  <c r="L6" i="181"/>
  <c r="N7" i="179"/>
  <c r="K24" i="179"/>
  <c r="P7" i="179"/>
  <c r="O7" i="179"/>
  <c r="L13" i="178"/>
  <c r="K13" i="178"/>
  <c r="J13" i="178"/>
  <c r="K7" i="178"/>
  <c r="J7" i="178"/>
  <c r="L7" i="178"/>
  <c r="J10" i="176"/>
  <c r="L10" i="176"/>
  <c r="K10" i="176"/>
  <c r="J7" i="176"/>
  <c r="K7" i="176"/>
  <c r="L7" i="176"/>
  <c r="L6" i="177"/>
  <c r="J6" i="177"/>
  <c r="K6" i="177"/>
  <c r="O7" i="175"/>
  <c r="K24" i="175"/>
  <c r="P7" i="175"/>
  <c r="N7" i="175"/>
  <c r="K11" i="174"/>
  <c r="J11" i="174"/>
  <c r="J7" i="174"/>
  <c r="K7" i="174"/>
  <c r="L11" i="174"/>
  <c r="L7" i="174"/>
  <c r="L9" i="172"/>
  <c r="J7" i="172"/>
  <c r="J9" i="172"/>
  <c r="K9" i="172"/>
  <c r="K7" i="172"/>
  <c r="L7" i="172"/>
  <c r="L6" i="173"/>
  <c r="K6" i="173"/>
  <c r="J6" i="173"/>
  <c r="O7" i="171"/>
  <c r="N7" i="171"/>
  <c r="P7" i="171"/>
  <c r="K40" i="171"/>
  <c r="I40" i="171"/>
  <c r="L14" i="170"/>
  <c r="J14" i="170"/>
  <c r="K14" i="170"/>
  <c r="L7" i="170"/>
  <c r="J7" i="170"/>
  <c r="K7" i="170"/>
  <c r="J7" i="168"/>
  <c r="K9" i="168"/>
  <c r="J9" i="168"/>
  <c r="L9" i="168"/>
  <c r="L7" i="168"/>
  <c r="K7" i="168"/>
  <c r="L6" i="169"/>
  <c r="K6" i="169"/>
  <c r="J6" i="169"/>
  <c r="O7" i="167"/>
  <c r="K16" i="167"/>
  <c r="N7" i="167"/>
  <c r="I16" i="167"/>
  <c r="P7" i="167"/>
  <c r="K7" i="166"/>
  <c r="J7" i="166"/>
  <c r="J11" i="166"/>
  <c r="H11" i="166"/>
  <c r="K11" i="166" s="1"/>
  <c r="L7" i="166"/>
  <c r="L11" i="164"/>
  <c r="K11" i="164"/>
  <c r="J11" i="164"/>
  <c r="L7" i="164"/>
  <c r="K7" i="164"/>
  <c r="J7" i="164"/>
  <c r="L6" i="165"/>
  <c r="K6" i="165"/>
  <c r="J6" i="165"/>
  <c r="N7" i="163"/>
  <c r="K18" i="163"/>
  <c r="P7" i="163"/>
  <c r="O7" i="163"/>
  <c r="K7" i="162"/>
  <c r="H13" i="162"/>
  <c r="K13" i="162" s="1"/>
  <c r="J13" i="162"/>
  <c r="L7" i="162"/>
  <c r="J7" i="162"/>
  <c r="L9" i="160"/>
  <c r="K9" i="160"/>
  <c r="K7" i="160"/>
  <c r="J9" i="160"/>
  <c r="J7" i="160"/>
  <c r="L7" i="160"/>
  <c r="L6" i="161"/>
  <c r="J6" i="161"/>
  <c r="K6" i="161"/>
  <c r="N15" i="159"/>
  <c r="P15" i="159"/>
  <c r="O15" i="159"/>
  <c r="N7" i="159"/>
  <c r="O7" i="159"/>
  <c r="P7" i="159"/>
  <c r="J7" i="158"/>
  <c r="G11" i="158"/>
  <c r="K7" i="158"/>
  <c r="L7" i="158"/>
  <c r="J9" i="156"/>
  <c r="L9" i="156"/>
  <c r="K9" i="156"/>
  <c r="J7" i="156"/>
  <c r="L7" i="156"/>
  <c r="K7" i="156"/>
  <c r="J6" i="157"/>
  <c r="K6" i="157"/>
  <c r="L6" i="157"/>
  <c r="O7" i="155"/>
  <c r="N7" i="155"/>
  <c r="K26" i="155"/>
  <c r="P7" i="155"/>
  <c r="L15" i="154"/>
  <c r="K15" i="154"/>
  <c r="J15" i="154"/>
  <c r="J7" i="154"/>
  <c r="K7" i="154"/>
  <c r="L7" i="154"/>
  <c r="L12" i="152"/>
  <c r="L7" i="152"/>
  <c r="J7" i="152"/>
  <c r="K7" i="152"/>
  <c r="J12" i="152"/>
  <c r="K12" i="152"/>
  <c r="K6" i="153"/>
  <c r="J6" i="153"/>
  <c r="L6" i="153"/>
  <c r="O14" i="151"/>
  <c r="P14" i="151"/>
  <c r="N14" i="151"/>
  <c r="O7" i="151"/>
  <c r="N7" i="151"/>
  <c r="P7" i="151"/>
  <c r="J7" i="150"/>
  <c r="L10" i="150"/>
  <c r="J10" i="150"/>
  <c r="K10" i="150"/>
  <c r="K7" i="150"/>
  <c r="L7" i="150"/>
  <c r="J9" i="148"/>
  <c r="K7" i="148"/>
  <c r="L9" i="148"/>
  <c r="K9" i="148"/>
  <c r="L7" i="148"/>
  <c r="J7" i="148"/>
  <c r="J6" i="149"/>
  <c r="K6" i="149"/>
  <c r="L6" i="149"/>
  <c r="N7" i="147"/>
  <c r="I21" i="147"/>
  <c r="P21" i="147" s="1"/>
  <c r="P7" i="147"/>
  <c r="O7" i="147"/>
  <c r="J7" i="146"/>
  <c r="E14" i="146"/>
  <c r="K14" i="146" s="1"/>
  <c r="L7" i="146"/>
  <c r="K7" i="146"/>
  <c r="J10" i="144"/>
  <c r="J7" i="144"/>
  <c r="L10" i="144"/>
  <c r="K10" i="144"/>
  <c r="L7" i="144"/>
  <c r="K7" i="144"/>
  <c r="L6" i="145"/>
  <c r="K6" i="145"/>
  <c r="J6" i="145"/>
  <c r="P7" i="143"/>
  <c r="N7" i="143"/>
  <c r="K23" i="143"/>
  <c r="O7" i="143"/>
  <c r="J7" i="142"/>
  <c r="K7" i="142"/>
  <c r="G11" i="142"/>
  <c r="L7" i="142"/>
  <c r="J7" i="140"/>
  <c r="K9" i="140"/>
  <c r="J9" i="140"/>
  <c r="L9" i="140"/>
  <c r="K7" i="140"/>
  <c r="L7" i="140"/>
  <c r="L6" i="141"/>
  <c r="J6" i="141"/>
  <c r="K6" i="141"/>
  <c r="O17" i="139"/>
  <c r="N17" i="139"/>
  <c r="P17" i="139"/>
  <c r="N7" i="139"/>
  <c r="O7" i="139"/>
  <c r="P7" i="139"/>
  <c r="L7" i="138"/>
  <c r="G17" i="138"/>
  <c r="J7" i="138"/>
  <c r="K7" i="138"/>
  <c r="K7" i="136"/>
  <c r="J7" i="136"/>
  <c r="L7" i="136"/>
  <c r="J6" i="137"/>
  <c r="K6" i="137"/>
  <c r="L6" i="137"/>
  <c r="P18" i="135"/>
  <c r="O18" i="135"/>
  <c r="N18" i="135"/>
  <c r="N7" i="135"/>
  <c r="O7" i="135"/>
  <c r="P7" i="135"/>
  <c r="J7" i="134"/>
  <c r="K7" i="134"/>
  <c r="E11" i="134"/>
  <c r="K11" i="134" s="1"/>
  <c r="L7" i="134"/>
  <c r="J7" i="132"/>
  <c r="L12" i="132"/>
  <c r="K12" i="132"/>
  <c r="K7" i="132"/>
  <c r="J12" i="132"/>
  <c r="L7" i="132"/>
  <c r="K6" i="133"/>
  <c r="J6" i="133"/>
  <c r="L6" i="133"/>
  <c r="N7" i="131"/>
  <c r="K11" i="131"/>
  <c r="O7" i="131"/>
  <c r="P7" i="131"/>
  <c r="J7" i="130"/>
  <c r="G9" i="130"/>
  <c r="L7" i="130"/>
  <c r="K7" i="130"/>
  <c r="J7" i="128"/>
  <c r="K7" i="128"/>
  <c r="L7" i="128"/>
  <c r="J6" i="129"/>
  <c r="K6" i="129"/>
  <c r="L6" i="129"/>
  <c r="O18" i="127"/>
  <c r="N18" i="127"/>
  <c r="P18" i="127"/>
  <c r="O7" i="127"/>
  <c r="P7" i="127"/>
  <c r="N7" i="127"/>
  <c r="K7" i="126"/>
  <c r="G10" i="126"/>
  <c r="L7" i="126"/>
  <c r="J7" i="126"/>
  <c r="K7" i="124"/>
  <c r="L9" i="124"/>
  <c r="K9" i="124"/>
  <c r="J9" i="124"/>
  <c r="L7" i="124"/>
  <c r="J7" i="124"/>
  <c r="J6" i="125"/>
  <c r="L6" i="125"/>
  <c r="K6" i="125"/>
  <c r="O7" i="123"/>
  <c r="K41" i="123"/>
  <c r="N7" i="123"/>
  <c r="P7" i="123"/>
  <c r="L16" i="122"/>
  <c r="K16" i="122"/>
  <c r="J16" i="122"/>
  <c r="L7" i="122"/>
  <c r="K7" i="122"/>
  <c r="J7" i="122"/>
  <c r="L30" i="120"/>
  <c r="J30" i="120"/>
  <c r="K30" i="120"/>
  <c r="L7" i="120"/>
  <c r="J7" i="120"/>
  <c r="K7" i="120"/>
  <c r="L6" i="121"/>
  <c r="J6" i="121"/>
  <c r="K6" i="121"/>
  <c r="P16" i="119"/>
  <c r="O16" i="119"/>
  <c r="N16" i="119"/>
  <c r="N7" i="119"/>
  <c r="O7" i="119"/>
  <c r="P7" i="119"/>
  <c r="L12" i="118"/>
  <c r="K12" i="118"/>
  <c r="J12" i="118"/>
  <c r="L7" i="118"/>
  <c r="J7" i="118"/>
  <c r="K7" i="118"/>
  <c r="L7" i="116"/>
  <c r="J7" i="116"/>
  <c r="K7" i="116"/>
  <c r="L6" i="117"/>
  <c r="J6" i="117"/>
  <c r="K6" i="117"/>
  <c r="P25" i="115"/>
  <c r="O25" i="115"/>
  <c r="N25" i="115"/>
  <c r="P7" i="115"/>
  <c r="O7" i="115"/>
  <c r="N7" i="115"/>
  <c r="L14" i="114"/>
  <c r="K14" i="114"/>
  <c r="J14" i="114"/>
  <c r="J7" i="114"/>
  <c r="K7" i="114"/>
  <c r="L7" i="114"/>
  <c r="L53" i="112"/>
  <c r="J53" i="112"/>
  <c r="K53" i="112"/>
  <c r="K7" i="112"/>
  <c r="L7" i="112"/>
  <c r="J7" i="112"/>
  <c r="J6" i="113"/>
  <c r="K6" i="113"/>
  <c r="L6" i="113"/>
  <c r="N7" i="111"/>
  <c r="P7" i="111"/>
  <c r="K15" i="111"/>
  <c r="O7" i="111"/>
  <c r="J7" i="110"/>
  <c r="G12" i="110"/>
  <c r="K7" i="110"/>
  <c r="L7" i="110"/>
  <c r="J10" i="108"/>
  <c r="L10" i="108"/>
  <c r="J7" i="108"/>
  <c r="K10" i="108"/>
  <c r="K7" i="108"/>
  <c r="L7" i="108"/>
  <c r="K6" i="109"/>
  <c r="L6" i="109"/>
  <c r="J6" i="109"/>
  <c r="P13" i="107"/>
  <c r="O13" i="107"/>
  <c r="N13" i="107"/>
  <c r="N7" i="107"/>
  <c r="P7" i="107"/>
  <c r="O7" i="107"/>
  <c r="K11" i="106"/>
  <c r="K7" i="106"/>
  <c r="J11" i="106"/>
  <c r="L11" i="106"/>
  <c r="L7" i="106"/>
  <c r="J7" i="106"/>
  <c r="J7" i="104"/>
  <c r="K7" i="104"/>
  <c r="L7" i="104"/>
  <c r="J6" i="105"/>
  <c r="L6" i="105"/>
  <c r="K6" i="105"/>
  <c r="N7" i="103"/>
  <c r="O7" i="103"/>
  <c r="K16" i="103"/>
  <c r="P7" i="103"/>
  <c r="K11" i="102"/>
  <c r="L11" i="102"/>
  <c r="J11" i="102"/>
  <c r="K7" i="102"/>
  <c r="L7" i="102"/>
  <c r="J7" i="102"/>
  <c r="L9" i="100"/>
  <c r="K7" i="100"/>
  <c r="K9" i="100"/>
  <c r="J7" i="100"/>
  <c r="J9" i="100"/>
  <c r="L7" i="100"/>
  <c r="J6" i="101"/>
  <c r="L6" i="101"/>
  <c r="K6" i="101"/>
  <c r="O7" i="99"/>
  <c r="P7" i="99"/>
  <c r="K14" i="99"/>
  <c r="N7" i="99"/>
  <c r="I14" i="99"/>
  <c r="K7" i="98"/>
  <c r="G10" i="98"/>
  <c r="L7" i="98"/>
  <c r="J7" i="98"/>
  <c r="J9" i="96"/>
  <c r="L9" i="96"/>
  <c r="J7" i="96"/>
  <c r="K9" i="96"/>
  <c r="K7" i="96"/>
  <c r="L7" i="96"/>
  <c r="J6" i="97"/>
  <c r="K6" i="97"/>
  <c r="L6" i="97"/>
  <c r="P17" i="95"/>
  <c r="O17" i="95"/>
  <c r="N17" i="95"/>
  <c r="N7" i="95"/>
  <c r="O7" i="95"/>
  <c r="P7" i="95"/>
  <c r="K11" i="94"/>
  <c r="L11" i="94"/>
  <c r="J11" i="94"/>
  <c r="K7" i="94"/>
  <c r="J7" i="94"/>
  <c r="L7" i="94"/>
  <c r="K7" i="92"/>
  <c r="J7" i="92"/>
  <c r="L7" i="92"/>
  <c r="L6" i="93"/>
  <c r="J6" i="93"/>
  <c r="K6" i="93"/>
  <c r="P21" i="91"/>
  <c r="O21" i="91"/>
  <c r="N21" i="91"/>
  <c r="N7" i="91"/>
  <c r="O7" i="91"/>
  <c r="P7" i="91"/>
  <c r="L14" i="90"/>
  <c r="K14" i="90"/>
  <c r="J14" i="90"/>
  <c r="J7" i="90"/>
  <c r="K7" i="90"/>
  <c r="L7" i="90"/>
  <c r="L9" i="88"/>
  <c r="K9" i="88"/>
  <c r="J9" i="88"/>
  <c r="K7" i="88"/>
  <c r="J7" i="88"/>
  <c r="L7" i="88"/>
  <c r="J6" i="89"/>
  <c r="K6" i="89"/>
  <c r="L6" i="89"/>
  <c r="O20" i="87"/>
  <c r="N20" i="87"/>
  <c r="P20" i="87"/>
  <c r="P7" i="87"/>
  <c r="O7" i="87"/>
  <c r="N7" i="87"/>
  <c r="K7" i="86"/>
  <c r="G11" i="86"/>
  <c r="L7" i="86"/>
  <c r="J7" i="86"/>
  <c r="J13" i="84"/>
  <c r="J7" i="84"/>
  <c r="K13" i="84"/>
  <c r="K7" i="84"/>
  <c r="L13" i="84"/>
  <c r="L7" i="84"/>
  <c r="J6" i="85"/>
  <c r="K6" i="85"/>
  <c r="L6" i="85"/>
  <c r="N7" i="83"/>
  <c r="K15" i="83"/>
  <c r="O7" i="83"/>
  <c r="P7" i="83"/>
  <c r="K7" i="82"/>
  <c r="G10" i="82"/>
  <c r="L7" i="82"/>
  <c r="J7" i="82"/>
  <c r="J7" i="80"/>
  <c r="K7" i="80"/>
  <c r="L7" i="80"/>
  <c r="J6" i="81"/>
  <c r="L6" i="81"/>
  <c r="K6" i="81"/>
  <c r="N18" i="79"/>
  <c r="P18" i="79"/>
  <c r="O18" i="79"/>
  <c r="N7" i="79"/>
  <c r="O7" i="79"/>
  <c r="P7" i="79"/>
  <c r="L12" i="78"/>
  <c r="J12" i="78"/>
  <c r="K12" i="78"/>
  <c r="J7" i="78"/>
  <c r="L7" i="78"/>
  <c r="K7" i="78"/>
  <c r="J9" i="76"/>
  <c r="K9" i="76"/>
  <c r="L9" i="76"/>
  <c r="J7" i="76"/>
  <c r="K7" i="76"/>
  <c r="L7" i="76"/>
  <c r="J6" i="77"/>
  <c r="K6" i="77"/>
  <c r="L6" i="77"/>
  <c r="P24" i="75"/>
  <c r="O24" i="75"/>
  <c r="N24" i="75"/>
  <c r="N7" i="75"/>
  <c r="O7" i="75"/>
  <c r="P7" i="75"/>
  <c r="J7" i="74"/>
  <c r="G13" i="74"/>
  <c r="L7" i="74"/>
  <c r="K7" i="74"/>
  <c r="J9" i="72"/>
  <c r="L9" i="72"/>
  <c r="K9" i="72"/>
  <c r="K7" i="72"/>
  <c r="L7" i="72"/>
  <c r="J7" i="72"/>
  <c r="J6" i="73"/>
  <c r="K6" i="73"/>
  <c r="L6" i="73"/>
  <c r="N13" i="71"/>
  <c r="P13" i="71"/>
  <c r="O13" i="71"/>
  <c r="N7" i="71"/>
  <c r="O7" i="71"/>
  <c r="P7" i="71"/>
  <c r="J12" i="70"/>
  <c r="K12" i="70"/>
  <c r="L12" i="70"/>
  <c r="J7" i="70"/>
  <c r="L7" i="70"/>
  <c r="K7" i="70"/>
  <c r="J9" i="68"/>
  <c r="L9" i="68"/>
  <c r="K7" i="68"/>
  <c r="K9" i="68"/>
  <c r="J7" i="68"/>
  <c r="L7" i="68"/>
  <c r="J6" i="69"/>
  <c r="K6" i="69"/>
  <c r="L6" i="69"/>
  <c r="P17" i="67"/>
  <c r="O17" i="67"/>
  <c r="N17" i="67"/>
  <c r="P7" i="67"/>
  <c r="O7" i="67"/>
  <c r="N7" i="67"/>
  <c r="L7" i="66"/>
  <c r="K7" i="66"/>
  <c r="G11" i="66"/>
  <c r="J7" i="66"/>
  <c r="J10" i="64"/>
  <c r="L10" i="64"/>
  <c r="J7" i="64"/>
  <c r="K10" i="64"/>
  <c r="L7" i="64"/>
  <c r="K7" i="64"/>
  <c r="J6" i="65"/>
  <c r="K6" i="65"/>
  <c r="L6" i="65"/>
  <c r="O13" i="63"/>
  <c r="N13" i="63"/>
  <c r="P13" i="63"/>
  <c r="N7" i="63"/>
  <c r="O7" i="63"/>
  <c r="P7" i="63"/>
  <c r="K7" i="62"/>
  <c r="G10" i="62"/>
  <c r="L10" i="62" s="1"/>
  <c r="L7" i="62"/>
  <c r="J7" i="62"/>
  <c r="J7" i="60"/>
  <c r="J9" i="60"/>
  <c r="K9" i="60"/>
  <c r="L9" i="60"/>
  <c r="L7" i="60"/>
  <c r="K7" i="60"/>
  <c r="J6" i="61"/>
  <c r="K6" i="61"/>
  <c r="L6" i="61"/>
  <c r="P16" i="59"/>
  <c r="O16" i="59"/>
  <c r="N16" i="59"/>
  <c r="N7" i="59"/>
  <c r="O7" i="59"/>
  <c r="P7" i="59"/>
  <c r="L11" i="58"/>
  <c r="K11" i="58"/>
  <c r="J11" i="58"/>
  <c r="K7" i="58"/>
  <c r="L7" i="58"/>
  <c r="J7" i="58"/>
  <c r="J9" i="56"/>
  <c r="L9" i="56"/>
  <c r="J7" i="56"/>
  <c r="K9" i="56"/>
  <c r="L7" i="56"/>
  <c r="K7" i="56"/>
  <c r="L6" i="57"/>
  <c r="K6" i="57"/>
  <c r="J6" i="57"/>
  <c r="P7" i="55"/>
  <c r="K16" i="55"/>
  <c r="O7" i="55"/>
  <c r="N7" i="55"/>
  <c r="K11" i="54"/>
  <c r="L11" i="54"/>
  <c r="J7" i="54"/>
  <c r="J11" i="54"/>
  <c r="L7" i="54"/>
  <c r="K7" i="54"/>
  <c r="L10" i="52"/>
  <c r="J10" i="52"/>
  <c r="J7" i="52"/>
  <c r="K10" i="52"/>
  <c r="K7" i="52"/>
  <c r="L7" i="52"/>
  <c r="J6" i="53"/>
  <c r="L6" i="53"/>
  <c r="K6" i="53"/>
  <c r="O20" i="51"/>
  <c r="N20" i="51"/>
  <c r="P20" i="51"/>
  <c r="P7" i="51"/>
  <c r="N7" i="51"/>
  <c r="O7" i="51"/>
  <c r="L14" i="50"/>
  <c r="K14" i="50"/>
  <c r="J14" i="50"/>
  <c r="K7" i="50"/>
  <c r="J7" i="50"/>
  <c r="L7" i="50"/>
  <c r="J7" i="48"/>
  <c r="J9" i="48"/>
  <c r="K9" i="48"/>
  <c r="L9" i="48"/>
  <c r="L7" i="48"/>
  <c r="K7" i="48"/>
  <c r="L6" i="49"/>
  <c r="J6" i="49"/>
  <c r="K6" i="49"/>
  <c r="N7" i="47"/>
  <c r="K21" i="47"/>
  <c r="O7" i="47"/>
  <c r="P7" i="47"/>
  <c r="J7" i="46"/>
  <c r="G17" i="46"/>
  <c r="L7" i="46"/>
  <c r="K7" i="46"/>
  <c r="J13" i="44"/>
  <c r="J7" i="44"/>
  <c r="L13" i="44"/>
  <c r="K13" i="44"/>
  <c r="L7" i="44"/>
  <c r="K7" i="44"/>
  <c r="J6" i="45"/>
  <c r="K6" i="45"/>
  <c r="L6" i="45"/>
  <c r="P26" i="43"/>
  <c r="O26" i="43"/>
  <c r="N26" i="43"/>
  <c r="P7" i="43"/>
  <c r="O7" i="43"/>
  <c r="N7" i="43"/>
  <c r="K7" i="42"/>
  <c r="G13" i="42"/>
  <c r="L7" i="42"/>
  <c r="J7" i="42"/>
  <c r="J7" i="40"/>
  <c r="K7" i="40"/>
  <c r="L7" i="40"/>
  <c r="J6" i="41"/>
  <c r="K6" i="41"/>
  <c r="L6" i="41"/>
  <c r="P18" i="39"/>
  <c r="O18" i="39"/>
  <c r="N18" i="39"/>
  <c r="P7" i="39"/>
  <c r="O7" i="39"/>
  <c r="N7" i="39"/>
  <c r="J7" i="38"/>
  <c r="G11" i="38"/>
  <c r="L7" i="38"/>
  <c r="K7" i="38"/>
  <c r="J7" i="36"/>
  <c r="L7" i="36"/>
  <c r="K7" i="36"/>
  <c r="L6" i="37"/>
  <c r="J6" i="37"/>
  <c r="K6" i="37"/>
  <c r="P7" i="35"/>
  <c r="K31" i="35"/>
  <c r="O7" i="35"/>
  <c r="N7" i="35"/>
  <c r="L7" i="34"/>
  <c r="G14" i="34"/>
  <c r="J7" i="34"/>
  <c r="K7" i="34"/>
  <c r="J7" i="32"/>
  <c r="L7" i="32"/>
  <c r="K7" i="32"/>
  <c r="K6" i="33"/>
  <c r="J6" i="33"/>
  <c r="L6" i="33"/>
  <c r="P27" i="31"/>
  <c r="N27" i="31"/>
  <c r="O27" i="31"/>
  <c r="N7" i="31"/>
  <c r="P7" i="31"/>
  <c r="O7" i="31"/>
  <c r="L14" i="30"/>
  <c r="K14" i="30"/>
  <c r="J14" i="30"/>
  <c r="J7" i="30"/>
  <c r="K7" i="30"/>
  <c r="L7" i="30"/>
  <c r="J7" i="28"/>
  <c r="K9" i="28"/>
  <c r="J9" i="28"/>
  <c r="L9" i="28"/>
  <c r="K7" i="28"/>
  <c r="L7" i="28"/>
  <c r="L6" i="29"/>
  <c r="K6" i="29"/>
  <c r="J6" i="29"/>
  <c r="N7" i="27"/>
  <c r="O7" i="27"/>
  <c r="I16" i="27"/>
  <c r="O16" i="27" s="1"/>
  <c r="P7" i="27"/>
  <c r="J7" i="26"/>
  <c r="G40" i="26"/>
  <c r="K7" i="26"/>
  <c r="L7" i="26"/>
  <c r="L13" i="24"/>
  <c r="J13" i="24"/>
  <c r="K13" i="24"/>
  <c r="L7" i="24"/>
  <c r="J7" i="24"/>
  <c r="K7" i="24"/>
  <c r="K6" i="25"/>
  <c r="L6" i="25"/>
  <c r="J6" i="25"/>
  <c r="O16" i="23"/>
  <c r="N16" i="23"/>
  <c r="P16" i="23"/>
  <c r="O7" i="23"/>
  <c r="P7" i="23"/>
  <c r="N7" i="23"/>
  <c r="K26" i="22"/>
  <c r="L26" i="22"/>
  <c r="J26" i="22"/>
  <c r="K7" i="22"/>
  <c r="L7" i="22"/>
  <c r="J7" i="22"/>
  <c r="J12" i="20"/>
  <c r="K12" i="20"/>
  <c r="L12" i="20"/>
  <c r="L7" i="20"/>
  <c r="J7" i="20"/>
  <c r="K7" i="20"/>
  <c r="J6" i="21"/>
  <c r="L6" i="21"/>
  <c r="K6" i="21"/>
  <c r="O18" i="19"/>
  <c r="N18" i="19"/>
  <c r="P18" i="19"/>
  <c r="O7" i="19"/>
  <c r="P7" i="19"/>
  <c r="N7" i="19"/>
  <c r="K7" i="18"/>
  <c r="G18" i="18"/>
  <c r="L7" i="18"/>
  <c r="J7" i="18"/>
  <c r="J12" i="16"/>
  <c r="K12" i="16"/>
  <c r="J7" i="16"/>
  <c r="L12" i="16"/>
  <c r="L7" i="16"/>
  <c r="K7" i="16"/>
  <c r="K6" i="17"/>
  <c r="L6" i="17"/>
  <c r="J6" i="17"/>
  <c r="N7" i="15"/>
  <c r="K16" i="15"/>
  <c r="O7" i="15"/>
  <c r="P7" i="15"/>
  <c r="K7" i="14"/>
  <c r="G33" i="14"/>
  <c r="J7" i="14"/>
  <c r="L7" i="14"/>
  <c r="L7" i="12"/>
  <c r="L13" i="12"/>
  <c r="J13" i="12"/>
  <c r="K13" i="12"/>
  <c r="J7" i="12"/>
  <c r="K7" i="12"/>
  <c r="K6" i="13"/>
  <c r="L6" i="13"/>
  <c r="J6" i="13"/>
  <c r="P16" i="11"/>
  <c r="O16" i="11"/>
  <c r="N16" i="11"/>
  <c r="O7" i="11"/>
  <c r="P7" i="11"/>
  <c r="N7" i="11"/>
  <c r="J7" i="10"/>
  <c r="G29" i="10"/>
  <c r="L7" i="10"/>
  <c r="K7" i="10"/>
  <c r="J7" i="8"/>
  <c r="K12" i="8"/>
  <c r="L12" i="8"/>
  <c r="J12" i="8"/>
  <c r="L7" i="8"/>
  <c r="K7" i="8"/>
  <c r="L6" i="9"/>
  <c r="J6" i="9"/>
  <c r="K6" i="9"/>
  <c r="N7" i="7"/>
  <c r="K17" i="7"/>
  <c r="P7" i="7"/>
  <c r="O7" i="7"/>
  <c r="K26" i="6"/>
  <c r="J26" i="6"/>
  <c r="L26" i="6"/>
  <c r="K7" i="6"/>
  <c r="L7" i="6"/>
  <c r="J7" i="6"/>
  <c r="J7" i="4"/>
  <c r="J12" i="4"/>
  <c r="L12" i="4"/>
  <c r="L7" i="4"/>
  <c r="K7" i="4"/>
  <c r="K12" i="4"/>
  <c r="L6" i="5"/>
  <c r="K6" i="5"/>
  <c r="J6" i="5"/>
  <c r="K117" i="3"/>
  <c r="L117" i="3"/>
  <c r="J117" i="3"/>
  <c r="K7" i="3"/>
  <c r="L7" i="3"/>
  <c r="J7" i="3"/>
  <c r="J6" i="2"/>
  <c r="K6" i="2"/>
  <c r="L6" i="2"/>
  <c r="P57" i="343" l="1"/>
  <c r="N57" i="343"/>
  <c r="O57" i="343"/>
  <c r="J13" i="354"/>
  <c r="K13" i="354"/>
  <c r="K34" i="342"/>
  <c r="J34" i="342"/>
  <c r="L34" i="342"/>
  <c r="P26" i="339"/>
  <c r="O26" i="339"/>
  <c r="N14" i="335"/>
  <c r="P14" i="335"/>
  <c r="O14" i="335"/>
  <c r="K11" i="334"/>
  <c r="L11" i="334"/>
  <c r="J11" i="334"/>
  <c r="N27" i="331"/>
  <c r="P27" i="331"/>
  <c r="O27" i="331"/>
  <c r="K11" i="326"/>
  <c r="L11" i="326"/>
  <c r="J11" i="326"/>
  <c r="P15" i="323"/>
  <c r="N15" i="323"/>
  <c r="O15" i="323"/>
  <c r="P16" i="319"/>
  <c r="N16" i="319"/>
  <c r="O16" i="319"/>
  <c r="K11" i="318"/>
  <c r="L11" i="318"/>
  <c r="J11" i="318"/>
  <c r="L19" i="314"/>
  <c r="J19" i="314"/>
  <c r="K19" i="314"/>
  <c r="P23" i="311"/>
  <c r="N23" i="311"/>
  <c r="O23" i="311"/>
  <c r="P22" i="307"/>
  <c r="N22" i="307"/>
  <c r="O22" i="307"/>
  <c r="O17" i="303"/>
  <c r="N17" i="303"/>
  <c r="P17" i="303"/>
  <c r="K10" i="294"/>
  <c r="L10" i="294"/>
  <c r="J10" i="294"/>
  <c r="N19" i="291"/>
  <c r="P19" i="291"/>
  <c r="O19" i="291"/>
  <c r="P16" i="279"/>
  <c r="N16" i="279"/>
  <c r="O16" i="279"/>
  <c r="N14" i="271"/>
  <c r="P14" i="271"/>
  <c r="O14" i="271"/>
  <c r="K11" i="270"/>
  <c r="L11" i="270"/>
  <c r="J11" i="270"/>
  <c r="N17" i="267"/>
  <c r="O17" i="267"/>
  <c r="P17" i="267"/>
  <c r="L13" i="266"/>
  <c r="J13" i="266"/>
  <c r="K13" i="266"/>
  <c r="N15" i="263"/>
  <c r="O15" i="263"/>
  <c r="P15" i="263"/>
  <c r="K11" i="258"/>
  <c r="L11" i="258"/>
  <c r="K11" i="254"/>
  <c r="L11" i="254"/>
  <c r="J11" i="254"/>
  <c r="N14" i="251"/>
  <c r="P14" i="251"/>
  <c r="O14" i="251"/>
  <c r="K10" i="250"/>
  <c r="J10" i="250"/>
  <c r="L10" i="250"/>
  <c r="N17" i="247"/>
  <c r="O17" i="247"/>
  <c r="P17" i="247"/>
  <c r="K12" i="246"/>
  <c r="J12" i="246"/>
  <c r="L12" i="246"/>
  <c r="K11" i="242"/>
  <c r="L11" i="242"/>
  <c r="J11" i="242"/>
  <c r="O18" i="239"/>
  <c r="N18" i="239"/>
  <c r="P18" i="239"/>
  <c r="J11" i="238"/>
  <c r="K11" i="238"/>
  <c r="L11" i="238"/>
  <c r="N13" i="235"/>
  <c r="P13" i="235"/>
  <c r="O13" i="235"/>
  <c r="K11" i="230"/>
  <c r="L11" i="230"/>
  <c r="J11" i="230"/>
  <c r="P12" i="227"/>
  <c r="N12" i="227"/>
  <c r="O12" i="227"/>
  <c r="K10" i="226"/>
  <c r="L10" i="226"/>
  <c r="J10" i="226"/>
  <c r="N21" i="223"/>
  <c r="O21" i="223"/>
  <c r="P21" i="223"/>
  <c r="N27" i="219"/>
  <c r="O27" i="219"/>
  <c r="K18" i="214"/>
  <c r="L18" i="214"/>
  <c r="J18" i="214"/>
  <c r="K11" i="210"/>
  <c r="L11" i="210"/>
  <c r="J11" i="210"/>
  <c r="K12" i="206"/>
  <c r="J12" i="206"/>
  <c r="J12" i="202"/>
  <c r="L12" i="202"/>
  <c r="K12" i="202"/>
  <c r="K10" i="194"/>
  <c r="J10" i="194"/>
  <c r="L10" i="194"/>
  <c r="N18" i="191"/>
  <c r="O18" i="191"/>
  <c r="P18" i="191"/>
  <c r="J12" i="186"/>
  <c r="K12" i="186"/>
  <c r="L12" i="186"/>
  <c r="O19" i="183"/>
  <c r="N19" i="183"/>
  <c r="P19" i="183"/>
  <c r="P24" i="179"/>
  <c r="N24" i="179"/>
  <c r="O24" i="179"/>
  <c r="N24" i="175"/>
  <c r="O24" i="175"/>
  <c r="P24" i="175"/>
  <c r="N40" i="171"/>
  <c r="P40" i="171"/>
  <c r="O40" i="171"/>
  <c r="N16" i="167"/>
  <c r="P16" i="167"/>
  <c r="O16" i="167"/>
  <c r="L11" i="166"/>
  <c r="O18" i="163"/>
  <c r="N18" i="163"/>
  <c r="P18" i="163"/>
  <c r="L13" i="162"/>
  <c r="L11" i="158"/>
  <c r="K11" i="158"/>
  <c r="J11" i="158"/>
  <c r="N26" i="155"/>
  <c r="O26" i="155"/>
  <c r="P26" i="155"/>
  <c r="O21" i="147"/>
  <c r="N21" i="147"/>
  <c r="L14" i="146"/>
  <c r="J14" i="146"/>
  <c r="N23" i="143"/>
  <c r="P23" i="143"/>
  <c r="O23" i="143"/>
  <c r="L11" i="142"/>
  <c r="J11" i="142"/>
  <c r="K11" i="142"/>
  <c r="J17" i="138"/>
  <c r="L17" i="138"/>
  <c r="K17" i="138"/>
  <c r="J11" i="134"/>
  <c r="L11" i="134"/>
  <c r="N11" i="131"/>
  <c r="P11" i="131"/>
  <c r="O11" i="131"/>
  <c r="J9" i="130"/>
  <c r="K9" i="130"/>
  <c r="L9" i="130"/>
  <c r="K10" i="126"/>
  <c r="L10" i="126"/>
  <c r="J10" i="126"/>
  <c r="P41" i="123"/>
  <c r="N41" i="123"/>
  <c r="O41" i="123"/>
  <c r="P15" i="111"/>
  <c r="O15" i="111"/>
  <c r="N15" i="111"/>
  <c r="J12" i="110"/>
  <c r="K12" i="110"/>
  <c r="L12" i="110"/>
  <c r="N16" i="103"/>
  <c r="P16" i="103"/>
  <c r="O16" i="103"/>
  <c r="P14" i="99"/>
  <c r="O14" i="99"/>
  <c r="N14" i="99"/>
  <c r="K10" i="98"/>
  <c r="J10" i="98"/>
  <c r="L10" i="98"/>
  <c r="L11" i="86"/>
  <c r="K11" i="86"/>
  <c r="J11" i="86"/>
  <c r="P15" i="83"/>
  <c r="O15" i="83"/>
  <c r="N15" i="83"/>
  <c r="K10" i="82"/>
  <c r="J10" i="82"/>
  <c r="L10" i="82"/>
  <c r="L13" i="74"/>
  <c r="K13" i="74"/>
  <c r="J13" i="74"/>
  <c r="K11" i="66"/>
  <c r="L11" i="66"/>
  <c r="J11" i="66"/>
  <c r="J10" i="62"/>
  <c r="K10" i="62"/>
  <c r="P16" i="55"/>
  <c r="O16" i="55"/>
  <c r="N16" i="55"/>
  <c r="P21" i="47"/>
  <c r="O21" i="47"/>
  <c r="N21" i="47"/>
  <c r="J17" i="46"/>
  <c r="L17" i="46"/>
  <c r="K17" i="46"/>
  <c r="L13" i="42"/>
  <c r="K13" i="42"/>
  <c r="J13" i="42"/>
  <c r="J11" i="38"/>
  <c r="K11" i="38"/>
  <c r="L11" i="38"/>
  <c r="P31" i="35"/>
  <c r="O31" i="35"/>
  <c r="N31" i="35"/>
  <c r="K14" i="34"/>
  <c r="L14" i="34"/>
  <c r="J14" i="34"/>
  <c r="N16" i="27"/>
  <c r="P16" i="27"/>
  <c r="J40" i="26"/>
  <c r="L40" i="26"/>
  <c r="K40" i="26"/>
  <c r="K18" i="18"/>
  <c r="L18" i="18"/>
  <c r="J18" i="18"/>
  <c r="N16" i="15"/>
  <c r="O16" i="15"/>
  <c r="P16" i="15"/>
  <c r="J33" i="14"/>
  <c r="L33" i="14"/>
  <c r="K33" i="14"/>
  <c r="L29" i="10"/>
  <c r="J29" i="10"/>
  <c r="K29" i="10"/>
  <c r="N17" i="7"/>
  <c r="P17" i="7"/>
  <c r="O17" i="7"/>
  <c r="K9" i="240"/>
  <c r="L9" i="240"/>
  <c r="G9" i="240"/>
  <c r="J9" i="240"/>
  <c r="L9" i="136"/>
  <c r="K9" i="136"/>
  <c r="G9" i="136"/>
  <c r="J9" i="136"/>
  <c r="L9" i="288"/>
  <c r="J9" i="288"/>
  <c r="G9" i="288"/>
  <c r="K9" i="288"/>
  <c r="L9" i="348"/>
  <c r="K9" i="348"/>
  <c r="G9" i="348"/>
  <c r="J9" i="348"/>
  <c r="L10" i="32"/>
  <c r="K10" i="32"/>
  <c r="G10" i="32"/>
  <c r="J10" i="32"/>
  <c r="D9" i="260"/>
  <c r="J9" i="276"/>
  <c r="L9" i="276"/>
  <c r="G9" i="276"/>
  <c r="K9" i="276"/>
  <c r="J9" i="128"/>
  <c r="L9" i="128"/>
  <c r="G9" i="128"/>
  <c r="K9" i="128"/>
  <c r="L9" i="192"/>
  <c r="J9" i="192"/>
  <c r="G9" i="192"/>
  <c r="K9" i="192"/>
  <c r="K9" i="80"/>
  <c r="J9" i="80"/>
  <c r="G9" i="80"/>
  <c r="L9" i="80"/>
  <c r="I9" i="40"/>
  <c r="K9" i="244"/>
  <c r="L9" i="244"/>
  <c r="J9" i="244"/>
  <c r="G9" i="244"/>
  <c r="K9" i="92"/>
  <c r="L9" i="92"/>
  <c r="J9" i="92"/>
  <c r="G9" i="92"/>
  <c r="H9" i="356"/>
  <c r="J11" i="188"/>
  <c r="L11" i="188"/>
  <c r="K11" i="188"/>
  <c r="G11" i="188"/>
  <c r="L9" i="248"/>
  <c r="J9" i="248"/>
  <c r="G9" i="248"/>
  <c r="K9" i="248"/>
  <c r="F11" i="188"/>
  <c r="D9" i="92"/>
  <c r="J9" i="40"/>
  <c r="K9" i="40"/>
  <c r="G9" i="40"/>
  <c r="L9" i="40"/>
  <c r="D9" i="360"/>
  <c r="F9" i="284"/>
  <c r="H9" i="236"/>
  <c r="E9" i="92"/>
  <c r="I9" i="356"/>
  <c r="I9" i="80"/>
  <c r="L9" i="260"/>
  <c r="J9" i="260"/>
  <c r="K9" i="260"/>
  <c r="G9" i="260"/>
  <c r="L9" i="352"/>
  <c r="J9" i="352"/>
  <c r="G9" i="352"/>
  <c r="K9" i="352"/>
  <c r="J22" i="336"/>
  <c r="L22" i="336"/>
  <c r="G22" i="336"/>
  <c r="K22" i="336"/>
  <c r="K9" i="104"/>
  <c r="L9" i="104"/>
  <c r="J9" i="104"/>
  <c r="G9" i="104"/>
  <c r="I9" i="352"/>
  <c r="H9" i="248"/>
  <c r="D11" i="188"/>
  <c r="F9" i="80"/>
  <c r="E9" i="276"/>
  <c r="D9" i="128"/>
  <c r="F9" i="320"/>
  <c r="D10" i="344"/>
  <c r="D9" i="276"/>
  <c r="I9" i="320"/>
  <c r="H10" i="32"/>
  <c r="E10" i="280"/>
  <c r="L9" i="360"/>
  <c r="J9" i="360"/>
  <c r="K9" i="360"/>
  <c r="G9" i="360"/>
  <c r="L10" i="36"/>
  <c r="J10" i="36"/>
  <c r="K10" i="36"/>
  <c r="G10" i="36"/>
  <c r="H9" i="268"/>
  <c r="K9" i="236"/>
  <c r="J9" i="236"/>
  <c r="L9" i="236"/>
  <c r="G9" i="236"/>
  <c r="J10" i="280"/>
  <c r="K10" i="280"/>
  <c r="G10" i="280"/>
  <c r="L10" i="280"/>
  <c r="I9" i="288"/>
  <c r="I9" i="260"/>
  <c r="H11" i="188"/>
  <c r="H9" i="40"/>
  <c r="I9" i="128"/>
  <c r="E9" i="348"/>
  <c r="E9" i="196"/>
  <c r="D9" i="268"/>
  <c r="H9" i="196"/>
  <c r="D9" i="80"/>
  <c r="H9" i="116"/>
  <c r="I22" i="336"/>
  <c r="K9" i="268"/>
  <c r="J9" i="268"/>
  <c r="G9" i="268"/>
  <c r="L9" i="268"/>
  <c r="H9" i="104"/>
  <c r="I9" i="196"/>
  <c r="E9" i="192"/>
  <c r="I9" i="240"/>
  <c r="F9" i="348"/>
  <c r="H9" i="80"/>
  <c r="D9" i="236"/>
  <c r="I10" i="32"/>
  <c r="E9" i="116"/>
  <c r="E22" i="336"/>
  <c r="I9" i="236"/>
  <c r="L9" i="284"/>
  <c r="K9" i="284"/>
  <c r="J9" i="284"/>
  <c r="G9" i="284"/>
  <c r="J9" i="232"/>
  <c r="K9" i="232"/>
  <c r="L9" i="232"/>
  <c r="G9" i="232"/>
  <c r="I10" i="344"/>
  <c r="L9" i="200"/>
  <c r="K9" i="200"/>
  <c r="J9" i="200"/>
  <c r="G9" i="200"/>
  <c r="I9" i="232"/>
  <c r="D9" i="196"/>
  <c r="D9" i="232"/>
  <c r="H10" i="36"/>
  <c r="D10" i="280"/>
  <c r="E9" i="136"/>
  <c r="J9" i="328"/>
  <c r="K9" i="328"/>
  <c r="G9" i="328"/>
  <c r="L9" i="328"/>
  <c r="F9" i="136"/>
  <c r="F9" i="260"/>
  <c r="H9" i="200"/>
  <c r="D9" i="320"/>
  <c r="D10" i="32"/>
  <c r="D9" i="356"/>
  <c r="F9" i="192"/>
  <c r="E9" i="244"/>
  <c r="I9" i="92"/>
  <c r="E9" i="236"/>
  <c r="E9" i="232"/>
  <c r="D9" i="192"/>
  <c r="F9" i="232"/>
  <c r="E9" i="352"/>
  <c r="I9" i="360"/>
  <c r="E9" i="320"/>
  <c r="F9" i="104"/>
  <c r="D9" i="352"/>
  <c r="D9" i="248"/>
  <c r="H9" i="232"/>
  <c r="H10" i="344"/>
  <c r="H9" i="320"/>
  <c r="F9" i="356"/>
  <c r="H9" i="264"/>
  <c r="E9" i="284"/>
  <c r="J9" i="196"/>
  <c r="K9" i="196"/>
  <c r="G9" i="196"/>
  <c r="L9" i="196"/>
  <c r="F9" i="328"/>
  <c r="L9" i="116"/>
  <c r="J9" i="116"/>
  <c r="G9" i="116"/>
  <c r="K9" i="116"/>
  <c r="F9" i="248"/>
  <c r="E9" i="200"/>
  <c r="F10" i="32"/>
  <c r="H9" i="260"/>
  <c r="F9" i="240"/>
  <c r="L9" i="356"/>
  <c r="K9" i="356"/>
  <c r="J9" i="356"/>
  <c r="G9" i="356"/>
  <c r="F10" i="36"/>
  <c r="H9" i="128"/>
  <c r="I9" i="192"/>
  <c r="H9" i="192"/>
  <c r="F9" i="196"/>
  <c r="I11" i="188"/>
  <c r="I9" i="284"/>
  <c r="E10" i="344"/>
  <c r="I9" i="348"/>
  <c r="E9" i="240"/>
  <c r="H9" i="244"/>
  <c r="D9" i="244"/>
  <c r="D9" i="200"/>
  <c r="D10" i="36"/>
  <c r="E9" i="328"/>
  <c r="D9" i="264"/>
  <c r="I9" i="116"/>
  <c r="K9" i="320"/>
  <c r="L9" i="320"/>
  <c r="J9" i="320"/>
  <c r="G9" i="320"/>
  <c r="I9" i="328"/>
  <c r="J10" i="344"/>
  <c r="K10" i="344"/>
  <c r="G10" i="344"/>
  <c r="L10" i="344"/>
  <c r="F9" i="352"/>
  <c r="L9" i="264"/>
  <c r="J9" i="264"/>
  <c r="G9" i="264"/>
  <c r="K9" i="264"/>
  <c r="E9" i="360"/>
  <c r="F9" i="360"/>
  <c r="I9" i="136"/>
  <c r="E9" i="248"/>
  <c r="F9" i="92"/>
  <c r="F22" i="336"/>
  <c r="D9" i="116"/>
  <c r="I9" i="276"/>
  <c r="H9" i="288"/>
  <c r="D9" i="104"/>
  <c r="H9" i="240"/>
  <c r="E9" i="356"/>
  <c r="E9" i="264"/>
  <c r="I9" i="244"/>
  <c r="F9" i="236"/>
  <c r="H10" i="280"/>
  <c r="H9" i="348"/>
  <c r="F9" i="244"/>
  <c r="H9" i="276"/>
  <c r="E10" i="32"/>
  <c r="E9" i="104"/>
  <c r="F9" i="276"/>
  <c r="D9" i="40"/>
  <c r="D9" i="348"/>
  <c r="H9" i="328"/>
  <c r="H22" i="336"/>
  <c r="F9" i="128"/>
  <c r="E9" i="40"/>
  <c r="I10" i="280"/>
  <c r="H9" i="360"/>
  <c r="I9" i="104"/>
  <c r="H9" i="352"/>
  <c r="I9" i="248"/>
  <c r="D9" i="288"/>
  <c r="F9" i="116"/>
  <c r="D22" i="336"/>
  <c r="I10" i="36"/>
  <c r="F9" i="40"/>
  <c r="D9" i="240"/>
  <c r="E10" i="36"/>
  <c r="D9" i="284"/>
  <c r="E9" i="260"/>
  <c r="I9" i="264"/>
  <c r="E9" i="268"/>
  <c r="F9" i="288"/>
  <c r="H9" i="92"/>
  <c r="D9" i="328"/>
  <c r="F9" i="264"/>
  <c r="E11" i="188"/>
  <c r="F10" i="280"/>
  <c r="E9" i="288"/>
  <c r="H9" i="136"/>
  <c r="H9" i="284"/>
  <c r="I9" i="200"/>
  <c r="F9" i="268"/>
  <c r="F10" i="344"/>
  <c r="E9" i="80"/>
  <c r="D9" i="136"/>
  <c r="E9" i="128"/>
  <c r="F9" i="200"/>
  <c r="I9" i="268"/>
</calcChain>
</file>

<file path=xl/sharedStrings.xml><?xml version="1.0" encoding="utf-8"?>
<sst xmlns="http://schemas.openxmlformats.org/spreadsheetml/2006/main" count="15765" uniqueCount="2323">
  <si>
    <t>Ejecución Financiera de los Programas Presupuestales, Abril 2016</t>
  </si>
  <si>
    <t>CLASIFICACIÓN PRESUPUESTAL</t>
  </si>
  <si>
    <t>EJECUCIÓN FINANCIERA</t>
  </si>
  <si>
    <t>PIA
(Mill. de S/.)</t>
  </si>
  <si>
    <t>PIM
(Mill. de S/.)</t>
  </si>
  <si>
    <t>DEVENGADO ENE - ABR
(Mill. de S/.)</t>
  </si>
  <si>
    <t>DEVENGADO
(Mill. de S/.)</t>
  </si>
  <si>
    <t>ENE - FEB</t>
  </si>
  <si>
    <t>MAR</t>
  </si>
  <si>
    <t>ABR</t>
  </si>
  <si>
    <t>AVANCE ACUMULADO A
(%)</t>
  </si>
  <si>
    <t>FEB</t>
  </si>
  <si>
    <t>TOTAL PROGRAMAS PRESUPUESTALES</t>
  </si>
  <si>
    <t>Programa Articulado Nutricional</t>
  </si>
  <si>
    <t>Salud Materno Neonatal</t>
  </si>
  <si>
    <t>TBC-VIH/SIDA</t>
  </si>
  <si>
    <t>Enfermedades Metaxénicas y Zoonosis</t>
  </si>
  <si>
    <t>Enfermedades no Transmisibles</t>
  </si>
  <si>
    <t>Prevención y Control del Cáncer</t>
  </si>
  <si>
    <t>Reducción de Delitos y Faltas que Afectan la Seguridad Ciudadana</t>
  </si>
  <si>
    <t>Reducción del Tráfico Ilícito de Drogas</t>
  </si>
  <si>
    <t>Lucha Contra el Terrorismo</t>
  </si>
  <si>
    <t>Contrataciones Públicas Eficientes</t>
  </si>
  <si>
    <t>Gestión Sostenible de Recursos Naturales y Diversidad Biológica</t>
  </si>
  <si>
    <t>Gestión Integral de Residuos Sólidos</t>
  </si>
  <si>
    <t>Mejora de la Sanidad Animal</t>
  </si>
  <si>
    <t>Mejora y Mantenimiento de la Sanidad Vegetal</t>
  </si>
  <si>
    <t>Mejora de la Inocuidad Agroalimentaria</t>
  </si>
  <si>
    <t>Aprovechamiento de los Recursos Hídricos para Uso Agrario</t>
  </si>
  <si>
    <t>Acceso y Uso de la Electrificación Rural</t>
  </si>
  <si>
    <t>Acceso y Uso Adecuado de los Servicios Públicos de Telecomunicaciones e Información Asociados</t>
  </si>
  <si>
    <t>Prevención y Atención de Incendios, Emergencias Médicas, Rescates y Otros</t>
  </si>
  <si>
    <t>Programa Nacional de Apoyo Directo a los más Pobres</t>
  </si>
  <si>
    <t>Prevención y Tratamiento del Consumo De Drogas</t>
  </si>
  <si>
    <t>Conservación de la Diversidad Biológica y Aprovechamiento Sostenible de los Recursos Naturales en Área Natural Protegida</t>
  </si>
  <si>
    <t>Acceso de la Población a la Propiedad Predial Formalizada</t>
  </si>
  <si>
    <t>Bono Familiar Habitacional</t>
  </si>
  <si>
    <t>Generación del Suelo Urbano</t>
  </si>
  <si>
    <t>Optimización de la Política de Protección y Atención a las Comunidades Peruanas en el Exterior</t>
  </si>
  <si>
    <t>Aprovechamiento de las Oportunidades Comerciales Brindadas por los Principales Socios Comerciales del Perú</t>
  </si>
  <si>
    <t>Formación Universitaria de Pregrado</t>
  </si>
  <si>
    <t>Celeridad en los Procesos Judiciales de Familia</t>
  </si>
  <si>
    <t>Reducción de Vulnerabilidad y Atención de Emergencias por Desastres</t>
  </si>
  <si>
    <t>Programa de Desarrollo Alternativo Integral y Sostenible - PIRDAIS</t>
  </si>
  <si>
    <t>Programa Para la Generación del Empleo Social Inclusivo - Trabaja Perú</t>
  </si>
  <si>
    <t>Gestión Integrada y Efectiva del Control de Oferta de Drogas en el Perú</t>
  </si>
  <si>
    <t>Acceso de la Población a la Identidad</t>
  </si>
  <si>
    <t>Lucha Contra la Violencia Familiar</t>
  </si>
  <si>
    <t>Programa Nacional de Saneamiento Urbano</t>
  </si>
  <si>
    <t>Programa Nacional de Saneamiento Rural</t>
  </si>
  <si>
    <t>Mejora de los Servicios del Sistema de Justicia Penal</t>
  </si>
  <si>
    <t>Incremento de la Competividad del Sector Artesanía</t>
  </si>
  <si>
    <t>Programa Articulado de Modernización de la Gestión Pública</t>
  </si>
  <si>
    <t xml:space="preserve">REDUCCION DE LA DEGRADACION DE LOS SUELOS AGRARIOS </t>
  </si>
  <si>
    <t>Logros de Aprendizaje de Estudiantes de la Educación Básica Regular</t>
  </si>
  <si>
    <t xml:space="preserve">INCREMENTO EN EL ACCESO DE LA POBLACION DE 3 A 16 AÑOS A LOS SERVICIOS EDUCATIVOS PUBLICOS DE LA EDUCACION BASICA REGULAR </t>
  </si>
  <si>
    <t>Desarrollo Productivo de las Empresas</t>
  </si>
  <si>
    <t>Ordenamiento y Desarrollo de la Acuicultura</t>
  </si>
  <si>
    <t>Fortalecimiento de la Pesca Artesanal</t>
  </si>
  <si>
    <t>Gestión de la Calidad del Aire</t>
  </si>
  <si>
    <t>Programa Nacional de Asistencia Solidaria Pensión 65</t>
  </si>
  <si>
    <t>Cuna Más</t>
  </si>
  <si>
    <t>Celeridad de los Procesos Judiciales Laborales</t>
  </si>
  <si>
    <t>Incremento de la Práctica de Actividades Físicas, Deportivas y Recreativas en la Población Peruana</t>
  </si>
  <si>
    <t>Fortalecimiento de las Condiciones Laborales</t>
  </si>
  <si>
    <t>Reducción de la Mortalidad por Emergencias y Urgencias Médicas</t>
  </si>
  <si>
    <t>Inclusión de Niños, Niñas y Jóvenes con Discapacidad en la Educación Básica y Técnico Productiva</t>
  </si>
  <si>
    <t>Mejora de la Formación en Carreras Docentes en Institutos de Educación Superior no Universitaria</t>
  </si>
  <si>
    <t>Mejoramiento Integral de Barrios</t>
  </si>
  <si>
    <t>Nuestras Ciudades</t>
  </si>
  <si>
    <t>Fiscalización Aduanera</t>
  </si>
  <si>
    <t>Apoyo al Hábitat Rural</t>
  </si>
  <si>
    <t>Servicios Registrales Accesibles y Oportunos con Cobertura Universal</t>
  </si>
  <si>
    <t>Protección al Consumidor</t>
  </si>
  <si>
    <t>Programa Nacional de Alimentación Escolar</t>
  </si>
  <si>
    <t>Mejoramiento de la Empleabilidad E Inserción Laboral-Proempleo</t>
  </si>
  <si>
    <t>Atención Oportuna de Niñas, Niños y Adolescentes en Presunto Estado de Abandono</t>
  </si>
  <si>
    <t>Acceso de hogares rurales con economías de subsistencia a mercados locales - haku wiñay</t>
  </si>
  <si>
    <t>Celeridad en Los Procesos Judiciales Civil-Comercial</t>
  </si>
  <si>
    <t>Remediación de Pasivos Ambientales Mineros</t>
  </si>
  <si>
    <t>Mejora de la Articulación de Pequeños Productores al Mercado</t>
  </si>
  <si>
    <t>Acceso y permanencia de población con alto rendimiento académico a una educación superior de calidad</t>
  </si>
  <si>
    <t>Mejora de las competencias de la población penitenciaria para su reinserción social positiva</t>
  </si>
  <si>
    <t>Mejora de la provisión de los servicios de telecomunicaciones</t>
  </si>
  <si>
    <t>Mejora de la eficiencia de los procesos electorales e incremento de la participación política de la ciudadanía</t>
  </si>
  <si>
    <t>Formalización minera de la pequeña minería y minería artesanal</t>
  </si>
  <si>
    <t>Mejora de la competitividad de los destinos turísticos</t>
  </si>
  <si>
    <t>Reducción de la minería ilegal</t>
  </si>
  <si>
    <t>Prevención y manejo de condiciones secundarias de salud en personas con discapacidad</t>
  </si>
  <si>
    <t>Competitividad y aprovechamiento sostenible de los recursos forestales y de la fauna silvestre</t>
  </si>
  <si>
    <t>Control y prevención en salud mental</t>
  </si>
  <si>
    <t>Puesta en valor y uso social del patrimonio cultural</t>
  </si>
  <si>
    <t>Fortalecimiento de la política exterior y de la acción diplomática</t>
  </si>
  <si>
    <t>Promoción de la inversión privada</t>
  </si>
  <si>
    <t>Mejora de las capacidades militares para la defensa y el desarrollo nacional</t>
  </si>
  <si>
    <t>Prevención y recuperación ambiental</t>
  </si>
  <si>
    <t>Desarrollo de la ciencia, tecnología e innovación tecnológica</t>
  </si>
  <si>
    <t>Reducción del costo, tiempo e inseguridad en el sistema de transporte</t>
  </si>
  <si>
    <t>Disminución de la incidencia de los conflictos, protestas y movilizaciones sociales violentas que alteran el orden público</t>
  </si>
  <si>
    <t>Desarrollo y promoción de las artes e industrias culturales</t>
  </si>
  <si>
    <t>Protección de la propiedad intelectual</t>
  </si>
  <si>
    <t>Acceso de personas adultas mayores a servicios especializados</t>
  </si>
  <si>
    <t>CELERIDAD, PREDICTIBILIDAD Y ACCCESO DE LOS PROCESOS JUDICIALES TRIBUTARIOS, ADUANEROS Y DE TEMAS DE MERCADO</t>
  </si>
  <si>
    <t>Ejecución Financiera de los Pliegos en Programas Presupuestales según Nivel de Gobierno, Abril 2016</t>
  </si>
  <si>
    <t>GOBIERNO NACIONAL</t>
  </si>
  <si>
    <t>Presidencia del Consejo de Ministros</t>
  </si>
  <si>
    <t>Ministerio de Cultura</t>
  </si>
  <si>
    <t>Poder Judicial</t>
  </si>
  <si>
    <t>Ministerio del Ambiente</t>
  </si>
  <si>
    <t>Ministerio de Justicia y Derechos Humanos</t>
  </si>
  <si>
    <t>Instituto Nacional de Defensa Civil</t>
  </si>
  <si>
    <t>Ministerio del Interior</t>
  </si>
  <si>
    <t>Comisión de Promoción del Perú para la Exportación y el Turismo - PROMPERU</t>
  </si>
  <si>
    <t>Ministerio de Relaciones Exteriores</t>
  </si>
  <si>
    <t>Ministerio de Educación</t>
  </si>
  <si>
    <t>Ministerio de Salud</t>
  </si>
  <si>
    <t>Comisión Nacional para el Desarrollo y Vida Sin Drogas - DEVIDA</t>
  </si>
  <si>
    <t>Ministerio de Trabajo y Promoción del Empleo</t>
  </si>
  <si>
    <t>Ministerio de Agricultura y Riego</t>
  </si>
  <si>
    <t>Ministerio de Energía y Minas</t>
  </si>
  <si>
    <t>Organismo Supervisor de la Inversión Privada en Telecomunicaciones</t>
  </si>
  <si>
    <t>Ministerio Público</t>
  </si>
  <si>
    <t>Centro Nacional de Estimación, Prevención y Reducción del Riesgo de Desastres - CENEPRED</t>
  </si>
  <si>
    <t>Ministerio de Defensa</t>
  </si>
  <si>
    <t>Oficina Nacional de Procesos Electorales</t>
  </si>
  <si>
    <t>Registro Nacional de Identificación y Estado Civil</t>
  </si>
  <si>
    <t>Ministerio de Comercio Exterior y Turismo</t>
  </si>
  <si>
    <t>Ministerio de Transportes y Comunicaciones</t>
  </si>
  <si>
    <t>Ministerio de Vivienda, Construcción y Saneamiento</t>
  </si>
  <si>
    <t>Ministerio de la Producción</t>
  </si>
  <si>
    <t>Ministerio de la Mujer y Poblaciones Vulnerables</t>
  </si>
  <si>
    <t>Ministerio de Desarrollo e Inclusión Social</t>
  </si>
  <si>
    <t>Servicio Nacional de Áreas Naturales Protegidas por el Estado - SERNANP</t>
  </si>
  <si>
    <t>Organismo de Evaluación y Fiscalización Ambiental - OEFA</t>
  </si>
  <si>
    <t>Agencia de Promoción de la Inversión Privada</t>
  </si>
  <si>
    <t>Instituto de Investigaciones de la Amazonía Peruana</t>
  </si>
  <si>
    <t>Superintendencia Nacional de Aduanas y de Administración Tributaria</t>
  </si>
  <si>
    <t>Organismo Supervisor de las Contrataciones del Estado</t>
  </si>
  <si>
    <t>Fondo Nacional de Desarrollo Pesquero - FONDEPES</t>
  </si>
  <si>
    <t>Instituto Nacional Penitenciario</t>
  </si>
  <si>
    <t>Superintendencia Nacional de los Registros Públicos</t>
  </si>
  <si>
    <t>Cuerpo general de bomberos voluntarios del Perú</t>
  </si>
  <si>
    <t>Oficina nacional de gobierno interior</t>
  </si>
  <si>
    <t>Superintendencia nacional de control de servicios de seguridad, armas, municiones y explosivos de uso civil</t>
  </si>
  <si>
    <t>Instituto Geofísico del Perú</t>
  </si>
  <si>
    <t>Consejo Nacional de Ciencia, Tecnología e Innovación Tecnológica</t>
  </si>
  <si>
    <t>Superintendencia Nacional de Fiscalización Laboral</t>
  </si>
  <si>
    <t>Instituto Nacional de Salud</t>
  </si>
  <si>
    <t>Seguro Integral de Salud</t>
  </si>
  <si>
    <t>Instituto Nacional de Enfermedades Neoplásicas - INEN</t>
  </si>
  <si>
    <t>Instituto de gestión de servicios de salud</t>
  </si>
  <si>
    <t>Servicio Nacional de Sanidad Agraria - SENASA</t>
  </si>
  <si>
    <t>Instituto Nacional de Innovación Agraria</t>
  </si>
  <si>
    <t>Autoridad Nacional del Agua - ANA</t>
  </si>
  <si>
    <t>Servicio nacional forestal y de fauna silvestre - SERFOR</t>
  </si>
  <si>
    <t>Centro de Formación en Turismo</t>
  </si>
  <si>
    <t>Instituto Nacional de Defensa de la Competencia y de la Protección de la Propiedad Intelectual</t>
  </si>
  <si>
    <t>Superintendencia de Transporte Terrestre de Personas, Carga y Mercancías - SUTRAN</t>
  </si>
  <si>
    <t>Servicio Nacional de Capacitación para la Industria de la Construcción</t>
  </si>
  <si>
    <t>Organismo técnico de la administración de los servicios de saneamiento</t>
  </si>
  <si>
    <t>Organismo de Formalización de la Propiedad Informal</t>
  </si>
  <si>
    <t>Autoridad Portuaria Nacional</t>
  </si>
  <si>
    <t>Instituto Peruano de Energía Nuclear</t>
  </si>
  <si>
    <t>Instituto Geológico Minero y Metalúrgico</t>
  </si>
  <si>
    <t>Instituto del Mar del Perú - IMARPE</t>
  </si>
  <si>
    <t>Instituto Tecnológico de la Producción - ITP</t>
  </si>
  <si>
    <t>Organismo nacional de sanidad pesquera - SANIPES</t>
  </si>
  <si>
    <t>Servicio Nacional de Meteorología e Hidrología</t>
  </si>
  <si>
    <t>Instituto Peruano del Deporte</t>
  </si>
  <si>
    <t>Universidad Nacional Mayor de San Marcos</t>
  </si>
  <si>
    <t>Universidad Nacional de San Antonio Abad del Cusco</t>
  </si>
  <si>
    <t>Universidad Nacional de Trujillo</t>
  </si>
  <si>
    <t>Universidad Nacional de San Agustín</t>
  </si>
  <si>
    <t>Universidad Nacional de Ingeniería</t>
  </si>
  <si>
    <t>Universidad Nacional San Luis Gonzaga de Ica</t>
  </si>
  <si>
    <t>Universidad Nacional San Cristobal de Huamanga</t>
  </si>
  <si>
    <t>Universidad Nacional del Centro del Perú</t>
  </si>
  <si>
    <t>Universidad Nacional Agraria la Molina</t>
  </si>
  <si>
    <t>Universidad Nacional de la Amazonía Peruana</t>
  </si>
  <si>
    <t>Universidad Nacional del Altiplano</t>
  </si>
  <si>
    <t>Universidad Nacional de Piura</t>
  </si>
  <si>
    <t>Universidad Nacional de Cajamarca</t>
  </si>
  <si>
    <t>Universidad Nacional Pedro Ruiz Gallo</t>
  </si>
  <si>
    <t>Universidad Nacional Federico Villarreal</t>
  </si>
  <si>
    <t>Universidad Nacional Hermilio Valdizán</t>
  </si>
  <si>
    <t>Universidad Nacional Agraria de la Selva</t>
  </si>
  <si>
    <t>Universidad Nacional Daniel Alcides Carrión</t>
  </si>
  <si>
    <t>Universidad Nacional de Educación Enrique Guzman y Valle</t>
  </si>
  <si>
    <t>Universidad Nacional del Callao</t>
  </si>
  <si>
    <t>Universidad Nacional Jose Faustino Sanchez Carrión</t>
  </si>
  <si>
    <t>Universidad Nacional Jorge Basadre Grohmann</t>
  </si>
  <si>
    <t>Universidad Nacional Santiago Antúnez de Mayolo</t>
  </si>
  <si>
    <t>Universidad Nacional de San Martín</t>
  </si>
  <si>
    <t>Universidad Nacional de Ucayali</t>
  </si>
  <si>
    <t>Universidad Nacional de Tumbes</t>
  </si>
  <si>
    <t>Universidad Nacional del Santa</t>
  </si>
  <si>
    <t>Universidad Nacional de Huancavelica</t>
  </si>
  <si>
    <t>Universidad Nacional Amazónica de Madre de Dios</t>
  </si>
  <si>
    <t>Universidad Nacional Micaela Bastidas de Apurímac</t>
  </si>
  <si>
    <t>Universidad Nacional Toribio Rodríguez de Mendoza de Amazonas</t>
  </si>
  <si>
    <t>Universidad Nacional Intercultural de la Amazonía</t>
  </si>
  <si>
    <t>U.N. Tecnológica de Lima Sur</t>
  </si>
  <si>
    <t>Universidad Nacional Jose María Arguedas</t>
  </si>
  <si>
    <t>Universidad Nacional de Moquegua</t>
  </si>
  <si>
    <t>Universidad Nacional de Jaén</t>
  </si>
  <si>
    <t>Universidad Nacional de Cañete</t>
  </si>
  <si>
    <t>Universidad Nacional de Frontera</t>
  </si>
  <si>
    <t>Universidad Nacional de Barranca</t>
  </si>
  <si>
    <t>Universidad Nacional Autónoma de Chota</t>
  </si>
  <si>
    <t>Universidad Nacional Intercultural de la Selva Central Juan Santos Atahualpa</t>
  </si>
  <si>
    <t>Universidad Nacional de Juliaca</t>
  </si>
  <si>
    <t>U.N. Autónoma Altoandina de Tarma</t>
  </si>
  <si>
    <t>U.N. Autónoma de Huanta</t>
  </si>
  <si>
    <t>U.N. AUTÓNOMA DE ALTO AMAZONAS</t>
  </si>
  <si>
    <t>GOBIERNOS REGIONALES</t>
  </si>
  <si>
    <t>Gobierno Regional de Amazonas</t>
  </si>
  <si>
    <t>Gobierno Regional de Ancash</t>
  </si>
  <si>
    <t>Gobierno Regional de Apurímac</t>
  </si>
  <si>
    <t>Gobierno Regional de Arequipa</t>
  </si>
  <si>
    <t>Gobierno Regional de Ayacucho</t>
  </si>
  <si>
    <t>Gobierno Regional de Cajamarca</t>
  </si>
  <si>
    <t>Gobierno Regional de Cusco</t>
  </si>
  <si>
    <t>Gobierno Regional de Huancavelica</t>
  </si>
  <si>
    <t>Gobierno Regional de Huánuco</t>
  </si>
  <si>
    <t>Gobierno Regional de Ica</t>
  </si>
  <si>
    <t>Gobierno Regional de Junín</t>
  </si>
  <si>
    <t>Gobierno Regional de la Libertad</t>
  </si>
  <si>
    <t>Gobierno Regional de Lambayeque</t>
  </si>
  <si>
    <t>Gobierno Regional de Loreto</t>
  </si>
  <si>
    <t>Gobierno Regional de Madre de Dios</t>
  </si>
  <si>
    <t>Gobierno Regional de Moquegua</t>
  </si>
  <si>
    <t>Gobierno Regional de Pasco</t>
  </si>
  <si>
    <t>Gobierno Regional de Piura</t>
  </si>
  <si>
    <t>Gobierno Regional de Puno</t>
  </si>
  <si>
    <t>Gobierno Regional de San Martín</t>
  </si>
  <si>
    <t>Gobierno Regional de Tacna</t>
  </si>
  <si>
    <t>Gobierno Regional de Tumbes</t>
  </si>
  <si>
    <t>Gobierno Regional de Ucayali</t>
  </si>
  <si>
    <t>Gobierno Regional de Lima</t>
  </si>
  <si>
    <t>Gobierno Regional del Callao</t>
  </si>
  <si>
    <t>Municipalidad Metropolitana de Lima</t>
  </si>
  <si>
    <t>GOBIERNOS LOCALES</t>
  </si>
  <si>
    <t>Ejecución Financiera del Programa Presupuestal Programa Articulado Nutricional según Pliego, Abril 2016</t>
  </si>
  <si>
    <t>NIVELES DE GOBIERNO Y PLIEGOS</t>
  </si>
  <si>
    <t>PRODUCTO ASOCIADO</t>
  </si>
  <si>
    <t>UNIDAD DE MEDIDA</t>
  </si>
  <si>
    <t>EJECUCIÓN FÍSICA</t>
  </si>
  <si>
    <t>CANTIDAD PROGRAMADA 1er SEMESTRE</t>
  </si>
  <si>
    <t>CANTIDAD EJECUTADA 1er SEMESTRE</t>
  </si>
  <si>
    <t>AVANCE 1er SEMESTRE
(%)</t>
  </si>
  <si>
    <t>Ejecución Financiera del Programa Presupuestal Programa Articulado Nutricional según Departamento, Abril 2016</t>
  </si>
  <si>
    <t>DEPARTAMENTOS</t>
  </si>
  <si>
    <t>Ejecución Financiera del Programa Presupuestal Programa Articulado Nutricional según Principales Productos, Abril 2016</t>
  </si>
  <si>
    <t>PRINCIPALES PRODUCTOS Y PROYECTOS</t>
  </si>
  <si>
    <t>Ejecución Financiera del Programa Presupuestal Programa Articulado Nutricional según Principales Actividades, Abril 2016</t>
  </si>
  <si>
    <t>PRINCIPALES ACTIVIDADES Y PROYECTOS</t>
  </si>
  <si>
    <t>ACTIVIDADES Y PROYECTOS</t>
  </si>
  <si>
    <t>TOTAL PROGRAMA PRESUPUESTAL</t>
  </si>
  <si>
    <t>Amazonas</t>
  </si>
  <si>
    <t>Ancash</t>
  </si>
  <si>
    <t>Apurímac</t>
  </si>
  <si>
    <t>Arequipa</t>
  </si>
  <si>
    <t>Ayacucho</t>
  </si>
  <si>
    <t>Cajamarca</t>
  </si>
  <si>
    <t>Provincia Constitucional del Callao</t>
  </si>
  <si>
    <t>Cusco</t>
  </si>
  <si>
    <t>Huancavelica</t>
  </si>
  <si>
    <t>Huánuco</t>
  </si>
  <si>
    <t>Ica</t>
  </si>
  <si>
    <t>Junín</t>
  </si>
  <si>
    <t>La Libertad</t>
  </si>
  <si>
    <t>Lambayeque</t>
  </si>
  <si>
    <t>Lima</t>
  </si>
  <si>
    <t>Loreto</t>
  </si>
  <si>
    <t>Madre de Dios</t>
  </si>
  <si>
    <t>Moquegua</t>
  </si>
  <si>
    <t>Pasco</t>
  </si>
  <si>
    <t>Piura</t>
  </si>
  <si>
    <t>Puno</t>
  </si>
  <si>
    <t>San Martín</t>
  </si>
  <si>
    <t>Tacna</t>
  </si>
  <si>
    <t>Tumbes</t>
  </si>
  <si>
    <t>Ucayali</t>
  </si>
  <si>
    <t>PRODUCTOS</t>
  </si>
  <si>
    <t>Acciones comunes</t>
  </si>
  <si>
    <t>Servicios de cuidado diurno acceden a control de calidad nutricional de los alimentos</t>
  </si>
  <si>
    <t>Comunidad accede a agua para el consumo humano</t>
  </si>
  <si>
    <t>Población informada sobre el cuidado infantil y prácticas saludables para la prevención de anemia y desnutrición crónica infantil</t>
  </si>
  <si>
    <t>Municipios saludables promueven el cuidado infantil y la adecuada alimentación</t>
  </si>
  <si>
    <t>Comunidades saludables promueven el cuidado infantil y la adecuada alimentación</t>
  </si>
  <si>
    <t>Instituciones educativas saludables promueven el cuidado infantil y la adecuada alimentación</t>
  </si>
  <si>
    <t>Familias saludables con conocimientos para el cuidado infantil, lactancia materna exclusiva y la adecuada alimentación y protección del menor de 36 meses</t>
  </si>
  <si>
    <t>Niños con vacuna completa</t>
  </si>
  <si>
    <t>Niños con CRED completo según edad</t>
  </si>
  <si>
    <t>Niños con suplemento de hierro y vitamina a</t>
  </si>
  <si>
    <t>Atención de infecciones respiratorias agudas</t>
  </si>
  <si>
    <t>Atención de enfermedades diarréicas agudas</t>
  </si>
  <si>
    <t>Atención de infecciones respiratorias agudas con complicaciones</t>
  </si>
  <si>
    <t>Atención de enfermedades diarréicas agudas con complicaciones</t>
  </si>
  <si>
    <t>Atención de otras enfermedades prevalentes</t>
  </si>
  <si>
    <t>Gestante con suplemento de hierro y ácido fólico</t>
  </si>
  <si>
    <t>Atención de niños y niñas con parasitosis intestinal</t>
  </si>
  <si>
    <t>PROYECTOS</t>
  </si>
  <si>
    <t>ACTIVIDADES</t>
  </si>
  <si>
    <t>Aplicación de vacunas completas</t>
  </si>
  <si>
    <t>Atención a niños con crecimiento y desarrollo - CRED completo para su edad</t>
  </si>
  <si>
    <t>Administrar suplemento de hierro y vitamina a</t>
  </si>
  <si>
    <t>Atender a niños con infecciones respiratorias agudas</t>
  </si>
  <si>
    <t>Atender a niños con diagnóstico de infecciones respiratorias agudas con complicaciones</t>
  </si>
  <si>
    <t>Vigilancia, investigación y tecnologías en nutrición</t>
  </si>
  <si>
    <t>Desarrollo de normas y guías técnicas en nutrición</t>
  </si>
  <si>
    <t>Monitoreo, supervisión, evaluación y control del programa articulado nutricional</t>
  </si>
  <si>
    <t>Otras Actividades *</t>
  </si>
  <si>
    <t>Productos Diversos</t>
  </si>
  <si>
    <t>Niño protegido</t>
  </si>
  <si>
    <t>Niño controlado</t>
  </si>
  <si>
    <t>Niño suplementado</t>
  </si>
  <si>
    <t>Caso tratado</t>
  </si>
  <si>
    <t>Informe</t>
  </si>
  <si>
    <t>Norma</t>
  </si>
  <si>
    <t>.</t>
  </si>
  <si>
    <t>Monto Ejecutado</t>
  </si>
  <si>
    <t>Ejecución Financiera</t>
  </si>
  <si>
    <t>Monto Ejecutado y Avance de Ejecución Financiera del Programa Presupuestal Programa Articulado Nutricional según Departamento, Abril 2016</t>
  </si>
  <si>
    <t>¡ALERTA! BAJA EJECUCIÓN FINANCIERA</t>
  </si>
  <si>
    <t>Alerta de Niveles Bajos en la Ejecución Financiera (menor a 25%) para Principales Productos del Programa Presupuestal Programa Articulado Nutricional, Abril 2016</t>
  </si>
  <si>
    <t>PRODUCTOS CON BAJA
EJECUCIÓN FINANCIERA</t>
  </si>
  <si>
    <t>AVANCE ACUMULADO</t>
  </si>
  <si>
    <t>Ejecución Financiera del Programa Presupuestal Salud Materno Neonatal según Pliego, Abril 2016</t>
  </si>
  <si>
    <t>Ejecución Financiera del Programa Presupuestal Salud Materno Neonatal según Departamento, Abril 2016</t>
  </si>
  <si>
    <t>Ejecución Financiera del Programa Presupuestal Salud Materno Neonatal según Principales Productos, Abril 2016</t>
  </si>
  <si>
    <t>Ejecución Financiera del Programa Presupuestal Salud Materno Neonatal según Principales Actividades, Abril 2016</t>
  </si>
  <si>
    <t>Población informada sobre salud sexual, salud reproductiva y métodos de planificación familiar</t>
  </si>
  <si>
    <t>Adolescentes acceden a servicios de salud para prevención del embarazo</t>
  </si>
  <si>
    <t>Atención prenatal reenfocada</t>
  </si>
  <si>
    <t>Municipios saludables que promueven salud sexual y reproductiva</t>
  </si>
  <si>
    <t>Comunidades saludables que promueven salud sexual y reproductiva</t>
  </si>
  <si>
    <t>Instituciones educativas saludables promueven salud sexual y reproductiva</t>
  </si>
  <si>
    <t>Población accede a métodos de planificación familiar</t>
  </si>
  <si>
    <t>Población accede a servicios de consejería en salud sexual y reproductiva</t>
  </si>
  <si>
    <t>Atención de la gestante con complicaciones</t>
  </si>
  <si>
    <t>Atención del parto normal</t>
  </si>
  <si>
    <t>Atención del parto complicado no quirúrgico</t>
  </si>
  <si>
    <t>Atención del parto complicado quirúrgico</t>
  </si>
  <si>
    <t>Atención del puerperio</t>
  </si>
  <si>
    <t>Atención del puerperio con complicaciones</t>
  </si>
  <si>
    <t>Atención obstétrica en unidad de cuidados intensivos</t>
  </si>
  <si>
    <t>Acceso al sistema de referencia institucional</t>
  </si>
  <si>
    <t>Atención del recién nacido normal</t>
  </si>
  <si>
    <t>Atención del recién nacido con complicaciones</t>
  </si>
  <si>
    <t>Atención del recién nacido con complicaciones que requiere unidad de cuidados intensivos neonatales - UCIN</t>
  </si>
  <si>
    <t>Familias saludables informadas respecto de su salud sexual y reproductiva</t>
  </si>
  <si>
    <t>Brindar Atención prenatal reenfocada</t>
  </si>
  <si>
    <t>Brindar Atención a la gestante con complicaciones</t>
  </si>
  <si>
    <t>Brindar Atención de parto normal</t>
  </si>
  <si>
    <t>Brindar Atención del parto complicado quirúrgico</t>
  </si>
  <si>
    <t>Atender al recién nacido con complicaciones</t>
  </si>
  <si>
    <t>Desarrollo de normas y guías técnicas en salud materno neonatal</t>
  </si>
  <si>
    <t>Monitoreo, supervisión, evaluación y control de la salud materno neonatal</t>
  </si>
  <si>
    <t>Gestante controlada</t>
  </si>
  <si>
    <t>Gestante atendida</t>
  </si>
  <si>
    <t>Parto normal</t>
  </si>
  <si>
    <t>Cesárea</t>
  </si>
  <si>
    <t>Egreso</t>
  </si>
  <si>
    <t>Monto Ejecutado y Avance de Ejecución Financiera del Programa Presupuestal Salud Materno Neonatal según Departamento, Abril 2016</t>
  </si>
  <si>
    <t>Alerta de Niveles Bajos en la Ejecución Financiera (menor a 25%) para Principales Productos del Programa Presupuestal Salud Materno Neonatal, Abril 2016</t>
  </si>
  <si>
    <t>TBC VIH-SIDA</t>
  </si>
  <si>
    <t>Ejecución Financiera del Programa Presupuestal TBC VIH-SIDA según Pliego, Abril 2016</t>
  </si>
  <si>
    <t>Ejecución Financiera del Programa Presupuestal TBC VIH-SIDA según Departamento, Abril 2016</t>
  </si>
  <si>
    <t>Ejecución Financiera del Programa Presupuestal TBC VIH-SIDA según Principales Productos, Abril 2016</t>
  </si>
  <si>
    <t>Ejecución Financiera del Programa Presupuestal TBC VIH-SIDA según Principales Actividades, Abril 2016</t>
  </si>
  <si>
    <t>Sintomáticos respiratorios con despistaje de tuberculosis</t>
  </si>
  <si>
    <t>Personas en contacto de casos de tuberculosis con control y tratamiento preventivo (general, indígena, privada de su libertad)</t>
  </si>
  <si>
    <t>Personas con diagnóstico de tuberculosis</t>
  </si>
  <si>
    <t>Personas privadas de su libertad tratadas</t>
  </si>
  <si>
    <t>Pacientes con comorbilidad con despistaje y diagnóstico de tuberculosis</t>
  </si>
  <si>
    <t>Personas afectadas con tuberculosis reciben apoyo nutricional</t>
  </si>
  <si>
    <t>Persona que accede al establecimiento de salud y recibe tratamiento oportuno para tuberculosis y sus complicaciones</t>
  </si>
  <si>
    <t>Población con diagnóstico de hepatitis b crónica que acude a los servicios de salud recibe atención integral</t>
  </si>
  <si>
    <t>Servicios de atención de tuberculosis con medidas de control de infecciones y bioseguridad en el personal de salud</t>
  </si>
  <si>
    <t>Familia con prácticas saludables para la prevención de VIH/SIDA y tuberculosis</t>
  </si>
  <si>
    <t>Instituciones educativas que promueven prácticas saludables para la prevención de VIH/SIDA y tuberculosis</t>
  </si>
  <si>
    <t>Agentes comunitarios que promueven prácticas saludables para prevención de VIH/SIDA y tuberculosis</t>
  </si>
  <si>
    <t>Hogares en áreas de elevado riesgo de transmisión de TBC que acceden a viviendas reordenadas</t>
  </si>
  <si>
    <t>Hogares de personas afectadas de TBCDR con viviendas mejoradas</t>
  </si>
  <si>
    <t>Población informada sobre uso correcto de condón para prevención de infecciones de transmisión sexual y VIH/SIDA</t>
  </si>
  <si>
    <t>Adultos y Jóvenes reciben consejería y tamizaje para infecciones de transmisión sexual y VIH/SIDA</t>
  </si>
  <si>
    <t>Población adolescente informada sobre infecciones de transmisión sexual y VIH/SIDA</t>
  </si>
  <si>
    <t>Población de alto riesgo recibe Información y Atención preventiva</t>
  </si>
  <si>
    <t>Población con infecciones de transmisión sexual reciben tratamiento según guía clínicas</t>
  </si>
  <si>
    <t>Personas diagnosticadas con VIH/SIDA que acuden a los servicios y reciben Atención integral</t>
  </si>
  <si>
    <t>Mujeres gestantes reactivas y niños expuestos al VIH/SIDA reciben tratamiento oportuno</t>
  </si>
  <si>
    <t>Mujeres gestantes reactivas a sífilis y sus contactos y recién nacidos expuestos reciben tratamiento oportuno</t>
  </si>
  <si>
    <t>Persona que accede al EESS y recibe tratamiento oportuno para tuberculosis extremadamente drogo resistente (XDR)</t>
  </si>
  <si>
    <t>Persona con comorbilidad recibe tratamiento para tuberculosis</t>
  </si>
  <si>
    <t>Entregar a adultos y jóvenes varones consejería y tamizaje para ITS y VIH/SIDA</t>
  </si>
  <si>
    <t>Brindar Atención integral a personas con diagnóstico de VIH que acuden a los servicios</t>
  </si>
  <si>
    <t>Monitoreo, supervisión, evaluación y control de VIH/SIDA - tuberculosis</t>
  </si>
  <si>
    <t>Desarrollo de normas y guías técnicas VIH/SIDA y tuberculosis</t>
  </si>
  <si>
    <t>Despistaje de tuberculosis en sintomaticos respiratorios</t>
  </si>
  <si>
    <t>Diagnóstico de casos de tuberculosis</t>
  </si>
  <si>
    <t>Brindar tratamiento oportuno para tuberculosis y sus complicaciones</t>
  </si>
  <si>
    <t>Persona informada</t>
  </si>
  <si>
    <t>Persona atendida</t>
  </si>
  <si>
    <t>Persona diagnosticada</t>
  </si>
  <si>
    <t>Persona tratada</t>
  </si>
  <si>
    <t>Monto Ejecutado y Avance de Ejecución Financiera del Programa Presupuestal TBC VIH-SIDA según Departamento, Abril 2016</t>
  </si>
  <si>
    <t>Alerta de Niveles Bajos en la Ejecución Financiera (menor a 25%) para Principales Productos del Programa Presupuestal TBC VIH-SIDA, Abril 2016</t>
  </si>
  <si>
    <t>Ejecución Financiera del Programa Presupuestal Enfermedades Metaxénicas y Zoonosis según Pliego, Abril 2016</t>
  </si>
  <si>
    <t>Ejecución Financiera del Programa Presupuestal Enfermedades Metaxénicas y Zoonosis según Departamento, Abril 2016</t>
  </si>
  <si>
    <t>Ejecución Financiera del Programa Presupuestal Enfermedades Metaxénicas y Zoonosis según Principales Productos, Abril 2016</t>
  </si>
  <si>
    <t>Ejecución Financiera del Programa Presupuestal Enfermedades Metaxénicas y Zoonosis según Principales Actividades, Abril 2016</t>
  </si>
  <si>
    <t>Familia con prácticas saludables para la prevención de enfermedades metaxénicas y zoonóticas</t>
  </si>
  <si>
    <t>Instituciones educativas que promueven prácticas saludables para la prevención de enfermedades metaxénicas y zoonóticas</t>
  </si>
  <si>
    <t>Municipios participando en disminución de la transmisión de enfermedades metaxénicas y zoonóticas</t>
  </si>
  <si>
    <t>Pobladores de áreas con riesgo de transmisión informada conoce los mecanismos de transmisión de enfermedades metaxénicas y zoonóticas</t>
  </si>
  <si>
    <t>Viviendas protegidas de los principales condicionantes del riesgo en las áreas de alto y muy alto riesgo de enfermedades metaxénicas y zoonosis</t>
  </si>
  <si>
    <t>Vacunación de animales domésticos</t>
  </si>
  <si>
    <t>Diagnóstico y tratamiento de enfermedades metaxénicas</t>
  </si>
  <si>
    <t>Diagnóstico y tratamiento de casos de enfermedades zoonóticas</t>
  </si>
  <si>
    <t>Comunidad con factores de riesgo controlados</t>
  </si>
  <si>
    <t>Monitoreo, supervisión, Evaluación y control metaxénicas y zoonosis</t>
  </si>
  <si>
    <t>Promoción de prácticas saludables para la prevención de enfermedades metaxénicas y zoonóticas en familias de zonas de riesgo</t>
  </si>
  <si>
    <t>Intervenciones en viviendas protegidas de los principales condicionantes del riesgo en las áreas de alto y muy alto riesgo de enfermedades metaxénicas y zoonosis</t>
  </si>
  <si>
    <t>Vacunar a animales domésticos</t>
  </si>
  <si>
    <t>Evaluación, diagnóstico y tratamiento de enfermedades metaxénicas</t>
  </si>
  <si>
    <t>Evaluación, diagnóstico y tratamiento de casos de enfermedades zoonóticas</t>
  </si>
  <si>
    <t>Desarrollo de normas y guías técnicas en metaxenicas y zoonosis</t>
  </si>
  <si>
    <t>Atención de fenómeno el niño</t>
  </si>
  <si>
    <t>Familia</t>
  </si>
  <si>
    <t>Viviendas</t>
  </si>
  <si>
    <t>Animal vacunado</t>
  </si>
  <si>
    <t>Monto Ejecutado y Avance de Ejecución Financiera del Programa Presupuestal Enfermedades Metaxénicas y Zoonosis según Departamento, Abril 2016</t>
  </si>
  <si>
    <t>Alerta de Niveles Bajos en la Ejecución Financiera (menor a 25%) para Principales Productos del Programa Presupuestal Enfermedades Metaxénicas y Zoonosis, Abril 2016</t>
  </si>
  <si>
    <t>Ejecución Financiera del Programa Presupuestal Enfermedades no Transmisibles según Pliego, Abril 2016</t>
  </si>
  <si>
    <t>Ejecución Financiera del Programa Presupuestal Enfermedades no Transmisibles según Departamento, Abril 2016</t>
  </si>
  <si>
    <t>Ejecución Financiera del Programa Presupuestal Enfermedades no Transmisibles según Principales Productos, Abril 2016</t>
  </si>
  <si>
    <t>Ejecución Financiera del Programa Presupuestal Enfermedades no Transmisibles según Principales Actividades, Abril 2016</t>
  </si>
  <si>
    <t>Tamizaje y diagnóstico de paciente con retinopatía oftalmológica del prematuro</t>
  </si>
  <si>
    <t>Control y tratamiento de paciente con retinopatía oftalmológica del prematuro</t>
  </si>
  <si>
    <t>Tamizaje y diagnóstico de pacientes con cataratas</t>
  </si>
  <si>
    <t>Tratamiento y control de pacientes con cataratas</t>
  </si>
  <si>
    <t>Tamizaje y diagnóstico de pacientes con errores refractivos</t>
  </si>
  <si>
    <t>Tratamiento y control de pacientes con errores refractivos</t>
  </si>
  <si>
    <t>Valoración clínica y tamizaje laboratorial de enfermedades crónicas no transmisibles</t>
  </si>
  <si>
    <t>Tratamiento y control de personas con hipertensión arterial</t>
  </si>
  <si>
    <t>Tratamiento y control de personas con diabetes</t>
  </si>
  <si>
    <t>Atención estomatológica preventiva</t>
  </si>
  <si>
    <t>Atención estomatológica recuperativa</t>
  </si>
  <si>
    <t>Atención estomatológica especilizada</t>
  </si>
  <si>
    <t>Población informada y sensibilizada en el cuidado de la salud de las enfermedades no transmisibles (mental, bucal, ocular, metales pesados, hipertensión arterial y diabetes mellitus)</t>
  </si>
  <si>
    <t>Familia en zonas de riesgo informada que realizan prácticas higiénicas sanitarias para prevenir las enfermedades no transmisibles ( mental, bucal, ocular, metales pesados, hipertensión arterial y diabetes mellitus )</t>
  </si>
  <si>
    <t>Instituciones educativas que promueven prácticas higiénicas sanitarias para prevenir las enfermedades no transmisibles (mental, bucal, ocular, metales pesados, hipertensión arterial y diabetes mellitus)</t>
  </si>
  <si>
    <t>Municipio que desarrollan acciones dirigidas a prevenir las enfermedades no transmisibles (mental, bucal, ocular, metales pesados, hipertensión arterial y diabetes mellitus)</t>
  </si>
  <si>
    <t>Tamizaje y tratamiento de pacientes afectados por metales pesados</t>
  </si>
  <si>
    <t>Atención estomatológica preventiva básica en niños, gestantes y adultos mayores</t>
  </si>
  <si>
    <t>Atención estomatológica recuperativa básica en niños, gestantes y adultos mayores</t>
  </si>
  <si>
    <t>Evaluación clínica y tamizaje laboratorial de personas con riesgo de padecer enfermedades crónicas no transmisibles</t>
  </si>
  <si>
    <t>Brindar tratamiento a personas con diagnóstico de hipertensión arterial</t>
  </si>
  <si>
    <t>Brindar tratamiento a personas con diagnóstico de diabetes mellitus</t>
  </si>
  <si>
    <t>Monitoreo, supervisión, evaluación y control de enfermedades no transmisibles</t>
  </si>
  <si>
    <t>Desarrollo de normas y guías técnicas en enfermedades no transmisibles</t>
  </si>
  <si>
    <t>Persona tamizada</t>
  </si>
  <si>
    <t>Monto Ejecutado y Avance de Ejecución Financiera del Programa Presupuestal Enfermedades no Transmisibles según Departamento, Abril 2016</t>
  </si>
  <si>
    <t>Alerta de Niveles Bajos en la Ejecución Financiera (menor a 25%) para Principales Productos del Programa Presupuestal Enfermedades no Transmisibles, Abril 2016</t>
  </si>
  <si>
    <t>Ejecución Financiera del Programa Presupuestal Prevención y Control del Cáncer según Pliego, Abril 2016</t>
  </si>
  <si>
    <t>Ejecución Financiera del Programa Presupuestal Prevención y Control del Cáncer según Departamento, Abril 2016</t>
  </si>
  <si>
    <t>Ejecución Financiera del Programa Presupuestal Prevención y Control del Cáncer según Principales Productos, Abril 2016</t>
  </si>
  <si>
    <t>Ejecución Financiera del Programa Presupuestal Prevención y Control del Cáncer según Principales Actividades, Abril 2016</t>
  </si>
  <si>
    <t>Embajadas en el Exterior</t>
  </si>
  <si>
    <t>Comunidades saludables promueven estilos de vida saludable para la prevención de los principales tipos de cáncer</t>
  </si>
  <si>
    <t>Mujer tamizada en cáncer de cuello uterino</t>
  </si>
  <si>
    <t>Instituciones educativas saludables que promueven la prevención del cáncer de cuello uterino, mama, estomago, próstata, pulmón, colon, recto, hígado, leucemia, linfoma, piel y otros</t>
  </si>
  <si>
    <t>Familias saludables con conocimiento de la prevención del cáncer de cuello uterino, mama, estomago, próstata, pulmón colon, recto, hígado, leucemia, linfoma, piel y otros</t>
  </si>
  <si>
    <t>Municipios saludables que promueven la prevención del cáncer de cuello uterino, mama, estomago, próstata, pulmón y colon, recto, hígado, leucemia, linfoma, piel y otros</t>
  </si>
  <si>
    <t>Personas con consejería en la prevención del cáncer de: colon y recto, hígado, leucemia, linfoma, piel y otros</t>
  </si>
  <si>
    <t>Personas con evaluación médica preventiva en cáncer de: colon y recto, hígado, leucemia, linfoma, piel</t>
  </si>
  <si>
    <t>Atención del cáncer de cuello uterino para el estadiaje y tratamiento</t>
  </si>
  <si>
    <t>Atención del cáncer de mama para el estadiaje y tratamiento</t>
  </si>
  <si>
    <t>Atención del cáncer de estómago para el estadiaje y tratamiento</t>
  </si>
  <si>
    <t>Atención del cáncer de próstata para el diagnóstico, estadiaje y tratamiento</t>
  </si>
  <si>
    <t>Atención del cáncer de pulmón que incluye: diagnostico, estadiaje y tratamiento</t>
  </si>
  <si>
    <t>Atención del cáncer de colon y recto que incluye: diagnostico, estadiaje y tratamiento</t>
  </si>
  <si>
    <t>Atención del cáncer de hígado que incluye: diagnostico, estadiaje y tratamiento</t>
  </si>
  <si>
    <t>Atención de la leucemia que incluye: diagnóstico y tratamiento</t>
  </si>
  <si>
    <t>Atención de la linfoma que incluye: diagnóstico y tratamiento</t>
  </si>
  <si>
    <t>Atención del cáncer de piel no melanomas que incluye: diagnostico, estadiaje y tratamiento</t>
  </si>
  <si>
    <t>Mujeres con citología anormal con colposcopía</t>
  </si>
  <si>
    <t>Mujeres con citología anormal con examen de crioterapia o CONO LEEP</t>
  </si>
  <si>
    <t>Niña protegida con vacuna vph</t>
  </si>
  <si>
    <t>Población informada y sensibilizada en el cuidado de la salud del cáncer de cérvix, cáncer de mama, cáncer gástrico, cáncer de próstata y cáncer de pulmón</t>
  </si>
  <si>
    <t>Mujeres mayores de 18 años con consejería en cáncer de cérvix</t>
  </si>
  <si>
    <t>Mujeres mayores de 18 años con consejería en cáncer de mama</t>
  </si>
  <si>
    <t>Mujeres de 40 a 65 años con mamografía bilateral</t>
  </si>
  <si>
    <t>Personas con consejería en la prevención del cáncer gástrico</t>
  </si>
  <si>
    <t>Varones mayores de 18 años con consejería en la prevención del cáncer de próstata</t>
  </si>
  <si>
    <t>Varones de 50 a 70 años con examen de tacto prostático por vía rectal</t>
  </si>
  <si>
    <t>Varones de 50 a 70 años con dosaje de PSA</t>
  </si>
  <si>
    <t>Población en edad escolar con consejería en prevención del cáncer de pulmón</t>
  </si>
  <si>
    <t>Población laboral con consejería en prevención del cáncer de pulmón</t>
  </si>
  <si>
    <t>Personas de 45 a 65 años con endoscopia digestiva alta</t>
  </si>
  <si>
    <t>Tamizaje en mujeres para detección de cáncer de cuello uterino</t>
  </si>
  <si>
    <t>Determinación del estadio clínico y tratamiento del cáncer de cuello uterino</t>
  </si>
  <si>
    <t>Determinación del estadio clínico y tratamiento del cáncer de mama</t>
  </si>
  <si>
    <t>Diagnóstico y tratamiento médico de leucemia</t>
  </si>
  <si>
    <t>Monitoreo, supervisión, evaluación y control de prevención y control del cáncer</t>
  </si>
  <si>
    <t>Desarrollo de normas y guías técnicas en prevención y control del cáncer</t>
  </si>
  <si>
    <t>Proteger a la niña con aplicación de vacuna vph</t>
  </si>
  <si>
    <t>Persona</t>
  </si>
  <si>
    <t>Monto Ejecutado y Avance de Ejecución Financiera del Programa Presupuestal Prevención y Control del Cáncer según Departamento, Abril 2016</t>
  </si>
  <si>
    <t>Alerta de Niveles Bajos en la Ejecución Financiera (menor a 25%) para Principales Productos del Programa Presupuestal Prevención y Control del Cáncer, Abril 2016</t>
  </si>
  <si>
    <t>Ejecución Financiera del Programa Presupuestal Reducción de Delitos y Faltas que Afectan la Seguridad Ciudadana según Pliego, Abril 2016</t>
  </si>
  <si>
    <t>Ejecución Financiera del Programa Presupuestal Reducción de Delitos y Faltas que Afectan la Seguridad Ciudadana según Departamento, Abril 2016</t>
  </si>
  <si>
    <t>Ejecución Financiera del Programa Presupuestal Reducción de Delitos y Faltas que Afectan la Seguridad Ciudadana según Principales Productos, Abril 2016</t>
  </si>
  <si>
    <t>Ejecución Financiera del Programa Presupuestal Reducción de Delitos y Faltas que Afectan la Seguridad Ciudadana según Principales Actividades, Abril 2016</t>
  </si>
  <si>
    <t>Patrullaje por sector</t>
  </si>
  <si>
    <t>Comunidad organizada a favor de la seguridad ciudadana</t>
  </si>
  <si>
    <t>Operaciones policiales para reducir los delitos y faltas</t>
  </si>
  <si>
    <t>Comisarías con las condiciones básicas para el servicio a la comunidad</t>
  </si>
  <si>
    <t>Sub unidades especializadas con las condiciones básicas para operaciones policiales</t>
  </si>
  <si>
    <t>Gestión del programa</t>
  </si>
  <si>
    <t>Seguimiento y evaluación del programa</t>
  </si>
  <si>
    <t>Patrullaje policial por sector</t>
  </si>
  <si>
    <t>Planificación del patrullaje por sector</t>
  </si>
  <si>
    <t>Patrullaje municipal por sector - serenazgo</t>
  </si>
  <si>
    <t>Mantenimiento y reposición de mobiliario y equipos informáticos de las comisarías</t>
  </si>
  <si>
    <t>Mantenimiento y reposición de armamento, munición y equipo policial de las comisarías</t>
  </si>
  <si>
    <t>Acceso a sistemas policiales y de otras entidades</t>
  </si>
  <si>
    <t>Mantenimiento y reposición de mobiliario y equipos informáticos de las sub unidades especializadas</t>
  </si>
  <si>
    <t>Mantenimiento y acondicionamiento de la infraestructura de las sub unidades especializadas</t>
  </si>
  <si>
    <t>Asistencia técnica y administrativa a los comites de seguridad ciudadana</t>
  </si>
  <si>
    <t>Capacitación al personal de las OPC para el desarrollo de acciones preventivas</t>
  </si>
  <si>
    <t>Comunidad recibe acciones de prevención en el marco del plan de seguridad ciudadana</t>
  </si>
  <si>
    <t>Comisarias aplican acciones de prevención mediante sus oficinas de participación ciudadana</t>
  </si>
  <si>
    <t>Mantenimiento preventivo y correctivo de la infraestructura de las comisarías</t>
  </si>
  <si>
    <t>Mantenimiento y reposición de vehículo para patrullaje por sector</t>
  </si>
  <si>
    <t>Operaciones policiales de las comisarías para reducir los delitos y faltas</t>
  </si>
  <si>
    <t>Operaciones policiales de las sub unidades especializadas para reducir los delitos y faltas</t>
  </si>
  <si>
    <t>Mantenimiento y reposición de vehículos para operaciones policiales</t>
  </si>
  <si>
    <t>Acción</t>
  </si>
  <si>
    <t>Sector</t>
  </si>
  <si>
    <t>Documento</t>
  </si>
  <si>
    <t>Equipo</t>
  </si>
  <si>
    <t>Comisaria</t>
  </si>
  <si>
    <t>Sub unidad especializada</t>
  </si>
  <si>
    <t>Comité</t>
  </si>
  <si>
    <t>Vehículos</t>
  </si>
  <si>
    <t>Operación</t>
  </si>
  <si>
    <t>Monto Ejecutado y Avance de Ejecución Financiera del Programa Presupuestal Reducción de Delitos y Faltas que Afectan la Seguridad Ciudadana según Departamento, Abril 2016</t>
  </si>
  <si>
    <t>Alerta de Niveles Bajos en la Ejecución Financiera (menor a 25%) para Principales Productos del Programa Presupuestal Reducción de Delitos y Faltas que Afectan la Seguridad Ciudadana, Abril 2016</t>
  </si>
  <si>
    <t>Ejecución Financiera del Programa Presupuestal Reducción del Tráfico Ilícito de Drogas según Pliego, Abril 2016</t>
  </si>
  <si>
    <t>Ejecución Financiera del Programa Presupuestal Reducción del Tráfico Ilícito de Drogas según Departamento, Abril 2016</t>
  </si>
  <si>
    <t>Ejecución Financiera del Programa Presupuestal Reducción del Tráfico Ilícito de Drogas según Principales Productos, Abril 2016</t>
  </si>
  <si>
    <t>Ejecución Financiera del Programa Presupuestal Reducción del Tráfico Ilícito de Drogas según Principales Actividades, Abril 2016</t>
  </si>
  <si>
    <t>Operaciones de interdicción contra el tráfico ilícito de drogas</t>
  </si>
  <si>
    <t>Droga destruida y custodia de insumos químicos y productos fiscalizados</t>
  </si>
  <si>
    <t>Hectáreas reducidas de cultivos ilícitos de hoja de coca</t>
  </si>
  <si>
    <t>Bienes registrables incautados por lavado de activos</t>
  </si>
  <si>
    <t>Procesos judiciales con intervención de la procuraduría pública contra el tráfico ilícito de drogas y lavado de activos</t>
  </si>
  <si>
    <t>Investigaciones científicas para la detección de innovaciones tecnológicas en la producción de drogas ilícitas</t>
  </si>
  <si>
    <t>Diligencias periciales de apoyo a la investigación policial contra el tráfico ilícito de drogas</t>
  </si>
  <si>
    <t>Diligencias periciales de apoyo a la investigación policial contra el lavado de activos</t>
  </si>
  <si>
    <t>Operaciones de seguridad para la reducción de las áreas de cultivo ilícito de hoja de coca</t>
  </si>
  <si>
    <t>Investigaciones policiales contra el lavado de activos</t>
  </si>
  <si>
    <t>Búsqueda y análisis de información para acciones de inteligencia</t>
  </si>
  <si>
    <t>Planeamiento y ejecución de operaciones policiales contra el tráfico ilícito de drogas</t>
  </si>
  <si>
    <t>Control e intervención de garitas</t>
  </si>
  <si>
    <t>Investigaciones policiales contra el tráfico ilícito de drogas e insumos químicos y productos fiscalizados</t>
  </si>
  <si>
    <t>Soporte aéreo para la interdicción contra el tráfico ilícito de drogas</t>
  </si>
  <si>
    <t>Control y almacenamiento temporal de drogas ilícitas, insumos químicos y productos fiscalizados</t>
  </si>
  <si>
    <t>Reducción de hectáreas de plantaciones ilegales de coca y destrucción de almacigos de coca</t>
  </si>
  <si>
    <t>Soporte aéreo para la reducción de las áreas de cultivo ilícito de hoja de coca</t>
  </si>
  <si>
    <t>Intervención de la procuraduría pública contra el tráfico ilícito de drogas y lavado de activos en las diligencias de investigación preliminar</t>
  </si>
  <si>
    <t>Intervención de la procuraduría pública contra el tráfico ilícito de drogas y lavado de activos en las diligencias del proceso judicial</t>
  </si>
  <si>
    <t>Intervención de la procuraduría pública contra el tráfico ilícito de drogas y lavado de activos en la ejecución de sentencia</t>
  </si>
  <si>
    <t>Mantenimiento de vehículos de bases y locales antidrogas a nivel nacional</t>
  </si>
  <si>
    <t>Mantenimiento preventivo y correctivo de bases y locales antidrogas a nivel nacional</t>
  </si>
  <si>
    <t>Reposición de equipamiento básico y especializado</t>
  </si>
  <si>
    <t>Almacenamiento, control y destrucción por incineración de la droga decomisada</t>
  </si>
  <si>
    <t>Almacenamiento, control, transferencia y/o devolución de insumos químicos y productos fiscalizados</t>
  </si>
  <si>
    <t>Asistencia a la población por el programa de responsabilidad social</t>
  </si>
  <si>
    <t>Investigación</t>
  </si>
  <si>
    <t>Peritaje</t>
  </si>
  <si>
    <t>Hora de vuelo</t>
  </si>
  <si>
    <t>Kilogramo</t>
  </si>
  <si>
    <t>Hectárea</t>
  </si>
  <si>
    <t>Local</t>
  </si>
  <si>
    <t>Monto Ejecutado y Avance de Ejecución Financiera del Programa Presupuestal Reducción del Tráfico Ilícito de Drogas según Departamento, Abril 2016</t>
  </si>
  <si>
    <t>Alerta de Niveles Bajos en la Ejecución Financiera (menor a 25%) para Principales Productos del Programa Presupuestal Reducción del Tráfico Ilícito de Drogas, Abril 2016</t>
  </si>
  <si>
    <t>Ejecución Financiera del Programa Presupuestal Lucha Contra el Terrorismo según Pliego, Abril 2016</t>
  </si>
  <si>
    <t>Ejecución Financiera del Programa Presupuestal Lucha Contra el Terrorismo según Departamento, Abril 2016</t>
  </si>
  <si>
    <t>Ejecución Financiera del Programa Presupuestal Lucha Contra el Terrorismo según Principales Productos, Abril 2016</t>
  </si>
  <si>
    <t>Ejecución Financiera del Programa Presupuestal Lucha Contra el Terrorismo según Principales Actividades, Abril 2016</t>
  </si>
  <si>
    <t>Fuerzas del orden con capacidades operativas adecuadas</t>
  </si>
  <si>
    <t>Operaciones y acciones militares y policiales</t>
  </si>
  <si>
    <t>Reposición del armamento, material y equipo para las fuerzas del orden</t>
  </si>
  <si>
    <t>Mantenimiento y reparación de armamento, material y equipos</t>
  </si>
  <si>
    <t>Captación y capacitación del personal de las fuerzas del orden</t>
  </si>
  <si>
    <t>Mantenimiento de instalaciones militares y policiales</t>
  </si>
  <si>
    <t>Planeamiento y ejecución de las operaciones y acciones policiales</t>
  </si>
  <si>
    <t>Planeamiento y ejecución de las operaciones y acciones militares</t>
  </si>
  <si>
    <t>Organización de la población para la autodefensa</t>
  </si>
  <si>
    <t>Operaciones de información y sensibilización</t>
  </si>
  <si>
    <t>Instalación</t>
  </si>
  <si>
    <t>Monto Ejecutado y Avance de Ejecución Financiera del Programa Presupuestal Lucha Contra el Terrorismo según Departamento, Abril 2016</t>
  </si>
  <si>
    <t>Alerta de Niveles Bajos en la Ejecución Financiera (menor a 25%) para Principales Productos del Programa Presupuestal Lucha Contra el Terrorismo, Abril 2016</t>
  </si>
  <si>
    <t>Ejecución Financiera del Programa Presupuestal Contrataciones Públicas Eficientes según Pliego, Abril 2016</t>
  </si>
  <si>
    <t>Ejecución Financiera del Programa Presupuestal Contrataciones Públicas Eficientes según Departamento, Abril 2016</t>
  </si>
  <si>
    <t>Ejecución Financiera del Programa Presupuestal Contrataciones Públicas Eficientes según Principales Productos, Abril 2016</t>
  </si>
  <si>
    <t>Ejecución Financiera del Programa Presupuestal Contrataciones Públicas Eficientes según Principales Actividades, Abril 2016</t>
  </si>
  <si>
    <t>Servidores públicos y proveedores del estado con capacidades para la gestión de las contrataciones con el estado</t>
  </si>
  <si>
    <t>Instrumentos implementados para la contratación pública a nivel nacional</t>
  </si>
  <si>
    <t>Expedientes supervisados mejoran contrataciones públicas y generan valor agregado</t>
  </si>
  <si>
    <t>Proveedores habilitados para participar en las contrataciones públicas</t>
  </si>
  <si>
    <t>Aprobación y/o actualización de fichas técnicas y Difusión de la modalidad de subasta inversa para la Adquisición de bienes y servicios comunes.</t>
  </si>
  <si>
    <t>Diseñar y promover mecanismos adicionales que generen mejores prácticas en los usuarios del sistema de compras públicas</t>
  </si>
  <si>
    <t>Implementación de catálogos electrónicos de convenio marco</t>
  </si>
  <si>
    <t>Acompañamiento técnico a las entidades públicas contratantes seleccionadas</t>
  </si>
  <si>
    <t>Resolución de expedientes administrativos sancionadores y recursos de reconsideración</t>
  </si>
  <si>
    <t>Investigación, difusión y orientación para mejorar las contrataciones públicas</t>
  </si>
  <si>
    <t>Implementación de nuevos servicios en las oficinas desconcentradas</t>
  </si>
  <si>
    <t>Mantenimiento e implementación de sistemas de las contrataciones públicas</t>
  </si>
  <si>
    <t>Capacitación de los operadores públicos en materia de contrataciones</t>
  </si>
  <si>
    <t>Mejoramiento de los módulos del SEACE</t>
  </si>
  <si>
    <t>Mantenimiento del catálogo único de bienes, servicios y obras</t>
  </si>
  <si>
    <t>Difusión de las actas de conciliación, laudos, sentencias que resuelven el recurso de anulación</t>
  </si>
  <si>
    <t>Solución de controversias durante el proceso de selección</t>
  </si>
  <si>
    <t>Desarrollo de procedimientos registrales estandarizados</t>
  </si>
  <si>
    <t>Atención de operaciones registrales</t>
  </si>
  <si>
    <t>Atención de solicitudes de información registral</t>
  </si>
  <si>
    <t>Fiscalización de veracidad de la información de los expedientes de proveedores</t>
  </si>
  <si>
    <t>Supervisión a las entidades bajo el ámbito del régimen de contratación publica</t>
  </si>
  <si>
    <t>Informe técnico</t>
  </si>
  <si>
    <t>Catálogo electrónico</t>
  </si>
  <si>
    <t>Institución</t>
  </si>
  <si>
    <t>Expediente resuelto</t>
  </si>
  <si>
    <t>Items</t>
  </si>
  <si>
    <t>Procedimientos</t>
  </si>
  <si>
    <t>Expediente tramitado</t>
  </si>
  <si>
    <t>Atención</t>
  </si>
  <si>
    <t>Expediente procesado</t>
  </si>
  <si>
    <t>Expediente</t>
  </si>
  <si>
    <t>Monto Ejecutado y Avance de Ejecución Financiera del Programa Presupuestal Contrataciones Públicas Eficientes según Departamento, Abril 2016</t>
  </si>
  <si>
    <t>Alerta de Niveles Bajos en la Ejecución Financiera (menor a 25%) para Principales Productos del Programa Presupuestal Contrataciones Públicas Eficientes, Abril 2016</t>
  </si>
  <si>
    <t>Ejecución Financiera del Programa Presupuestal Gestión Sostenible de Recursos Naturales y Diversidad Biológica según Pliego, Abril 2016</t>
  </si>
  <si>
    <t>Ejecución Financiera del Programa Presupuestal Gestión Sostenible de Recursos Naturales y Diversidad Biológica según Departamento, Abril 2016</t>
  </si>
  <si>
    <t>Ejecución Financiera del Programa Presupuestal Gestión Sostenible de Recursos Naturales y Diversidad Biológica según Principales Productos, Abril 2016</t>
  </si>
  <si>
    <t>Ejecución Financiera del Programa Presupuestal Gestión Sostenible de Recursos Naturales y Diversidad Biológica según Principales Actividades, Abril 2016</t>
  </si>
  <si>
    <t>Instituciones públicas con capacidades para la conservación y/o aprovechamiento sostenible de los recursos naturales y la diversidad biológica</t>
  </si>
  <si>
    <t>Organizaciones cuentan con información sistematizada sobre conservación y aprovechamiento</t>
  </si>
  <si>
    <t>Instituciones cuentan con alternativas de aprovechamiento sostenible de los recursos naturales y diversidad biológica</t>
  </si>
  <si>
    <t>Organizaciones cuentan con financiamiento para la conservación de los recursos naturales y la diversidad biológica</t>
  </si>
  <si>
    <t>Gobiernos sub nacionales cuentan con zonificación económica ecológica y ordenamiento territorial</t>
  </si>
  <si>
    <t>Organizaciones capacitadas en la conservación y/o aprovechamiento de los recursos naturales y la diversidad biológica</t>
  </si>
  <si>
    <t>Bosques con acciones de conservación</t>
  </si>
  <si>
    <t>Empresas supervisadas y fiscalizadas en el cumplimiento de los compromisos y la legislación ambiental</t>
  </si>
  <si>
    <t>Supervisión ambiental directa al administrado</t>
  </si>
  <si>
    <t>Aplicación del procedimiento administrativo sancionador o incentivos</t>
  </si>
  <si>
    <t>Capacitación y asistencia técnica en gestión de los recursos naturales y de la diversidad biológica en los tres niveles de gobierno</t>
  </si>
  <si>
    <t>Generación, administración y difusión del sistema nacional de acceso a los recursos genéticos</t>
  </si>
  <si>
    <t>Generación, administración y difusión del sistema de monitoreo del estado de los recursos naturales y diversidad biológica</t>
  </si>
  <si>
    <t>Conservación de bosques por parte de las comunidades a través de transferencias directamente condicionadas y otros mecanismos de incentivos.</t>
  </si>
  <si>
    <t>Capacitación y asistencia tecnica para proyectos económicos y prácticas de conservación de bosques</t>
  </si>
  <si>
    <t>Seguimiento y monitoreo a la conservación de bosques</t>
  </si>
  <si>
    <t>Implementación de procesos de ordenamiento territorial</t>
  </si>
  <si>
    <t>Elaboración y difusión de instrumentos técnicos normativos para la evaluación, supervisión y fiscalización ambiental</t>
  </si>
  <si>
    <t>Vigilancia y monitoreo de la calidad ambiental y control de agentes contaminantes</t>
  </si>
  <si>
    <t>Supervisión</t>
  </si>
  <si>
    <t>Resolución</t>
  </si>
  <si>
    <t>Instrumentos</t>
  </si>
  <si>
    <t>Monto Ejecutado y Avance de Ejecución Financiera del Programa Presupuestal Gestión Sostenible de Recursos Naturales y Diversidad Biológica según Departamento, Abril 2016</t>
  </si>
  <si>
    <t>Alerta de Niveles Bajos en la Ejecución Financiera (menor a 25%) para Principales Productos del Programa Presupuestal Gestión Sostenible de Recursos Naturales y Diversidad Biológica, Abril 2016</t>
  </si>
  <si>
    <t>Ejecución Financiera del Programa Presupuestal Gestión Integral de Residuos Sólidos según Pliego, Abril 2016</t>
  </si>
  <si>
    <t>Ejecución Financiera del Programa Presupuestal Gestión Integral de Residuos Sólidos según Departamento, Abril 2016</t>
  </si>
  <si>
    <t>Ejecución Financiera del Programa Presupuestal Gestión Integral de Residuos Sólidos según Principales Productos, Abril 2016</t>
  </si>
  <si>
    <t>Ejecución Financiera del Programa Presupuestal Gestión Integral de Residuos Sólidos según Principales Actividades, Abril 2016</t>
  </si>
  <si>
    <t>Empresas cuentan con información para el cambio de patrones de producción y consumo</t>
  </si>
  <si>
    <t>Entidades con sistema de gestión integral de residuos sólidos</t>
  </si>
  <si>
    <t>Consumidores con educación ambiental para la participación ciudadana en el manejo de residuos sólidos</t>
  </si>
  <si>
    <t>Entidades fiscalizadas para el cumplimiento de la legislación ambiental en materia de residuos sólidos</t>
  </si>
  <si>
    <t>Gobiernos locales ejecutan actividades de segregación y recolección selectiva de residuos sólidos</t>
  </si>
  <si>
    <t>Promoción de instrumentos económicos, financieros y la ecoeficiencia en gestión de residuos sólidos</t>
  </si>
  <si>
    <t>Sensibilización a productores respecto al ciclo de vida de productos y degradación ambiental por el uso intensivo de los recursos naturales</t>
  </si>
  <si>
    <t>Capacitación en la gestión y manejo de residuos sólidos</t>
  </si>
  <si>
    <t>Asistencia técnica a los gobiernos locales para la gestión y manejo adecuado de residuos sólidos municipales</t>
  </si>
  <si>
    <t>Manejo de residuos sólidos municipales</t>
  </si>
  <si>
    <t>Manejo de residuos sólidos no municipales</t>
  </si>
  <si>
    <t>Difusión de la educación ambiental y participación ciudadana en el manejo de residuos sólidos</t>
  </si>
  <si>
    <t>Monitoreo de la gestión y manejo de residuos sólidos municipales</t>
  </si>
  <si>
    <t>Fiscalización y control en materia de residuos sólidos</t>
  </si>
  <si>
    <t>Segregacion en la fuente y recolección selectiva de residuos sólidos municipales</t>
  </si>
  <si>
    <t>Difusión del sistema de bolsa de residuos y otros instrumentos para incentivar mercados de reciclaje</t>
  </si>
  <si>
    <t>Empresa</t>
  </si>
  <si>
    <t>Municipio</t>
  </si>
  <si>
    <t>Entidad</t>
  </si>
  <si>
    <t>Campaña</t>
  </si>
  <si>
    <t>Monto Ejecutado y Avance de Ejecución Financiera del Programa Presupuestal Gestión Integral de Residuos Sólidos según Departamento, Abril 2016</t>
  </si>
  <si>
    <t>Alerta de Niveles Bajos en la Ejecución Financiera (menor a 25%) para Principales Productos del Programa Presupuestal Gestión Integral de Residuos Sólidos, Abril 2016</t>
  </si>
  <si>
    <t>Ejecución Financiera del Programa Presupuestal Mejora de la Sanidad Animal según Pliego, Abril 2016</t>
  </si>
  <si>
    <t>Ejecución Financiera del Programa Presupuestal Mejora de la Sanidad Animal según Departamento, Abril 2016</t>
  </si>
  <si>
    <t>Ejecución Financiera del Programa Presupuestal Mejora de la Sanidad Animal según Principales Productos, Abril 2016</t>
  </si>
  <si>
    <t>Ejecución Financiera del Programa Presupuestal Mejora de la Sanidad Animal según Principales Actividades, Abril 2016</t>
  </si>
  <si>
    <t>Productores pecuarios con animales protegidos de la introducción y diseminación de enfermedades reglamentadas (bajo el control del SENASA)</t>
  </si>
  <si>
    <t>Productor pecuario con menor presencia de enfermedades en sus animales por el control sanitario</t>
  </si>
  <si>
    <t>Productor pecuario con mercancías pecuarias que cuentan con acceso a mercados para la exportación con adecuadas condiciones sanitarias</t>
  </si>
  <si>
    <t>Control de importación, tránsito internacional y movimiento interno de mercancías pecuarias</t>
  </si>
  <si>
    <t>Control de mercancías pecuarias para la exportación</t>
  </si>
  <si>
    <t>Diagnóstico de enfermedades exóticas y re-emergentes</t>
  </si>
  <si>
    <t>Diagnóstico de enfermedades presentes</t>
  </si>
  <si>
    <t>Vigilancia activa zoosanitaria de las enfermedades exóticas</t>
  </si>
  <si>
    <t>Gestiones para la apertura y mantenimiento de mercados</t>
  </si>
  <si>
    <t>Prevención, control y erradicación de enfermedades en los animales</t>
  </si>
  <si>
    <t>Vigilancia  de enfermedades en los animales</t>
  </si>
  <si>
    <t>Dictamen</t>
  </si>
  <si>
    <t>Diagnostico</t>
  </si>
  <si>
    <t>Animal</t>
  </si>
  <si>
    <t>Producto</t>
  </si>
  <si>
    <t>Animal atendido</t>
  </si>
  <si>
    <t>Monto Ejecutado y Avance de Ejecución Financiera del Programa Presupuestal Mejora de la Sanidad Animal según Departamento, Abril 2016</t>
  </si>
  <si>
    <t>Alerta de Niveles Bajos en la Ejecución Financiera (menor a 25%) para Principales Productos del Programa Presupuestal Mejora de la Sanidad Animal, Abril 2016</t>
  </si>
  <si>
    <t>Ejecución Financiera del Programa Presupuestal Mejora y Mantenimiento de la Sanidad Vegetal según Pliego, Abril 2016</t>
  </si>
  <si>
    <t>Ejecución Financiera del Programa Presupuestal Mejora y Mantenimiento de la Sanidad Vegetal según Departamento, Abril 2016</t>
  </si>
  <si>
    <t>Ejecución Financiera del Programa Presupuestal Mejora y Mantenimiento de la Sanidad Vegetal según Principales Productos, Abril 2016</t>
  </si>
  <si>
    <t>Ejecución Financiera del Programa Presupuestal Mejora y Mantenimiento de la Sanidad Vegetal según Principales Actividades, Abril 2016</t>
  </si>
  <si>
    <t>Productores agrícolas con menor presencia de plagas priorizadas</t>
  </si>
  <si>
    <t>Productores agrícolas con cultivos protegidos de la introducción y dispersión de plagas reglamentadas</t>
  </si>
  <si>
    <t>Productores con capacidad disponible para el cumplimiento de restricciones fitosanitarias de los mercados de destino</t>
  </si>
  <si>
    <t>Certificación fitosanitaria</t>
  </si>
  <si>
    <t>Control y/o erradicación de plagas priorizadas</t>
  </si>
  <si>
    <t>Diagnostico de plagas de productos vegetales</t>
  </si>
  <si>
    <t>Diagnostico de plagas de productos vegetales importados</t>
  </si>
  <si>
    <t>Inspección y control del ingreso de plantas, productos vegetales y otros artículos reglamentados</t>
  </si>
  <si>
    <t>Vigilancia fitosanitaria de plagas presentes</t>
  </si>
  <si>
    <t>Vigilancia fitosanitaria preventiva de plagas no presentes</t>
  </si>
  <si>
    <t>Gestión de acceso de nuevos productos a mercados internacionales</t>
  </si>
  <si>
    <t>Monto Ejecutado y Avance de Ejecución Financiera del Programa Presupuestal Mejora y Mantenimiento de la Sanidad Vegetal según Departamento, Abril 2016</t>
  </si>
  <si>
    <t>Alerta de Niveles Bajos en la Ejecución Financiera (menor a 25%) para Principales Productos del Programa Presupuestal Mejora y Mantenimiento de la Sanidad Vegetal, Abril 2016</t>
  </si>
  <si>
    <t>Ejecución Financiera del Programa Presupuestal Mejora de la Inocuidad Agroalimentaria según Pliego, Abril 2016</t>
  </si>
  <si>
    <t>Ejecución Financiera del Programa Presupuestal Mejora de la Inocuidad Agroalimentaria según Departamento, Abril 2016</t>
  </si>
  <si>
    <t>Ejecución Financiera del Programa Presupuestal Mejora de la Inocuidad Agroalimentaria según Principales Productos, Abril 2016</t>
  </si>
  <si>
    <t>Ejecución Financiera del Programa Presupuestal Mejora de la Inocuidad Agroalimentaria según Principales Actividades, Abril 2016</t>
  </si>
  <si>
    <t>Actores de la cadena agroalimentaria aplicando buenas prácticas de producción, higiene, procesamiento, almacenamiento y distribución</t>
  </si>
  <si>
    <t>Consumidores informados sobre alimentos agropecuarios primarios y piensos que cumplan con estándares sanitarios (inocuos)</t>
  </si>
  <si>
    <t>Autorización en la cadena agroalimentaria</t>
  </si>
  <si>
    <t>Campaña de sensibilización a consumidores</t>
  </si>
  <si>
    <t>Seguimiento de la inocuidad de alimentos agropecuarios primarios y piensos</t>
  </si>
  <si>
    <t>Vigilancia sanitaria de alimentos agropecuarios primarios y piensos</t>
  </si>
  <si>
    <t>Servicio de analisis de alimentos</t>
  </si>
  <si>
    <t>Registro</t>
  </si>
  <si>
    <t>Producto controlado</t>
  </si>
  <si>
    <t>Establecimiento</t>
  </si>
  <si>
    <t>Análisis</t>
  </si>
  <si>
    <t>Monto Ejecutado y Avance de Ejecución Financiera del Programa Presupuestal Mejora de la Inocuidad Agroalimentaria según Departamento, Abril 2016</t>
  </si>
  <si>
    <t>Alerta de Niveles Bajos en la Ejecución Financiera (menor a 25%) para Principales Productos del Programa Presupuestal Mejora de la Inocuidad Agroalimentaria, Abril 2016</t>
  </si>
  <si>
    <t>Ejecución Financiera del Programa Presupuestal Aprovechamiento de los Recursos Hídricos para Uso Agrario según Pliego, Abril 2016</t>
  </si>
  <si>
    <t>Ejecución Financiera del Programa Presupuestal Aprovechamiento de los Recursos Hídricos para Uso Agrario según Departamento, Abril 2016</t>
  </si>
  <si>
    <t>Ejecución Financiera del Programa Presupuestal Aprovechamiento de los Recursos Hídricos para Uso Agrario según Principales Productos, Abril 2016</t>
  </si>
  <si>
    <t>Ejecución Financiera del Programa Presupuestal Aprovechamiento de los Recursos Hídricos para Uso Agrario según Principales Actividades, Abril 2016</t>
  </si>
  <si>
    <t>Productores agrarios con competencias para el aprovechamiento del recurso hídrico para uso agrario</t>
  </si>
  <si>
    <t>Productores agrarios informados sobre el aprovechamiento del recurso hídrico para uso agrario</t>
  </si>
  <si>
    <t>Asistencia técnica a productores agrarios en prácticas de riego</t>
  </si>
  <si>
    <t>Gestión del programa subsectorial de irrigaciones</t>
  </si>
  <si>
    <t>Promoción de la infraestructura hidráulica</t>
  </si>
  <si>
    <t>Programa de riego tecnificado</t>
  </si>
  <si>
    <t>Sensibilización a productores agrarios para el aprovechamiento del recurso hídrico para uso agrario</t>
  </si>
  <si>
    <t>Desarrollo de capacidades a productores agrarios</t>
  </si>
  <si>
    <t>Generación de información y estudios de investigación para aprovechamiento del recurso hídrico para uso agrario</t>
  </si>
  <si>
    <t>Difusión de campañas informativas a productores agrarios</t>
  </si>
  <si>
    <t>Asistencia técnica</t>
  </si>
  <si>
    <t>Persona capacitada</t>
  </si>
  <si>
    <t>Taller</t>
  </si>
  <si>
    <t>Capacitación</t>
  </si>
  <si>
    <t>Estudio</t>
  </si>
  <si>
    <t>Kilometro</t>
  </si>
  <si>
    <t>Monto Ejecutado y Avance de Ejecución Financiera del Programa Presupuestal Aprovechamiento de los Recursos Hídricos para Uso Agrario según Departamento, Abril 2016</t>
  </si>
  <si>
    <t>Alerta de Niveles Bajos en la Ejecución Financiera (menor a 25%) para Principales Productos del Programa Presupuestal Aprovechamiento de los Recursos Hídricos para Uso Agrario, Abril 2016</t>
  </si>
  <si>
    <t>Ejecución Financiera del Programa Presupuestal Acceso y Uso de la Electrificación Rural según Pliego, Abril 2016</t>
  </si>
  <si>
    <t>Ejecución Financiera del Programa Presupuestal Acceso y Uso de la Electrificación Rural según Departamento, Abril 2016</t>
  </si>
  <si>
    <t>Ejecución Financiera del Programa Presupuestal Acceso y Uso de la Electrificación Rural según Principales Productos, Abril 2016</t>
  </si>
  <si>
    <t>Ejecución Financiera del Programa Presupuestal Acceso y Uso de la Electrificación Rural según Principales Actividades, Abril 2016</t>
  </si>
  <si>
    <t>Poblador rural capacitado en uso eficiente de la energía eléctrica</t>
  </si>
  <si>
    <t>Poblador rural capacitado en usos productivos de la energía eléctrica</t>
  </si>
  <si>
    <t>Hogar con suministro eléctrico en el ámbito rural</t>
  </si>
  <si>
    <t>Capacitaciones a las unidades productivas familiares en temas de usos productivos</t>
  </si>
  <si>
    <t>Capacitaciones a los pobladores rurales en temas de uso eficiente</t>
  </si>
  <si>
    <t>Asistencia técnica a unidades formuladoras y evaluadoras para implementacion de los proyectos</t>
  </si>
  <si>
    <t>Identificación y priorización de localidades de intervenciones con proyectos</t>
  </si>
  <si>
    <t>Hogar capacitado</t>
  </si>
  <si>
    <t>Monto Ejecutado y Avance de Ejecución Financiera del Programa Presupuestal Acceso y Uso de la Electrificación Rural según Departamento, Abril 2016</t>
  </si>
  <si>
    <t>Alerta de Niveles Bajos en la Ejecución Financiera (menor a 25%) para Principales Productos del Programa Presupuestal Acceso y Uso de la Electrificación Rural, Abril 2016</t>
  </si>
  <si>
    <t>Ejecución Financiera del Programa Presupuestal Acceso y Uso Adecuado de los Servicios Públicos de Telecomunicaciones e Información Asociados según Pliego, Abril 2016</t>
  </si>
  <si>
    <t>Ejecución Financiera del Programa Presupuestal Acceso y Uso Adecuado de los Servicios Públicos de Telecomunicaciones e Información Asociados según Departamento, Abril 2016</t>
  </si>
  <si>
    <t>Ejecución Financiera del Programa Presupuestal Acceso y Uso Adecuado de los Servicios Públicos de Telecomunicaciones e Información Asociados según Principales Productos, Abril 2016</t>
  </si>
  <si>
    <t>Ejecución Financiera del Programa Presupuestal Acceso y Uso Adecuado de los Servicios Públicos de Telecomunicaciones e Información Asociados según Principales Actividades, Abril 2016</t>
  </si>
  <si>
    <t>Localidades con servicios públicos de telecomunicaciones con financiamiento no reembolsable mediante concurso en zonas focalizadas</t>
  </si>
  <si>
    <t>Estaciones de servicios públicos de telecomunicaciones controlados y supervisados</t>
  </si>
  <si>
    <t>Operadores y usuarios informados sobre normatividad para el desarrollo de los servicios públicos de telecomunicaciones</t>
  </si>
  <si>
    <t>Operadores de servicios públicos de telecomunicaciones con concesión vigente</t>
  </si>
  <si>
    <t>Evaluación de incumplimientos legales y contractuales</t>
  </si>
  <si>
    <t>Fiscalización de pagos de tasas, tributos, entre otros en relación a estados contables de las empresas</t>
  </si>
  <si>
    <t>Gestión de concesiones</t>
  </si>
  <si>
    <t>Gestión de registro de servicios y asignación de frecuencias para explotación de servicios</t>
  </si>
  <si>
    <t>Inspecciones técnicas de supervisión y control para el uso correcto del espectro radioeléctrico</t>
  </si>
  <si>
    <t>Instalación y operación de servicios de telecomunicaciones de internet</t>
  </si>
  <si>
    <t>Instalación y operación de servicios de telecomunicaciones de telefonía fija</t>
  </si>
  <si>
    <t>Instalación y operación de servicios de telecomunicaciones de telefonía móvil</t>
  </si>
  <si>
    <t>Instalación y operación de servicios de telefonía fija de uso público</t>
  </si>
  <si>
    <t>Otorgamiento de permisos de instalación y operación de estaciones</t>
  </si>
  <si>
    <t>Supervisión de los proyectos de las localidades</t>
  </si>
  <si>
    <t>Difusión sobre normatividad vigente para los servicios públicos de telecomunicaciones y aspectos asociados</t>
  </si>
  <si>
    <t>Elaboración de estudios para la formulación de normas para el desarrollo de los servicios públicos de telecomunicaciones</t>
  </si>
  <si>
    <t>Promoción de proyectos de telecomunicaciones</t>
  </si>
  <si>
    <t>Red nacional de conectividad del estado-REDNACE</t>
  </si>
  <si>
    <t>Fiscalización realizada</t>
  </si>
  <si>
    <t>Operador</t>
  </si>
  <si>
    <t>Localidad</t>
  </si>
  <si>
    <t>Autorización</t>
  </si>
  <si>
    <t>Proyecto</t>
  </si>
  <si>
    <t>Eventos</t>
  </si>
  <si>
    <t>Solicitud</t>
  </si>
  <si>
    <t>Monto Ejecutado y Avance de Ejecución Financiera del Programa Presupuestal Acceso y Uso Adecuado de los Servicios Públicos de Telecomunicaciones e Información Asociados según Departamento, Abril 2016</t>
  </si>
  <si>
    <t>Alerta de Niveles Bajos en la Ejecución Financiera (menor a 25%) para Principales Productos del Programa Presupuestal Acceso y Uso Adecuado de los Servicios Públicos de Telecomunicaciones e Información Asociados, Abril 2016</t>
  </si>
  <si>
    <t>Ejecución Financiera del Programa Presupuestal Prevención y Atención de Incendios, Emergencias Médicas, Rescates y Otros según Pliego, Abril 2016</t>
  </si>
  <si>
    <t>Ejecución Financiera del Programa Presupuestal Prevención y Atención de Incendios, Emergencias Médicas, Rescates y Otros según Departamento, Abril 2016</t>
  </si>
  <si>
    <t>Ejecución Financiera del Programa Presupuestal Prevención y Atención de Incendios, Emergencias Médicas, Rescates y Otros según Principales Productos, Abril 2016</t>
  </si>
  <si>
    <t>Ejecución Financiera del Programa Presupuestal Prevención y Atención de Incendios, Emergencias Médicas, Rescates y Otros según Principales Actividades, Abril 2016</t>
  </si>
  <si>
    <t>Cuarteles operativos con equipamiento e infraestructura moderna en permanente servicio</t>
  </si>
  <si>
    <t>Bomberos voluntarios y aspirantes desarrollan capacidades a través de la escuela nacional del cuerpo general de bomberos voluntarios del Perú</t>
  </si>
  <si>
    <t>Capacidades de prevención de emergencias desarrolladas en la sociedad civil</t>
  </si>
  <si>
    <t>Fortalecimiento de Capacidades</t>
  </si>
  <si>
    <t>Campañas de prevención</t>
  </si>
  <si>
    <t>Capacitación a bomberos voluntarios</t>
  </si>
  <si>
    <t>Renovación del parque automotor</t>
  </si>
  <si>
    <t>Renovación de equipos, muebles y maquinas</t>
  </si>
  <si>
    <t>Inspección de sistemas contra incendios</t>
  </si>
  <si>
    <t>Mantenimiento de sistemas informáticos y de comunicación a nivel nacional</t>
  </si>
  <si>
    <t>Mantenimiento del parque automotor y equipos de la compañía</t>
  </si>
  <si>
    <t>Mantenimiento de la infraestructura de la compañía</t>
  </si>
  <si>
    <t>Inspección</t>
  </si>
  <si>
    <t>Región</t>
  </si>
  <si>
    <t>Unidad</t>
  </si>
  <si>
    <t>Monto Ejecutado y Avance de Ejecución Financiera del Programa Presupuestal Prevención y Atención de Incendios, Emergencias Médicas, Rescates y Otros según Departamento, Abril 2016</t>
  </si>
  <si>
    <t>Alerta de Niveles Bajos en la Ejecución Financiera (menor a 25%) para Principales Productos del Programa Presupuestal Prevención y Atención de Incendios, Emergencias Médicas, Rescates y Otros, Abril 2016</t>
  </si>
  <si>
    <t>Ejecución Financiera del Programa Presupuestal Programa Nacional de Apoyo Directo a los más Pobres según Pliego, Abril 2016</t>
  </si>
  <si>
    <t>Ejecución Financiera del Programa Presupuestal Programa Nacional de Apoyo Directo a los más Pobres según Departamento, Abril 2016</t>
  </si>
  <si>
    <t>Ejecución Financiera del Programa Presupuestal Programa Nacional de Apoyo Directo a los más Pobres según Principales Productos, Abril 2016</t>
  </si>
  <si>
    <t>Ejecución Financiera del Programa Presupuestal Programa Nacional de Apoyo Directo a los más Pobres según Principales Actividades, Abril 2016</t>
  </si>
  <si>
    <t>Hogares con gestantes, niños, adolescentes y jóvenes hasta 19 años en situación de pobreza reciben incentivos monetarios por cumplir corresponsabilidades con orientación y acompañamiento</t>
  </si>
  <si>
    <t>Verificación el cumplimiento de corresponsabilidades</t>
  </si>
  <si>
    <t>Incorporación de hogares y mantenimiento del padrón de hogares usuarios en situación de pobreza</t>
  </si>
  <si>
    <t>Acompañamiento de los hogares adscritos para informarlos y orientarlos en el cumplimiento de sus corresponsabilidades</t>
  </si>
  <si>
    <t>Entrega de incentivos monetarios condicionados a hogares usuarios en situación de pobreza</t>
  </si>
  <si>
    <t>Entrega de incentivos monetarios condicionados a estudiantes de hogares usuarios</t>
  </si>
  <si>
    <t>Hogar</t>
  </si>
  <si>
    <t>Estudiantes</t>
  </si>
  <si>
    <t>Monto Ejecutado y Avance de Ejecución Financiera del Programa Presupuestal Programa Nacional de Apoyo Directo a los más Pobres según Departamento, Abril 2016</t>
  </si>
  <si>
    <t>Alerta de Niveles Bajos en la Ejecución Financiera (menor a 25%) para Principales Productos del Programa Presupuestal Programa Nacional de Apoyo Directo a los más Pobres, Abril 2016</t>
  </si>
  <si>
    <t>Ejecución Financiera del Programa Presupuestal Prevención y Tratamiento del Consumo De Drogas según Pliego, Abril 2016</t>
  </si>
  <si>
    <t>Ejecución Financiera del Programa Presupuestal Prevención y Tratamiento del Consumo De Drogas según Departamento, Abril 2016</t>
  </si>
  <si>
    <t>Ejecución Financiera del Programa Presupuestal Prevención y Tratamiento del Consumo De Drogas según Principales Productos, Abril 2016</t>
  </si>
  <si>
    <t>Ejecución Financiera del Programa Presupuestal Prevención y Tratamiento del Consumo De Drogas según Principales Actividades, Abril 2016</t>
  </si>
  <si>
    <t>Población desarrolla competencias para la prevención del consumo de drogas</t>
  </si>
  <si>
    <t>Población atendida en adicciones por consumo de drogas</t>
  </si>
  <si>
    <t>Transferencia de recursos para la ejecución de proyectos de inversión</t>
  </si>
  <si>
    <t>Transferencia de recursos para la ejecución de actividades</t>
  </si>
  <si>
    <t>Servicio de orientación y consejería habla franco</t>
  </si>
  <si>
    <t>Atención terapéutica en modalidad ambulatoria, de día y residencial para consumidores y dependientes a drogas</t>
  </si>
  <si>
    <t>Atención terapéutica en los establecimientos penitenciarios y centros de medio libre</t>
  </si>
  <si>
    <t>Difusión de contenidos preventivos del consumo de drogas en zonas urbanas y rurales</t>
  </si>
  <si>
    <t>Prevención del consumo de drogas en el ámbito familiar</t>
  </si>
  <si>
    <t>Prevención del consumo de drogas en el ámbito educativo</t>
  </si>
  <si>
    <t>Prevención del consumo de drogas en el ámbito comunitario</t>
  </si>
  <si>
    <t>Atención terapéutica en los centros juveniles de diagnóstico y rehabilitación y servicios de orientación al adolescente (SOA)</t>
  </si>
  <si>
    <t>Atención de personas afectadas por hechos de violencia familiar asociadas al consumo de drogas</t>
  </si>
  <si>
    <t>Transferencia</t>
  </si>
  <si>
    <t>Monto Ejecutado y Avance de Ejecución Financiera del Programa Presupuestal Prevención y Tratamiento del Consumo De Drogas según Departamento, Abril 2016</t>
  </si>
  <si>
    <t>Alerta de Niveles Bajos en la Ejecución Financiera (menor a 25%) para Principales Productos del Programa Presupuestal Prevención y Tratamiento del Consumo De Drogas, Abril 2016</t>
  </si>
  <si>
    <t>Ejecución Financiera del Programa Presupuestal Conservación de la Diversidad Biológica y Aprovechamiento Sostenible de los Recursos Naturales en Área Natural Protegida según Pliego, Abril 2016</t>
  </si>
  <si>
    <t>Ejecución Financiera del Programa Presupuestal Conservación de la Diversidad Biológica y Aprovechamiento Sostenible de los Recursos Naturales en Área Natural Protegida según Departamento, Abril 2016</t>
  </si>
  <si>
    <t>Ejecución Financiera del Programa Presupuestal Conservación de la Diversidad Biológica y Aprovechamiento Sostenible de los Recursos Naturales en Área Natural Protegida según Principales Productos, Abril 2016</t>
  </si>
  <si>
    <t>Ejecución Financiera del Programa Presupuestal Conservación de la Diversidad Biológica y Aprovechamiento Sostenible de los Recursos Naturales en Área Natural Protegida según Principales Actividades, Abril 2016</t>
  </si>
  <si>
    <t>Áreas naturales protegidas con saneamiento físico y legal</t>
  </si>
  <si>
    <t>Áreas naturales protegidas con control y vigilancia permanente</t>
  </si>
  <si>
    <t>Agentes con derechos para el aprovechamiento sostenible de recursos naturales</t>
  </si>
  <si>
    <t>Restauración de áreas degradadas</t>
  </si>
  <si>
    <t>Representatividad de ecosistemas en el sistema de áreas naturales protegidas mejorada</t>
  </si>
  <si>
    <t>Patrullaje y vigilancia para la protección de áreas naturales</t>
  </si>
  <si>
    <t>Monitoreo y seguimiento de los derechos otorgados</t>
  </si>
  <si>
    <t>Saneamiento físico y legal de áreas naturales protegidas</t>
  </si>
  <si>
    <t>Reforestación y otras estrategias para la restauración de ámbitos degradados en ANP</t>
  </si>
  <si>
    <t>Gestión de la defensa legal del área natural protegida</t>
  </si>
  <si>
    <t>Instrumentos de planificación y desarrollo en áreas naturales protegidas elaborados</t>
  </si>
  <si>
    <t>Operación y mantenimiento de infraestructura</t>
  </si>
  <si>
    <t>Vigilancia participativa</t>
  </si>
  <si>
    <t>Otorgamiento y renovación de derechos para el aprovechamiento de recursos renovables en áreas naturales protegidas</t>
  </si>
  <si>
    <t>Otorgamiento y renovación de derechos para el aprovechamiento del recurso paisaje en áreas naturales protegidas</t>
  </si>
  <si>
    <t>Evaluación de zonas degradadas en proceso de restauración</t>
  </si>
  <si>
    <t>Hectárea controlada</t>
  </si>
  <si>
    <t>Área protegida</t>
  </si>
  <si>
    <t>Proceso</t>
  </si>
  <si>
    <t>Plan</t>
  </si>
  <si>
    <t>Agente</t>
  </si>
  <si>
    <t>Monto Ejecutado y Avance de Ejecución Financiera del Programa Presupuestal Conservación de la Diversidad Biológica y Aprovechamiento Sostenible de los Recursos Naturales en Área Natural Protegida según Departamento, Abril 2016</t>
  </si>
  <si>
    <t>Alerta de Niveles Bajos en la Ejecución Financiera (menor a 25%) para Principales Productos del Programa Presupuestal Conservación de la Diversidad Biológica y Aprovechamiento Sostenible de los Recursos Naturales en Área Natural Protegida, Abril 2016</t>
  </si>
  <si>
    <t>Ejecución Financiera del Programa Presupuestal Acceso de la Población a la Propiedad Predial Formalizada según Pliego, Abril 2016</t>
  </si>
  <si>
    <t>Ejecución Financiera del Programa Presupuestal Acceso de la Población a la Propiedad Predial Formalizada según Departamento, Abril 2016</t>
  </si>
  <si>
    <t>Ejecución Financiera del Programa Presupuestal Acceso de la Población a la Propiedad Predial Formalizada según Principales Productos, Abril 2016</t>
  </si>
  <si>
    <t>Ejecución Financiera del Programa Presupuestal Acceso de la Población a la Propiedad Predial Formalizada según Principales Actividades, Abril 2016</t>
  </si>
  <si>
    <t>Predios urbanos formalizados</t>
  </si>
  <si>
    <t>Predio catastral generado con fines de formalización</t>
  </si>
  <si>
    <t>Capacitación y asistencia técnica en formalización a las municipalidades provinciales</t>
  </si>
  <si>
    <t>Difusión de los beneficios de la formalización y titulación de predios</t>
  </si>
  <si>
    <t>Administración y mantenimiento de la información catastral de la propiedad predial</t>
  </si>
  <si>
    <t>Formalización -Titulación masiva de predios</t>
  </si>
  <si>
    <t>Formalización de programas de vivienda y urbanizaciones populares</t>
  </si>
  <si>
    <t>Formalización de lotes suspendidos</t>
  </si>
  <si>
    <t>Formalización de lotes en litigio</t>
  </si>
  <si>
    <t>Generación de base de datos catastral predial urbana</t>
  </si>
  <si>
    <t>Caso notificado / Confirmación</t>
  </si>
  <si>
    <t>Gobierno local</t>
  </si>
  <si>
    <t>Unidad catastral</t>
  </si>
  <si>
    <t>Título</t>
  </si>
  <si>
    <t>Ficha catastral</t>
  </si>
  <si>
    <t>Monto Ejecutado y Avance de Ejecución Financiera del Programa Presupuestal Acceso de la Población a la Propiedad Predial Formalizada según Departamento, Abril 2016</t>
  </si>
  <si>
    <t>Alerta de Niveles Bajos en la Ejecución Financiera (menor a 25%) para Principales Productos del Programa Presupuestal Acceso de la Población a la Propiedad Predial Formalizada, Abril 2016</t>
  </si>
  <si>
    <t>Ejecución Financiera del Programa Presupuestal Bono Familiar Habitacional según Pliego, Abril 2016</t>
  </si>
  <si>
    <t>Ejecución Financiera del Programa Presupuestal Bono Familiar Habitacional según Departamento, Abril 2016</t>
  </si>
  <si>
    <t>Ejecución Financiera del Programa Presupuestal Bono Familiar Habitacional según Principales Productos, Abril 2016</t>
  </si>
  <si>
    <t>Ejecución Financiera del Programa Presupuestal Bono Familiar Habitacional según Principales Actividades, Abril 2016</t>
  </si>
  <si>
    <t>Familias de bajos recursos aptas, para acceder a vivienda de interés social en condiciones adecuadas</t>
  </si>
  <si>
    <t>Asignación del bono familiar habitacional para vivienda nueva</t>
  </si>
  <si>
    <t>Asignación del bono familiar habitacional para mejoramiento de vivienda</t>
  </si>
  <si>
    <t>Asignación del bono familiar habitacional para construcción en sitio propio</t>
  </si>
  <si>
    <t>Registro, evaluación y sistematización de la oferta de vivienda de interés social</t>
  </si>
  <si>
    <t>Organización y movilización de familias involucradas en proyectos de viviendas de interés social</t>
  </si>
  <si>
    <t>Bonos</t>
  </si>
  <si>
    <t>Monto Ejecutado y Avance de Ejecución Financiera del Programa Presupuestal Bono Familiar Habitacional según Departamento, Abril 2016</t>
  </si>
  <si>
    <t>Alerta de Niveles Bajos en la Ejecución Financiera (menor a 25%) para Principales Productos del Programa Presupuestal Bono Familiar Habitacional, Abril 2016</t>
  </si>
  <si>
    <t>Ejecución Financiera del Programa Presupuestal Generación del Suelo Urbano según Pliego, Abril 2016</t>
  </si>
  <si>
    <t>Ejecución Financiera del Programa Presupuestal Generación del Suelo Urbano según Departamento, Abril 2016</t>
  </si>
  <si>
    <t>Ejecución Financiera del Programa Presupuestal Generación del Suelo Urbano según Principales Productos, Abril 2016</t>
  </si>
  <si>
    <t>Ejecución Financiera del Programa Presupuestal Generación del Suelo Urbano según Principales Actividades, Abril 2016</t>
  </si>
  <si>
    <t>Suelo habilitado para vivienda social y sus servicios complementarios</t>
  </si>
  <si>
    <t>Suelo recuperado para vivienda social y sus servicios complementarios</t>
  </si>
  <si>
    <t>Identificación y evaluación de suelos para disponibilidad de terrenos</t>
  </si>
  <si>
    <t>Saneamiento y valoración de terrenos</t>
  </si>
  <si>
    <t>Desarrollo de perfiles inmobiliarios y estudios</t>
  </si>
  <si>
    <t>Comercialización de macrolotes y/o terrenos eriazos condicionados a habilitación y edificación</t>
  </si>
  <si>
    <t>Identificación y/o saneamientos y/o valoración de áreas de atención especial</t>
  </si>
  <si>
    <t>Elaboración y/o evaluación de iniciativas y lineamientos básicos orientadores para la recuperación de suelo urbano</t>
  </si>
  <si>
    <t>Promoción para la constitución de unidades de gestión</t>
  </si>
  <si>
    <t>Promoción</t>
  </si>
  <si>
    <t>Monto Ejecutado y Avance de Ejecución Financiera del Programa Presupuestal Generación del Suelo Urbano según Departamento, Abril 2016</t>
  </si>
  <si>
    <t>Alerta de Niveles Bajos en la Ejecución Financiera (menor a 25%) para Principales Productos del Programa Presupuestal Generación del Suelo Urbano, Abril 2016</t>
  </si>
  <si>
    <t>Ejecución Financiera del Programa Presupuestal Optimización de la Política de Protección y Atención a las Comunidades Peruanas en el Exterior según Pliego, Abril 2016</t>
  </si>
  <si>
    <t>Ejecución Financiera del Programa Presupuestal Optimización de la Política de Protección y Atención a las Comunidades Peruanas en el Exterior según Departamento, Abril 2016</t>
  </si>
  <si>
    <t>Ejecución Financiera del Programa Presupuestal Optimización de la Política de Protección y Atención a las Comunidades Peruanas en el Exterior según Principales Productos, Abril 2016</t>
  </si>
  <si>
    <t>Ejecución Financiera del Programa Presupuestal Optimización de la Política de Protección y Atención a las Comunidades Peruanas en el Exterior según Principales Actividades, Abril 2016</t>
  </si>
  <si>
    <t>Personas reciben servicios consulares en el exterior</t>
  </si>
  <si>
    <t>Migrantes protegidos y asistidos</t>
  </si>
  <si>
    <t>Negociación de acuerdos migratorios</t>
  </si>
  <si>
    <t>Asistencia legal y humanitaria</t>
  </si>
  <si>
    <t>Atención de trámites consulares y difusión de derechos y deberes de los migrantes</t>
  </si>
  <si>
    <t>Dotación de ambientes y equipos a las oficinas consulares</t>
  </si>
  <si>
    <t>Intervención</t>
  </si>
  <si>
    <t>Trámite</t>
  </si>
  <si>
    <t>Oficina</t>
  </si>
  <si>
    <t>Monto Ejecutado y Avance de Ejecución Financiera del Programa Presupuestal Optimización de la Política de Protección y Atención a las Comunidades Peruanas en el Exterior según Departamento, Abril 2016</t>
  </si>
  <si>
    <t>Alerta de Niveles Bajos en la Ejecución Financiera (menor a 25%) para Principales Productos del Programa Presupuestal Optimización de la Política de Protección y Atención a las Comunidades Peruanas en el Exterior, Abril 2016</t>
  </si>
  <si>
    <t>Ejecución Financiera del Programa Presupuestal Aprovechamiento de las Oportunidades Comerciales Brindadas por los Principales Socios Comerciales del Perú según Pliego, Abril 2016</t>
  </si>
  <si>
    <t>Ejecución Financiera del Programa Presupuestal Aprovechamiento de las Oportunidades Comerciales Brindadas por los Principales Socios Comerciales del Perú según Departamento, Abril 2016</t>
  </si>
  <si>
    <t>Ejecución Financiera del Programa Presupuestal Aprovechamiento de las Oportunidades Comerciales Brindadas por los Principales Socios Comerciales del Perú según Principales Productos, Abril 2016</t>
  </si>
  <si>
    <t>Ejecución Financiera del Programa Presupuestal Aprovechamiento de las Oportunidades Comerciales Brindadas por los Principales Socios Comerciales del Perú según Principales Actividades, Abril 2016</t>
  </si>
  <si>
    <t>Actores del sector comercio exterior realizan operaciones a través de plataformas de servicios electrónicos</t>
  </si>
  <si>
    <t>Actores del sector comercio exterior disponen de información especializada</t>
  </si>
  <si>
    <t>Empresas acceden a servicios para mejorar su potencial exportador</t>
  </si>
  <si>
    <t>Implementación de ventanilla única de comercio exterior</t>
  </si>
  <si>
    <t>Implementación de otros servicios o plataformas electrónicas</t>
  </si>
  <si>
    <t>Elaboración y difusión de información especializada</t>
  </si>
  <si>
    <t>Asistencia técnica a empresas priorizadas en gestión exportadora</t>
  </si>
  <si>
    <t>Promoción comercial a empresas priorizadas</t>
  </si>
  <si>
    <t>Gestión de las oficinas comerciales del Perú en el exterior</t>
  </si>
  <si>
    <t>Operación realizada</t>
  </si>
  <si>
    <t>Empresa asesorada</t>
  </si>
  <si>
    <t>Monto Ejecutado y Avance de Ejecución Financiera del Programa Presupuestal Aprovechamiento de las Oportunidades Comerciales Brindadas por los Principales Socios Comerciales del Perú según Departamento, Abril 2016</t>
  </si>
  <si>
    <t>Alerta de Niveles Bajos en la Ejecución Financiera (menor a 25%) para Principales Productos del Programa Presupuestal Aprovechamiento de las Oportunidades Comerciales Brindadas por los Principales Socios Comerciales del Perú, Abril 2016</t>
  </si>
  <si>
    <t>Ejecución Financiera del Programa Presupuestal Formación Universitaria de Pregrado según Pliego, Abril 2016</t>
  </si>
  <si>
    <t>Ejecución Financiera del Programa Presupuestal Formación Universitaria de Pregrado según Departamento, Abril 2016</t>
  </si>
  <si>
    <t>Ejecución Financiera del Programa Presupuestal Formación Universitaria de Pregrado según Principales Productos, Abril 2016</t>
  </si>
  <si>
    <t>Ejecución Financiera del Programa Presupuestal Formación Universitaria de Pregrado según Principales Actividades, Abril 2016</t>
  </si>
  <si>
    <t>Universidades cuentan con un proceso de incorporación e integración de estudiantes efectivo</t>
  </si>
  <si>
    <t>Programa de fortalecimiento de capacidades y evaluación del desempeño docente</t>
  </si>
  <si>
    <t>Currículos de las carreras profesionales de pre-grado actualizados y articulados a los procesos productivos y sociales</t>
  </si>
  <si>
    <t>Dotación de aulas, laboratorios y bibliotecas para los estudiantes de pre-grado</t>
  </si>
  <si>
    <t>Gestión de la calidad de las carreras profesionales</t>
  </si>
  <si>
    <t>Desarrollo de la educación universitaria de pregrado</t>
  </si>
  <si>
    <t>Gestión administrativa para el apoyo a la actividad académica</t>
  </si>
  <si>
    <t>Servicio del comedor universitario</t>
  </si>
  <si>
    <t>Servicio médico al alumno</t>
  </si>
  <si>
    <t>Apoyo al alumno con residencia</t>
  </si>
  <si>
    <t>Servicio de transporte universitario</t>
  </si>
  <si>
    <t>Incorporación de nuevos estudiantes de acuerdo al perfil del ingresante</t>
  </si>
  <si>
    <t>Implementación de mecanismos de orientación, tutoría y a poyo académico para ingresantes</t>
  </si>
  <si>
    <t>Programa de fortalecimiento de capacidades de los docentes en metodologías, investigación y uso de tecnologías para la enseñanza</t>
  </si>
  <si>
    <t>Implementación de un sistema de Selección seguimiento y Evaluación docente</t>
  </si>
  <si>
    <t>Implementación de un programa de fomento para la investigación formativa, desarrollados por estudiantes y docentes de pre-grado</t>
  </si>
  <si>
    <t>Revisión y actualización periódica y oportuna de los currículos</t>
  </si>
  <si>
    <t>Dotación de infraestructura y equipamiento básico de aulas</t>
  </si>
  <si>
    <t>Dotación de laboratorios, equipos e insumos</t>
  </si>
  <si>
    <t>Dotación de bibliotecas actualizadas</t>
  </si>
  <si>
    <t>Evaluación y acreditación de carreras profesionales</t>
  </si>
  <si>
    <t>Programa de capacitación para los miembros de los comités de acreditación, docentes y administrativos de las carreras profesionales</t>
  </si>
  <si>
    <t>Alumno</t>
  </si>
  <si>
    <t>Ración</t>
  </si>
  <si>
    <t>Usuario</t>
  </si>
  <si>
    <t>Docente</t>
  </si>
  <si>
    <t>Currícula</t>
  </si>
  <si>
    <t>Aula</t>
  </si>
  <si>
    <t>Laboratorio</t>
  </si>
  <si>
    <t>Biblioteca</t>
  </si>
  <si>
    <t>Carrera profesional</t>
  </si>
  <si>
    <t>Monto Ejecutado y Avance de Ejecución Financiera del Programa Presupuestal Formación Universitaria de Pregrado según Departamento, Abril 2016</t>
  </si>
  <si>
    <t>Alerta de Niveles Bajos en la Ejecución Financiera (menor a 25%) para Principales Productos del Programa Presupuestal Formación Universitaria de Pregrado, Abril 2016</t>
  </si>
  <si>
    <t>Ejecución Financiera del Programa Presupuestal Celeridad en los Procesos Judiciales de Familia según Pliego, Abril 2016</t>
  </si>
  <si>
    <t>Ejecución Financiera del Programa Presupuestal Celeridad en los Procesos Judiciales de Familia según Departamento, Abril 2016</t>
  </si>
  <si>
    <t>Ejecución Financiera del Programa Presupuestal Celeridad en los Procesos Judiciales de Familia según Principales Productos, Abril 2016</t>
  </si>
  <si>
    <t>Ejecución Financiera del Programa Presupuestal Celeridad en los Procesos Judiciales de Familia según Principales Actividades, Abril 2016</t>
  </si>
  <si>
    <t>Proceso judicial tramitado y calificado</t>
  </si>
  <si>
    <t>Personal Judicial con Competencias Adecuadas</t>
  </si>
  <si>
    <t>Despachos Judiciales Debidamente Implementados</t>
  </si>
  <si>
    <t>Mejoramiento de capacidad operativa de los equipos multidisciplinarios</t>
  </si>
  <si>
    <t>Actuaciones en los procesos judiciales</t>
  </si>
  <si>
    <t>Implementación de procedimientos operativos mejorados en mesa de partes</t>
  </si>
  <si>
    <t>Implementación de procedimientos mejorados en los equipos multidisciplinarios</t>
  </si>
  <si>
    <t>Fortalecimiento de capacidades a personal judicial</t>
  </si>
  <si>
    <t>Realización de eventos jurisdiccionales</t>
  </si>
  <si>
    <t>Implementación de procedimientos operativos mejorados en despachos</t>
  </si>
  <si>
    <t>Mesa de partes</t>
  </si>
  <si>
    <t>Despacho judicial</t>
  </si>
  <si>
    <t>Monto Ejecutado y Avance de Ejecución Financiera del Programa Presupuestal Celeridad en los Procesos Judiciales de Familia según Departamento, Abril 2016</t>
  </si>
  <si>
    <t>Alerta de Niveles Bajos en la Ejecución Financiera (menor a 25%) para Principales Productos del Programa Presupuestal Celeridad en los Procesos Judiciales de Familia, Abril 2016</t>
  </si>
  <si>
    <t>Ejecución Financiera del Programa Presupuestal Reducción de Vulnerabilidad y Atención de Emergencias por Desastres según Pliego, Abril 2016</t>
  </si>
  <si>
    <t>Ejecución Financiera del Programa Presupuestal Reducción de Vulnerabilidad y Atención de Emergencias por Desastres según Departamento, Abril 2016</t>
  </si>
  <si>
    <t>Ejecución Financiera del Programa Presupuestal Reducción de Vulnerabilidad y Atención de Emergencias por Desastres según Principales Productos, Abril 2016</t>
  </si>
  <si>
    <t>Ejecución Financiera del Programa Presupuestal Reducción de Vulnerabilidad y Atención de Emergencias por Desastres según Principales Actividades, Abril 2016</t>
  </si>
  <si>
    <t>Capacidad instalada para la preparación y respuesta frente a emergencias y desastres</t>
  </si>
  <si>
    <t>Desarrollo de medidas de intervención para la protección física frente a peligros</t>
  </si>
  <si>
    <t>EDIFICACIONES SEGURAS ANTE EL RIESGO DE DESASTRES</t>
  </si>
  <si>
    <t>ESTUDIOS PARA LA ESTIMACION DEL RIESGO DE DESASTRES</t>
  </si>
  <si>
    <t>Personas con formación y conocimiento en gestión del riesgo de desastres y adaptación al cambio climático</t>
  </si>
  <si>
    <t>POBLACION CON PRACTICAS SEGURAS PARA LA RESILIENCIA</t>
  </si>
  <si>
    <t>Servicios públicos seguros ante emergencias y desastres</t>
  </si>
  <si>
    <t>Monitoreo,supervisión y evaluación de productos y actividades en gestión de riesgo de desastres</t>
  </si>
  <si>
    <t>Desarrollo de instrumentos estratégicos para la gestión del riesgo de desastres</t>
  </si>
  <si>
    <t>Desarrollo de simulacros en gestión reactiva</t>
  </si>
  <si>
    <t>Implementación de brigadas para la atención frente a emergencias y desastres</t>
  </si>
  <si>
    <t>Control de zonas críticas y fajas marginales en cauces de ríos</t>
  </si>
  <si>
    <t>Desarrollo de técnicas para el resguardo de ovinos y camélidos ante bajas temperaturas</t>
  </si>
  <si>
    <t>Mantenimiento de cauces, drenajes y estructuras de seguridad física frente a peligros</t>
  </si>
  <si>
    <t>Tratamiento de cabeceras de cuencas en gestión de riesgo de desastres</t>
  </si>
  <si>
    <t>Desarrollo de estudios de vulnerabilidad y riesgo en servicios públicos</t>
  </si>
  <si>
    <t>Desarrollo de estudios para establecer el riesgo a nivel territorial</t>
  </si>
  <si>
    <t>Desarrollo de investigación aplicada para la gestión del riesgo de desastres</t>
  </si>
  <si>
    <t>Generación de información y monitoreo de peligro por movimientos en masa</t>
  </si>
  <si>
    <t>Generación de información y monitoreo de peligro por sismo, fallas activas y tsunami</t>
  </si>
  <si>
    <t>Generación de información y monitoreo de peligro volcánico</t>
  </si>
  <si>
    <t>Generación de información y monitoreo de peligros hidrometeorologicos y climáticos</t>
  </si>
  <si>
    <t>Generación de información y monitoreo del fenómeno el niño</t>
  </si>
  <si>
    <t>Acceso a la información y operatividad del sistema de información en gestión del riesgo de desastres</t>
  </si>
  <si>
    <t>Formación y capacitación en materia de gestión de riesgo de desastres y adaptación al cambio climático</t>
  </si>
  <si>
    <t>Seguridad estructural de servicios públicos</t>
  </si>
  <si>
    <t>Seguridad físico funcional de servicios públicos</t>
  </si>
  <si>
    <t>Asistencia técnica y acompañamiento en gestión del riesgo de desastres</t>
  </si>
  <si>
    <t>Administración y almacenamiento de infraestructura móvil para la asistencia frente a emergencias y desastres</t>
  </si>
  <si>
    <t>Administración y almacenamiento de kits para la asistencia frente a emergencias y desastres</t>
  </si>
  <si>
    <t>Desarrollo de los centros y espacios de monitoreo de emergencias y desastres</t>
  </si>
  <si>
    <t>Reporte</t>
  </si>
  <si>
    <t>Brigada</t>
  </si>
  <si>
    <t>Documento técnico</t>
  </si>
  <si>
    <t>Infraestructura móvil</t>
  </si>
  <si>
    <t>KIT</t>
  </si>
  <si>
    <t>Kit entregado</t>
  </si>
  <si>
    <t>Monto Ejecutado y Avance de Ejecución Financiera del Programa Presupuestal Reducción de Vulnerabilidad y Atención de Emergencias por Desastres según Departamento, Abril 2016</t>
  </si>
  <si>
    <t>Alerta de Niveles Bajos en la Ejecución Financiera (menor a 25%) para Principales Productos del Programa Presupuestal Reducción de Vulnerabilidad y Atención de Emergencias por Desastres, Abril 2016</t>
  </si>
  <si>
    <t>Ejecución Financiera del Programa Presupuestal Programa de Desarrollo Alternativo Integral y Sostenible - PIRDAIS según Pliego, Abril 2016</t>
  </si>
  <si>
    <t>Ejecución Financiera del Programa Presupuestal Programa de Desarrollo Alternativo Integral y Sostenible - PIRDAIS según Departamento, Abril 2016</t>
  </si>
  <si>
    <t>Ejecución Financiera del Programa Presupuestal Programa de Desarrollo Alternativo Integral y Sostenible - PIRDAIS según Principales Productos, Abril 2016</t>
  </si>
  <si>
    <t>Ejecución Financiera del Programa Presupuestal Programa de Desarrollo Alternativo Integral y Sostenible - PIRDAIS según Principales Actividades, Abril 2016</t>
  </si>
  <si>
    <t>Familias incorporadas al desarrollo alternativo integral y sostenible</t>
  </si>
  <si>
    <t>Formalización y titulación de predios rurales</t>
  </si>
  <si>
    <t>Mantenimiento de caminos vecinales</t>
  </si>
  <si>
    <t>Capacitación y asistencia técnica en buenas prácticas de producción agraria</t>
  </si>
  <si>
    <t>Promoción de la asociatividad</t>
  </si>
  <si>
    <t>Capacitación y sensibilización para la conservación y aprovechamiento sostenible de los recursos naturales</t>
  </si>
  <si>
    <t>Atención de la población pre y post erradicación</t>
  </si>
  <si>
    <t>Organización</t>
  </si>
  <si>
    <t>Monto Ejecutado y Avance de Ejecución Financiera del Programa Presupuestal Programa de Desarrollo Alternativo Integral y Sostenible - PIRDAIS según Departamento, Abril 2016</t>
  </si>
  <si>
    <t>Alerta de Niveles Bajos en la Ejecución Financiera (menor a 25%) para Principales Productos del Programa Presupuestal Programa de Desarrollo Alternativo Integral y Sostenible - PIRDAIS, Abril 2016</t>
  </si>
  <si>
    <t>Ejecución Financiera del Programa Presupuestal Programa Para la Generación del Empleo Social Inclusivo - Trabaja Perú según Pliego, Abril 2016</t>
  </si>
  <si>
    <t>Ejecución Financiera del Programa Presupuestal Programa Para la Generación del Empleo Social Inclusivo - Trabaja Perú según Departamento, Abril 2016</t>
  </si>
  <si>
    <t>Ejecución Financiera del Programa Presupuestal Programa Para la Generación del Empleo Social Inclusivo - Trabaja Perú según Principales Productos, Abril 2016</t>
  </si>
  <si>
    <t>Ejecución Financiera del Programa Presupuestal Programa Para la Generación del Empleo Social Inclusivo - Trabaja Perú según Principales Actividades, Abril 2016</t>
  </si>
  <si>
    <t>Empleo temporal generado</t>
  </si>
  <si>
    <t>Promoción de modalidades de intervención del programa para desarrollo de proyectos intensivos en mano de obra no calificada</t>
  </si>
  <si>
    <t>Seguimiento de los proyectos en ejecución</t>
  </si>
  <si>
    <t>Monto Ejecutado y Avance de Ejecución Financiera del Programa Presupuestal Programa Para la Generación del Empleo Social Inclusivo - Trabaja Perú según Departamento, Abril 2016</t>
  </si>
  <si>
    <t>Alerta de Niveles Bajos en la Ejecución Financiera (menor a 25%) para Principales Productos del Programa Presupuestal Programa Para la Generación del Empleo Social Inclusivo - Trabaja Perú, Abril 2016</t>
  </si>
  <si>
    <t>Ejecución Financiera del Programa Presupuestal Gestión Integrada y Efectiva del Control de Oferta de Drogas en el Perú según Pliego, Abril 2016</t>
  </si>
  <si>
    <t>Ejecución Financiera del Programa Presupuestal Gestión Integrada y Efectiva del Control de Oferta de Drogas en el Perú según Departamento, Abril 2016</t>
  </si>
  <si>
    <t>Ejecución Financiera del Programa Presupuestal Gestión Integrada y Efectiva del Control de Oferta de Drogas en el Perú según Principales Productos, Abril 2016</t>
  </si>
  <si>
    <t>Ejecución Financiera del Programa Presupuestal Gestión Integrada y Efectiva del Control de Oferta de Drogas en el Perú según Principales Actividades, Abril 2016</t>
  </si>
  <si>
    <t>Entidades públicas con mecanismos de coordinación para la planeación y evaluación de intervenciones para el control de la oferta de drogas</t>
  </si>
  <si>
    <t>Unidades especializadas en el control de la oferta de drogas con capacidades operativas</t>
  </si>
  <si>
    <t>Diseño, conducción e implementación de comités y otros espacios de coordinación para intervenciones conjuntas</t>
  </si>
  <si>
    <t>Elaboración de estudios relacionados al control de la oferta de drogas</t>
  </si>
  <si>
    <t>Diseño e implementación de campañas de sensibilización para desalentar el accionar relacionado con la cadena delictiva de la oferta de drogas</t>
  </si>
  <si>
    <t>Provisión de recursos tecnológicos y adecuación de infraestructura</t>
  </si>
  <si>
    <t>Dotación de personal especializado</t>
  </si>
  <si>
    <t>Capacitación del personal de las unidades especializadas</t>
  </si>
  <si>
    <t>Transferencias para las intervenciones de reducción de cultivos con fines ilícitos</t>
  </si>
  <si>
    <t>Transferencias para las operaciones conjuntas para el control de la oferta de drogas</t>
  </si>
  <si>
    <t>Unidad especializada</t>
  </si>
  <si>
    <t>Monto Ejecutado y Avance de Ejecución Financiera del Programa Presupuestal Gestión Integrada y Efectiva del Control de Oferta de Drogas en el Perú según Departamento, Abril 2016</t>
  </si>
  <si>
    <t>Alerta de Niveles Bajos en la Ejecución Financiera (menor a 25%) para Principales Productos del Programa Presupuestal Gestión Integrada y Efectiva del Control de Oferta de Drogas en el Perú, Abril 2016</t>
  </si>
  <si>
    <t>Ejecución Financiera del Programa Presupuestal Acceso de la Población a la Identidad según Pliego, Abril 2016</t>
  </si>
  <si>
    <t>Ejecución Financiera del Programa Presupuestal Acceso de la Población a la Identidad según Departamento, Abril 2016</t>
  </si>
  <si>
    <t>Ejecución Financiera del Programa Presupuestal Acceso de la Población a la Identidad según Principales Productos, Abril 2016</t>
  </si>
  <si>
    <t>Ejecución Financiera del Programa Presupuestal Acceso de la Población a la Identidad según Principales Actividades, Abril 2016</t>
  </si>
  <si>
    <t>Población cuenta con actas registrales</t>
  </si>
  <si>
    <t>Población con documento nacional de identidad</t>
  </si>
  <si>
    <t>Población cuenta con acceso a certificado digital</t>
  </si>
  <si>
    <t>Población cuenta con actas de nacimiento</t>
  </si>
  <si>
    <t>Población de 0 - 3 años con documento nacional de identidad - apoyo social</t>
  </si>
  <si>
    <t>Población de 4 - 17 años con documento nacional de identidad - apoyo social</t>
  </si>
  <si>
    <t>Población de 18 - 64 años con documento nacional de identidad - apoyo social</t>
  </si>
  <si>
    <t>Población de 65 años a más con documento nacional de identidad - apoyo social</t>
  </si>
  <si>
    <t>Procesamiento de actas registrales</t>
  </si>
  <si>
    <t>Gestión técnica, normativa y fiscalización de registros civiles</t>
  </si>
  <si>
    <t>Otorgamiento de documento nacional de identidad</t>
  </si>
  <si>
    <t>Generación y entrega de certificación digital</t>
  </si>
  <si>
    <t>Proceso de emisión del DNI de la población de 0 - 3 años</t>
  </si>
  <si>
    <t>Proceso de emisión del DNI de la población de 4 - 17 años</t>
  </si>
  <si>
    <t>Tramitación y entrega de copias certificadas de actas registrales</t>
  </si>
  <si>
    <t>Acta registral</t>
  </si>
  <si>
    <t>DNI emitido</t>
  </si>
  <si>
    <t>Certificado</t>
  </si>
  <si>
    <t>Monto Ejecutado y Avance de Ejecución Financiera del Programa Presupuestal Acceso de la Población a la Identidad según Departamento, Abril 2016</t>
  </si>
  <si>
    <t>Alerta de Niveles Bajos en la Ejecución Financiera (menor a 25%) para Principales Productos del Programa Presupuestal Acceso de la Población a la Identidad, Abril 2016</t>
  </si>
  <si>
    <t>Ejecución Financiera del Programa Presupuestal Lucha Contra la Violencia Familiar según Pliego, Abril 2016</t>
  </si>
  <si>
    <t>Ejecución Financiera del Programa Presupuestal Lucha Contra la Violencia Familiar según Departamento, Abril 2016</t>
  </si>
  <si>
    <t>Ejecución Financiera del Programa Presupuestal Lucha Contra la Violencia Familiar según Principales Productos, Abril 2016</t>
  </si>
  <si>
    <t>Ejecución Financiera del Programa Presupuestal Lucha Contra la Violencia Familiar según Principales Actividades, Abril 2016</t>
  </si>
  <si>
    <t>Personas afectadas por hechos de violencia familiar con servicios de Atención</t>
  </si>
  <si>
    <t>Población cuenta con servicios de prevención de la violencia familiar</t>
  </si>
  <si>
    <t>Registro nacional de hogares refugio</t>
  </si>
  <si>
    <t>Desarrollo de habilidades para fortalecer autoestima y capacidad de decisión frente a situaciones de violencia</t>
  </si>
  <si>
    <t>Desarrollo de programas de emprendimientos económicos como una estrategia preventiva</t>
  </si>
  <si>
    <t>Servicio de atención psicológica a albergados en hogares de refugio temporal</t>
  </si>
  <si>
    <t>Fortalecimiento de los servicios de Atención</t>
  </si>
  <si>
    <t>Implementación de la estrategia de prevención y atención en zonas rurales</t>
  </si>
  <si>
    <t>Orientación a varones para la construcción de una nueva forma de masculinidad que no permita la transmisión del ciclo de la violencia</t>
  </si>
  <si>
    <t>Fortalecimiento de las capacidades a los operadores del programa</t>
  </si>
  <si>
    <t>Atención integral y especializada a las personas que ejercen violencia</t>
  </si>
  <si>
    <t>Capacitación de mesas y/o redes contra la violencia familiar</t>
  </si>
  <si>
    <t>Implementación de una estrategia comunicacional para la prevencion de la violencia</t>
  </si>
  <si>
    <t>Capacitación a líderes y lideresas de organizaciones sociales</t>
  </si>
  <si>
    <t>Prevención de la violencia familiar en la comunidad educativa de educación básica regular y superior</t>
  </si>
  <si>
    <t>Monto Ejecutado y Avance de Ejecución Financiera del Programa Presupuestal Lucha Contra la Violencia Familiar según Departamento, Abril 2016</t>
  </si>
  <si>
    <t>Alerta de Niveles Bajos en la Ejecución Financiera (menor a 25%) para Principales Productos del Programa Presupuestal Lucha Contra la Violencia Familiar, Abril 2016</t>
  </si>
  <si>
    <t>Ejecución Financiera del Programa Presupuestal Programa Nacional de Saneamiento Urbano según Pliego, Abril 2016</t>
  </si>
  <si>
    <t>Ejecución Financiera del Programa Presupuestal Programa Nacional de Saneamiento Urbano según Departamento, Abril 2016</t>
  </si>
  <si>
    <t>Ejecución Financiera del Programa Presupuestal Programa Nacional de Saneamiento Urbano según Principales Productos, Abril 2016</t>
  </si>
  <si>
    <t>Ejecución Financiera del Programa Presupuestal Programa Nacional de Saneamiento Urbano según Principales Actividades, Abril 2016</t>
  </si>
  <si>
    <t>Conexiones domiciliarias de agua potable y alcantarillado</t>
  </si>
  <si>
    <t>Prestadores de servicios capacitados en actividades de educación sanitaria</t>
  </si>
  <si>
    <t>Prestadores de servicios fortalecidos institucional y operativamente</t>
  </si>
  <si>
    <t>Entidad prestadora de servicios de saneamiento en régimen de apoyo transitorio</t>
  </si>
  <si>
    <t>Entidad prestadora de servicios de saneamiento cuenta con supervisión</t>
  </si>
  <si>
    <t>Transferencia de recursos para agua y saneamiento urbano</t>
  </si>
  <si>
    <t>Estudios de base</t>
  </si>
  <si>
    <t>Asistencia técnica a los prestadores en diseño y ejecución de programas de educación sanitaria</t>
  </si>
  <si>
    <t>Diseño y ejecución del programa de educación sanitaria</t>
  </si>
  <si>
    <t>Verificación y seguimiento de proyectos ejecutados por gobiernos regionales y locales financiados mediante transferencias</t>
  </si>
  <si>
    <t>Asistencia técnica a unidades formuladoras, evaluadoras y ejecutoras para implementación de los proyectos</t>
  </si>
  <si>
    <t>Diseño y ejecución de programas de fortalecimiento institucional, comercial y operativo (FICOS) para EPS</t>
  </si>
  <si>
    <t>Diseño y ejecución de programas de fortalecimiento institucional, comercial y operativo (FICOS) para unidades de gestión en pequeñas ciudades</t>
  </si>
  <si>
    <t>Evaluación del grado de solvencia técnica, económica y financiera de las entidades prestadoras de servicios de saneamiento</t>
  </si>
  <si>
    <t>Incorporación al régimen de apoyo transitorio y reflotamiento</t>
  </si>
  <si>
    <t>Supervisión de la entidad prestadora de servicios de saneamiento</t>
  </si>
  <si>
    <t>Entrega de incentivos a entidad prestadora de servicios de saneamiento</t>
  </si>
  <si>
    <t>Monto Ejecutado y Avance de Ejecución Financiera del Programa Presupuestal Programa Nacional de Saneamiento Urbano según Departamento, Abril 2016</t>
  </si>
  <si>
    <t>Alerta de Niveles Bajos en la Ejecución Financiera (menor a 25%) para Principales Productos del Programa Presupuestal Programa Nacional de Saneamiento Urbano, Abril 2016</t>
  </si>
  <si>
    <t>Ejecución Financiera del Programa Presupuestal Programa Nacional de Saneamiento Rural según Pliego, Abril 2016</t>
  </si>
  <si>
    <t>Ejecución Financiera del Programa Presupuestal Programa Nacional de Saneamiento Rural según Departamento, Abril 2016</t>
  </si>
  <si>
    <t>Ejecución Financiera del Programa Presupuestal Programa Nacional de Saneamiento Rural según Principales Productos, Abril 2016</t>
  </si>
  <si>
    <t>Ejecución Financiera del Programa Presupuestal Programa Nacional de Saneamiento Rural según Principales Actividades, Abril 2016</t>
  </si>
  <si>
    <t>Servicio de agua potable y saneamiento para hogares rurales</t>
  </si>
  <si>
    <t>Transferencia de recursos para agua y saneamiento rural</t>
  </si>
  <si>
    <t>Capacitaciones a los pobladores rurales en educación sanitaria</t>
  </si>
  <si>
    <t>Capacitación en gestión para gobiernos locales y operadores</t>
  </si>
  <si>
    <t>Seguimiento y evaluación de la prestación del servicio de agua y saneamiento</t>
  </si>
  <si>
    <t>Monto Ejecutado y Avance de Ejecución Financiera del Programa Presupuestal Programa Nacional de Saneamiento Rural según Departamento, Abril 2016</t>
  </si>
  <si>
    <t>Alerta de Niveles Bajos en la Ejecución Financiera (menor a 25%) para Principales Productos del Programa Presupuestal Programa Nacional de Saneamiento Rural, Abril 2016</t>
  </si>
  <si>
    <t>Ejecución Financiera del Programa Presupuestal Mejora de los Servicios del Sistema de Justicia Penal según Pliego, Abril 2016</t>
  </si>
  <si>
    <t>Ejecución Financiera del Programa Presupuestal Mejora de los Servicios del Sistema de Justicia Penal según Departamento, Abril 2016</t>
  </si>
  <si>
    <t>Ejecución Financiera del Programa Presupuestal Mejora de los Servicios del Sistema de Justicia Penal según Principales Productos, Abril 2016</t>
  </si>
  <si>
    <t>Ejecución Financiera del Programa Presupuestal Mejora de los Servicios del Sistema de Justicia Penal según Principales Actividades, Abril 2016</t>
  </si>
  <si>
    <t>Delitos y faltas con investigación policial</t>
  </si>
  <si>
    <t>Casos resueltos en primera y segunda instancia con el código procesal penal</t>
  </si>
  <si>
    <t>Víctimas, testigos, peritos y colaboradores con asistencia y protección</t>
  </si>
  <si>
    <t>Personas atendidas por el servicio de defensa pública</t>
  </si>
  <si>
    <t>Casos resueltos por los juzgados de investigación preparatoria, juzgados de juzgamiento y salas penales de apelaciones</t>
  </si>
  <si>
    <t>Detenciones por mandato</t>
  </si>
  <si>
    <t>Servicios médicos legales</t>
  </si>
  <si>
    <t>Evaluación socioeconómica</t>
  </si>
  <si>
    <t>Actuaciones en las etapas de investigación, intermedia y ejecución de sentencias</t>
  </si>
  <si>
    <t>Actuaciones en la etapa de juzgamiento</t>
  </si>
  <si>
    <t>Asesoría Técnico -Legal Gratuita</t>
  </si>
  <si>
    <t>Supervisión funcional y monitoreo</t>
  </si>
  <si>
    <t>Capacitación a jueces, fiscales, defensores públicos y policias</t>
  </si>
  <si>
    <t>Difusión de información dirigida a entidades no operadores vinculadas a procesos penales en distritos judiciales donde se incia la implementacion del ncpp</t>
  </si>
  <si>
    <t>Captura, detención y traslado de personas requisitoriadas</t>
  </si>
  <si>
    <t>Análisis de las evidencias en laboratorio</t>
  </si>
  <si>
    <t>Investigación policial por la presunta comisión de un delito</t>
  </si>
  <si>
    <t>Resolver apelaciones, quejas de derecho, denuncias contra altos funcionarios.</t>
  </si>
  <si>
    <t>Actuaciones en la fase de apelación</t>
  </si>
  <si>
    <t>Detención por disposición de autoridad competente</t>
  </si>
  <si>
    <t>Resolver casos en las etapas de investigación preliminar, preparatoria, intermedia y juzgamiento</t>
  </si>
  <si>
    <t>Servicio</t>
  </si>
  <si>
    <t>Asesoría técnica</t>
  </si>
  <si>
    <t>Acta</t>
  </si>
  <si>
    <t>Detención</t>
  </si>
  <si>
    <t>Casos resueltos</t>
  </si>
  <si>
    <t>Monto Ejecutado y Avance de Ejecución Financiera del Programa Presupuestal Mejora de los Servicios del Sistema de Justicia Penal según Departamento, Abril 2016</t>
  </si>
  <si>
    <t>Alerta de Niveles Bajos en la Ejecución Financiera (menor a 25%) para Principales Productos del Programa Presupuestal Mejora de los Servicios del Sistema de Justicia Penal, Abril 2016</t>
  </si>
  <si>
    <t>Ejecución Financiera del Programa Presupuestal Incremento de la Competividad del Sector Artesanía según Pliego, Abril 2016</t>
  </si>
  <si>
    <t>Ejecución Financiera del Programa Presupuestal Incremento de la Competividad del Sector Artesanía según Departamento, Abril 2016</t>
  </si>
  <si>
    <t>Ejecución Financiera del Programa Presupuestal Incremento de la Competividad del Sector Artesanía según Principales Productos, Abril 2016</t>
  </si>
  <si>
    <t>Ejecución Financiera del Programa Presupuestal Incremento de la Competividad del Sector Artesanía según Principales Actividades, Abril 2016</t>
  </si>
  <si>
    <t>Artesanos cuentan con mecanismos para desarrollar una oferta artesanal competitiva</t>
  </si>
  <si>
    <t>Artesanos cuentan con mecanismos de articulación comercial</t>
  </si>
  <si>
    <t>Desarrollo de normas técnicas complementarias e instrumentos metodológicos</t>
  </si>
  <si>
    <t>Fortalecimiento de centros de innovación tecnológica públicas</t>
  </si>
  <si>
    <t>Servicios de innovación tecnológica a través de centros de innovación tecnológica privadas</t>
  </si>
  <si>
    <t>Diseño e implementación de campañas de difusión para el posicionamiento de la artesanía</t>
  </si>
  <si>
    <t>Fortalecimiento de capacidades en el sector artesanal</t>
  </si>
  <si>
    <t>Promoción y gestión comercial</t>
  </si>
  <si>
    <t>Participante</t>
  </si>
  <si>
    <t>Monto Ejecutado y Avance de Ejecución Financiera del Programa Presupuestal Incremento de la Competividad del Sector Artesanía según Departamento, Abril 2016</t>
  </si>
  <si>
    <t>Alerta de Niveles Bajos en la Ejecución Financiera (menor a 25%) para Principales Productos del Programa Presupuestal Incremento de la Competividad del Sector Artesanía, Abril 2016</t>
  </si>
  <si>
    <t>Ejecución Financiera del Programa Presupuestal Programa Articulado de Modernización de la Gestión Pública según Pliego, Abril 2016</t>
  </si>
  <si>
    <t>Ejecución Financiera del Programa Presupuestal Programa Articulado de Modernización de la Gestión Pública según Departamento, Abril 2016</t>
  </si>
  <si>
    <t>Ejecución Financiera del Programa Presupuestal Programa Articulado de Modernización de la Gestión Pública según Principales Productos, Abril 2016</t>
  </si>
  <si>
    <t>Ejecución Financiera del Programa Presupuestal Programa Articulado de Modernización de la Gestión Pública según Principales Actividades, Abril 2016</t>
  </si>
  <si>
    <t>Instrumentos implementados para modernizar la gestión pública</t>
  </si>
  <si>
    <t>Entidades acceden a servicios para mejorar su gestión</t>
  </si>
  <si>
    <t>Usuarios atendidos en canales de mejor atención al ciudadano</t>
  </si>
  <si>
    <t>Entidades que implementan gobierno electrónico</t>
  </si>
  <si>
    <t>Implementación de lineamientos de la política nacional de modernización de la gestión pública</t>
  </si>
  <si>
    <t>Implementación de pilotos de modernización de la gestión pública en entidades</t>
  </si>
  <si>
    <t>Implementación del observatorio de modernización de la gestión pública</t>
  </si>
  <si>
    <t>Atenciones en los centros de mejor atención al ciudadano (mac)</t>
  </si>
  <si>
    <t>Capacitación a servidores públicos en modernización de la gestión pública</t>
  </si>
  <si>
    <t>Gestión de herramientas de modernización y mejora de instrumentos de gestión de las entidades públicas</t>
  </si>
  <si>
    <t>Asistencia técnica para la creación de nuevos mac</t>
  </si>
  <si>
    <t>Implementación de servicios públicos en línea</t>
  </si>
  <si>
    <t>Capacidades en gobierno electrónico y sociedad de la información</t>
  </si>
  <si>
    <t>Piloto</t>
  </si>
  <si>
    <t>Servicio tecnológico</t>
  </si>
  <si>
    <t>Monto Ejecutado y Avance de Ejecución Financiera del Programa Presupuestal Programa Articulado de Modernización de la Gestión Pública según Departamento, Abril 2016</t>
  </si>
  <si>
    <t>Alerta de Niveles Bajos en la Ejecución Financiera (menor a 25%) para Principales Productos del Programa Presupuestal Programa Articulado de Modernización de la Gestión Pública, Abril 2016</t>
  </si>
  <si>
    <t>Reducción de la Degradación de los Suelos Agrarios</t>
  </si>
  <si>
    <t>Ejecución Financiera del Programa Presupuestal Reducción de la Degradación de los Suelos Agrarios según Pliego, Abril 2016</t>
  </si>
  <si>
    <t>Ejecución Financiera del Programa Presupuestal Reducción de la Degradación de los Suelos Agrarios según Departamento, Abril 2016</t>
  </si>
  <si>
    <t>Ejecución Financiera del Programa Presupuestal Reducción de la Degradación de los Suelos Agrarios según Principales Productos, Abril 2016</t>
  </si>
  <si>
    <t>Ejecución Financiera del Programa Presupuestal Reducción de la Degradación de los Suelos Agrarios según Principales Actividades, Abril 2016</t>
  </si>
  <si>
    <t>Productores agrarios informados sobre la aptitud de los suelos</t>
  </si>
  <si>
    <t>Productores agropecuarios con competencias para el aprovechamiento del recurso suelo en el sector agrario</t>
  </si>
  <si>
    <t>Sensibilización a productores agrarios para la organización y ejecución de prácticas de conservación de suelos</t>
  </si>
  <si>
    <t>Capacitación a productores agrarios sobre la importancia del uso de la información agroclimática y aptitud de suelos</t>
  </si>
  <si>
    <t>Capacitación a productores agrarios</t>
  </si>
  <si>
    <t>Asistencia técnica a productores agrarios</t>
  </si>
  <si>
    <t>Generación de información de levantamiento de suelos, de zonificación agroecológica y de medición del deterioro del suelo</t>
  </si>
  <si>
    <t>Investigación de cultivos de acuerdo a la aptitud de suelos</t>
  </si>
  <si>
    <t>Difusión de campañas informativas a productores agrarios sobre la aptitud de los suelos</t>
  </si>
  <si>
    <t>Ficha técnica</t>
  </si>
  <si>
    <t>Monto Ejecutado y Avance de Ejecución Financiera del Programa Presupuestal Reducción de la Degradación de los Suelos Agrarios según Departamento, Abril 2016</t>
  </si>
  <si>
    <t>Alerta de Niveles Bajos en la Ejecución Financiera (menor a 25%) para Principales Productos del Programa Presupuestal Reducción de la Degradación de los Suelos Agrarios, Abril 2016</t>
  </si>
  <si>
    <t>Ejecución Financiera del Programa Presupuestal Logros de Aprendizaje de Estudiantes de la Educación Básica Regular según Pliego, Abril 2016</t>
  </si>
  <si>
    <t>Ejecución Financiera del Programa Presupuestal Logros de Aprendizaje de Estudiantes de la Educación Básica Regular según Departamento, Abril 2016</t>
  </si>
  <si>
    <t>Ejecución Financiera del Programa Presupuestal Logros de Aprendizaje de Estudiantes de la Educación Básica Regular según Principales Productos, Abril 2016</t>
  </si>
  <si>
    <t>Ejecución Financiera del Programa Presupuestal Logros de Aprendizaje de Estudiantes de la Educación Básica Regular según Principales Actividades, Abril 2016</t>
  </si>
  <si>
    <t>Instituciones educativas con condiciones para el cumplimiento de horas lectivas normadas</t>
  </si>
  <si>
    <t>Docentes preparados implementan el currículo</t>
  </si>
  <si>
    <t>Estudiantes de educación básica regular cuentan con materiales educativos necesarios para el logro de los estándares de aprendizajes</t>
  </si>
  <si>
    <t>Evaluación de los aprendizajes y de la calidad educativa</t>
  </si>
  <si>
    <t>Docentes y directores de ii.ee. publicas con buen desempeño</t>
  </si>
  <si>
    <t>Evaluación censal de estudiantes</t>
  </si>
  <si>
    <t>Evaluación muestral nacional</t>
  </si>
  <si>
    <t>Evaluaciones internacionales</t>
  </si>
  <si>
    <t>Evaluación del desempeño docente</t>
  </si>
  <si>
    <t>Evaluaciones de los estudiantes y la calidad educativa en el II ciclo de la educación básica regular</t>
  </si>
  <si>
    <t>Evaluación del uso del tiempo efectivo de clase y otros atributos de calidad educativa</t>
  </si>
  <si>
    <t>Evaluación de acceso y formación de directores</t>
  </si>
  <si>
    <t>Evaluación de ascenso de docentes</t>
  </si>
  <si>
    <t>Contratación oportuna y pago del personal docente y promotoras de las instituciones educativas de educación básica regular</t>
  </si>
  <si>
    <t>Contratación oportuna y pago del personal administrativo y de apoyo de las instituciones educativas de educación básica regular</t>
  </si>
  <si>
    <t>Mantenimiento de locales escolares de instituciones educativas de educación básica regular con condiciones adecuadas para su funcionamiento</t>
  </si>
  <si>
    <t>Gestión del currículo</t>
  </si>
  <si>
    <t>Formación en servicio a docente de educación básica regular</t>
  </si>
  <si>
    <t>Especialización al formador y acompañante para instituciones educativas de educación básica regular</t>
  </si>
  <si>
    <t>Especialización al formador y acompañante para instituciones educativas de educación intercultural bilingüe</t>
  </si>
  <si>
    <t>Acompañamiento pedagógico a instituciones educativas multiedad y multigrado de educación básica regular</t>
  </si>
  <si>
    <t>Acompañamiento pedagógico a instituciones educativas polidocentes de educación básica regular</t>
  </si>
  <si>
    <t>Acompañamiento pedagógico a instituciones educativas de educación intercultural bilingüe</t>
  </si>
  <si>
    <t>Refuerzo escolar a estudiantes y docentes de instituciones educativas de educación básica regular</t>
  </si>
  <si>
    <t>Gestión de materiales y recursos educativos para instituciones educativas multiedad y multigrado de educación básica regular conforme al currículo</t>
  </si>
  <si>
    <t>Gestión de materiales y recursos educativos para instituciones educativas de educación intercultural bilingüe, conforme al currículo</t>
  </si>
  <si>
    <t>Dotación de material y recursos educativos para estudiantes de educación básica regular</t>
  </si>
  <si>
    <t>Dotación de material y recursos educativos para estudiantes de educación intercultural bilingüe</t>
  </si>
  <si>
    <t>Dotación de material y recursos educativos para docentes y aulas de educación básica regular</t>
  </si>
  <si>
    <t>Dotación de material y recursos educativos para docentes y aulas de educación intercultural bilingüe</t>
  </si>
  <si>
    <t>Dotación de material fungible para aulas de instituciones educativas de educación básica regular y educación intercultural bilingüe</t>
  </si>
  <si>
    <t>Dotación de material y recursos educativos para instituciones educativas de educación básica regular</t>
  </si>
  <si>
    <t>Dotación de material y recursos educativos para instituciones educativas de educación intercultural bilingüe</t>
  </si>
  <si>
    <t>Alumno evaluado</t>
  </si>
  <si>
    <t>Docente evaluado</t>
  </si>
  <si>
    <t>Director</t>
  </si>
  <si>
    <t>Institución educativa</t>
  </si>
  <si>
    <t>Local escolar</t>
  </si>
  <si>
    <t>Monto Ejecutado y Avance de Ejecución Financiera del Programa Presupuestal Logros de Aprendizaje de Estudiantes de la Educación Básica Regular según Departamento, Abril 2016</t>
  </si>
  <si>
    <t>Alerta de Niveles Bajos en la Ejecución Financiera (menor a 25%) para Principales Productos del Programa Presupuestal Logros de Aprendizaje de Estudiantes de la Educación Básica Regular, Abril 2016</t>
  </si>
  <si>
    <t>Incremento en el Acceso de la Población de 3 a 16 Años a los Servicios Educativos Públicos de la Educación Básica Regular</t>
  </si>
  <si>
    <t>Ejecución Financiera del Programa Presupuestal Incremento en el Acceso de la Población de 3 a 16 Años a los Servicios Educativos Públicos de la Educación Básica Regular según Pliego, Abril 2016</t>
  </si>
  <si>
    <t>Ejecución Financiera del Programa Presupuestal Incremento en el Acceso de la Población de 3 a 16 Años a los Servicios Educativos Públicos de la Educación Básica Regular según Departamento, Abril 2016</t>
  </si>
  <si>
    <t>Ejecución Financiera del Programa Presupuestal Incremento en el Acceso de la Población de 3 a 16 Años a los Servicios Educativos Públicos de la Educación Básica Regular según Principales Productos, Abril 2016</t>
  </si>
  <si>
    <t>Ejecución Financiera del Programa Presupuestal Incremento en el Acceso de la Población de 3 a 16 Años a los Servicios Educativos Públicos de la Educación Básica Regular según Principales Actividades, Abril 2016</t>
  </si>
  <si>
    <t>Docentes y personal técnico formado para la Atención en nuevos servicios educativos</t>
  </si>
  <si>
    <t>Instituciones educativas gestionadas con condiciones suficientes para la atención</t>
  </si>
  <si>
    <t>Formación inicial de docentes en educación inicial EIB</t>
  </si>
  <si>
    <t>Especialización en educación inicial</t>
  </si>
  <si>
    <t>Especialización en servicios alternativos para educación Secundaria</t>
  </si>
  <si>
    <t>Asistencia técnica para el incremento de cobertura en Educación Inicial</t>
  </si>
  <si>
    <t>Asistencia técnica para el incremento de cobertura en Educación Secundaria</t>
  </si>
  <si>
    <t>Saneamiento físico y legal de los terrenos para servicios de educación inicial</t>
  </si>
  <si>
    <t>Saneamiento físico y legal de los terrenos para instituciones educativas nuevas de educación Secundaria</t>
  </si>
  <si>
    <t>Promoción y difusión para el fortalecimiento de la demanda de servicios de calidad de educación Inicial</t>
  </si>
  <si>
    <t>Promoción y difusión para el fortalecimiento de la demanda de servicios de calidad en educación Secundaria</t>
  </si>
  <si>
    <t>Evaluación de alternativas de servicio en educación inicial</t>
  </si>
  <si>
    <t>Evaluación de alternativas de servicio en educación secundaria</t>
  </si>
  <si>
    <t>Gestión de expedientes de oferta y demanda de servicios educativos en educación inicial</t>
  </si>
  <si>
    <t>Gestión de expedientes de oferta y demanda de servicios educativos en educación secundaria</t>
  </si>
  <si>
    <t>Gestión para la operación y acondicionamiento básico del servicio de educación inicial generado por el programa</t>
  </si>
  <si>
    <t>Gestión para la operación y acondicionamiento básico del servicio de educación secundaria generado por el programa</t>
  </si>
  <si>
    <t>Docente especializado</t>
  </si>
  <si>
    <t>Instancia intermedia</t>
  </si>
  <si>
    <t>Terreno</t>
  </si>
  <si>
    <t>Monto Ejecutado y Avance de Ejecución Financiera del Programa Presupuestal Incremento en el Acceso de la Población de 3 a 16 Años a los Servicios Educativos Públicos de la Educación Básica Regular según Departamento, Abril 2016</t>
  </si>
  <si>
    <t>Alerta de Niveles Bajos en la Ejecución Financiera (menor a 25%) para Principales Productos del Programa Presupuestal Incremento en el Acceso de la Población de 3 a 16 Años a los Servicios Educativos Públicos de la Educación Básica Regular, Abril 2016</t>
  </si>
  <si>
    <t>Ejecución Financiera del Programa Presupuestal Desarrollo Productivo de las Empresas según Pliego, Abril 2016</t>
  </si>
  <si>
    <t>Ejecución Financiera del Programa Presupuestal Desarrollo Productivo de las Empresas según Departamento, Abril 2016</t>
  </si>
  <si>
    <t>Ejecución Financiera del Programa Presupuestal Desarrollo Productivo de las Empresas según Principales Productos, Abril 2016</t>
  </si>
  <si>
    <t>Ejecución Financiera del Programa Presupuestal Desarrollo Productivo de las Empresas según Principales Actividades, Abril 2016</t>
  </si>
  <si>
    <t>Conductores y trabajadores de empresas reciben servicios de capacitación y asistencia técnica</t>
  </si>
  <si>
    <t>Empresas acceden a servicios de articulación empresarial y acceso a mercados</t>
  </si>
  <si>
    <t>Fortalecimiento del desarrollo productivo en la industria y de la gestión ambiental en las actividades productivas</t>
  </si>
  <si>
    <t>Servicios e instrumentos para la transferencia de tecnología e innovación en la mipyme</t>
  </si>
  <si>
    <t>Generación y análisis de información productiva</t>
  </si>
  <si>
    <t>Capacitación y asistencia técnica en gestión empresarial, comercial y financiera a mipyme</t>
  </si>
  <si>
    <t>Asistencia técnica y capacitación técnico-productiva a mipyme</t>
  </si>
  <si>
    <t>Capacitación y asistencia técnica en gestión de la calidad a mipyme</t>
  </si>
  <si>
    <t>Capacitación y asistencia técnica en materia de instrumentos para la regulación industrial y gestión ambiental</t>
  </si>
  <si>
    <t>Promoción y fortalecimiento de iniciativas de clúster</t>
  </si>
  <si>
    <t>Promoción y asesoría para la conexión con mercados</t>
  </si>
  <si>
    <t>Inspecciones de fiscalización de la normatividad sobre regulación industrial</t>
  </si>
  <si>
    <t>Difusión de la normatividad en regulaciones industriales y en gestión ambiental</t>
  </si>
  <si>
    <t>Desarrollo de servicios tecnológicos y de innovación al sector de cuero, calzado e industrias conexas</t>
  </si>
  <si>
    <t>Desarrollo de servicios tecnológicos y de innovación al sector agroindustrial e industrias conexas</t>
  </si>
  <si>
    <t>Desarrollo de servicios tecnológicos y de innovación al sector madera, muebles e industrias conexas</t>
  </si>
  <si>
    <t>Desarrollo e implementación de instrumentos para la transferencia tecnológica y la innovación</t>
  </si>
  <si>
    <t>Fortalecimiento de capacidades a funcionarios y actores de gobiernos regionales y locales para el desarrollo de la mipyme</t>
  </si>
  <si>
    <t>Monto Ejecutado y Avance de Ejecución Financiera del Programa Presupuestal Desarrollo Productivo de las Empresas según Departamento, Abril 2016</t>
  </si>
  <si>
    <t>Alerta de Niveles Bajos en la Ejecución Financiera (menor a 25%) para Principales Productos del Programa Presupuestal Desarrollo Productivo de las Empresas, Abril 2016</t>
  </si>
  <si>
    <t>Ejecución Financiera del Programa Presupuestal Ordenamiento y Desarrollo de la Acuicultura según Pliego, Abril 2016</t>
  </si>
  <si>
    <t>Ejecución Financiera del Programa Presupuestal Ordenamiento y Desarrollo de la Acuicultura según Departamento, Abril 2016</t>
  </si>
  <si>
    <t>Ejecución Financiera del Programa Presupuestal Ordenamiento y Desarrollo de la Acuicultura según Principales Productos, Abril 2016</t>
  </si>
  <si>
    <t>Ejecución Financiera del Programa Presupuestal Ordenamiento y Desarrollo de la Acuicultura según Principales Actividades, Abril 2016</t>
  </si>
  <si>
    <t>Acuicultores acceden a servicios para el fomento de las inversiones y el ordenamiento de la acuicultura</t>
  </si>
  <si>
    <t>Unidad de producción acuícola accede a servicios de transferencia de paquetes tecnológicos y temas de gestión</t>
  </si>
  <si>
    <t>Acuicultores acceden a servicios de certificación en sanidad e inocuidad acuícola</t>
  </si>
  <si>
    <t>Generación y Difusión de documentos y normas técnicas para la inversión en acuicultura</t>
  </si>
  <si>
    <t>Apoyo financiero para la acuicultura</t>
  </si>
  <si>
    <t>Desarrollo tecnológico</t>
  </si>
  <si>
    <t>Servicios de información ambiental para el desarrollo acuícola</t>
  </si>
  <si>
    <t>Elaboración de estudios para la ampliación de la frontera acuícola</t>
  </si>
  <si>
    <t>Promoción, administración y evaluación del desarrollo acuícola</t>
  </si>
  <si>
    <t>Acciones de capacitación y asistencia técnica</t>
  </si>
  <si>
    <t>Implementar normas e instrumentos de gestión para la vigilancia y control en sanidad e inocuidad en acuicultura</t>
  </si>
  <si>
    <t>Implementación de planes de investigación en patobiología acuática, sanidad e inocuidad en acuicultura</t>
  </si>
  <si>
    <t>Monitoreo sanitario de las actividades acuícolas</t>
  </si>
  <si>
    <t>Crédito otorgado</t>
  </si>
  <si>
    <t>Manual</t>
  </si>
  <si>
    <t>Derecho otorgado</t>
  </si>
  <si>
    <t>Protocolo</t>
  </si>
  <si>
    <t>Monto Ejecutado y Avance de Ejecución Financiera del Programa Presupuestal Ordenamiento y Desarrollo de la Acuicultura según Departamento, Abril 2016</t>
  </si>
  <si>
    <t>Alerta de Niveles Bajos en la Ejecución Financiera (menor a 25%) para Principales Productos del Programa Presupuestal Ordenamiento y Desarrollo de la Acuicultura, Abril 2016</t>
  </si>
  <si>
    <t>Ejecución Financiera del Programa Presupuestal Fortalecimiento de la Pesca Artesanal según Pliego, Abril 2016</t>
  </si>
  <si>
    <t>Ejecución Financiera del Programa Presupuestal Fortalecimiento de la Pesca Artesanal según Departamento, Abril 2016</t>
  </si>
  <si>
    <t>Ejecución Financiera del Programa Presupuestal Fortalecimiento de la Pesca Artesanal según Principales Productos, Abril 2016</t>
  </si>
  <si>
    <t>Ejecución Financiera del Programa Presupuestal Fortalecimiento de la Pesca Artesanal según Principales Actividades, Abril 2016</t>
  </si>
  <si>
    <t>Agentes de la pesca artesanal capacitados en la gestión para la comercialización de los productos hidrobiológicos</t>
  </si>
  <si>
    <t>Recursos hidrobiológicos regulados para la explotación, conservación y sostenibilidad</t>
  </si>
  <si>
    <t>Agentes de la pesca artesanal acceden a asistencia técnica en buenas prácticas pesqueras</t>
  </si>
  <si>
    <t>Entrenamiento y capacitación del pescador artesanal</t>
  </si>
  <si>
    <t>Actualización de la información estadística en materia de pesca artesanal</t>
  </si>
  <si>
    <t>Fortalecimiento e implementación de herramientas para mejorar el acceso de los agentes a prácticas de comercialización directa</t>
  </si>
  <si>
    <t>Apoyo financiero para la pesca artesanal</t>
  </si>
  <si>
    <t>Investigaciones integradas de aspectos biológicos, ecológicos, pesqueros y económicos de la actividad pesquera artesanal</t>
  </si>
  <si>
    <t>Elaboración y difusión de instrumentos de gestión para el ordenamiento pesquero artesanal</t>
  </si>
  <si>
    <t>Asistencia técnica y capacitación en buenas prácticas pesqueras, calidad sanitaria e inocuidad</t>
  </si>
  <si>
    <t>Monitoreo sanitario en las actividades de la pesca artesanal</t>
  </si>
  <si>
    <t>Equipo implementado</t>
  </si>
  <si>
    <t>Norma aprobada</t>
  </si>
  <si>
    <t>Monto Ejecutado y Avance de Ejecución Financiera del Programa Presupuestal Fortalecimiento de la Pesca Artesanal según Departamento, Abril 2016</t>
  </si>
  <si>
    <t>Alerta de Niveles Bajos en la Ejecución Financiera (menor a 25%) para Principales Productos del Programa Presupuestal Fortalecimiento de la Pesca Artesanal, Abril 2016</t>
  </si>
  <si>
    <t>Ejecución Financiera del Programa Presupuestal Gestión de la Calidad del Aire según Pliego, Abril 2016</t>
  </si>
  <si>
    <t>Ejecución Financiera del Programa Presupuestal Gestión de la Calidad del Aire según Departamento, Abril 2016</t>
  </si>
  <si>
    <t>Ejecución Financiera del Programa Presupuestal Gestión de la Calidad del Aire según Principales Productos, Abril 2016</t>
  </si>
  <si>
    <t>Ejecución Financiera del Programa Presupuestal Gestión de la Calidad del Aire según Principales Actividades, Abril 2016</t>
  </si>
  <si>
    <t>Ciudadanos informados respecto a la calidad del aire</t>
  </si>
  <si>
    <t>Instituciones públicas implementan instrumentos de gestión de calidad del aire</t>
  </si>
  <si>
    <t>Empresas supervisadas y fiscalizadas en emisiones atmosféricas</t>
  </si>
  <si>
    <t>Instituciones con información de monitoreo y pronóstico de la calidad del aire</t>
  </si>
  <si>
    <t>Difusión y capacitación para la participación ciudadana en temas de calidad del aire</t>
  </si>
  <si>
    <t>Implementación de planes de acción locales para la gestión de la calidad del aire</t>
  </si>
  <si>
    <t>Asistencia técnica para la creación y gestión contínua de los grupos técnicos de calidad del aire</t>
  </si>
  <si>
    <t>Supervisión del plan nacional y planes de acción locales</t>
  </si>
  <si>
    <t>Diseño e implementación de instrumentos técnicos legales para la fiscalización de emisiones atmosféricas</t>
  </si>
  <si>
    <t>Operación y mantenimiento de las redes de vigilancia</t>
  </si>
  <si>
    <t>Diseño e implementación de normas de gestión de la calidad del aire</t>
  </si>
  <si>
    <t>Asistencia técnica para desarrollo de proyectos de inversión pública en gestión de la calidad del aire</t>
  </si>
  <si>
    <t>Provisión de información de la calidad del aire</t>
  </si>
  <si>
    <t>Ciudadano informado</t>
  </si>
  <si>
    <t>Mantenimiento</t>
  </si>
  <si>
    <t>Reporte técnico</t>
  </si>
  <si>
    <t>Monto Ejecutado y Avance de Ejecución Financiera del Programa Presupuestal Gestión de la Calidad del Aire según Departamento, Abril 2016</t>
  </si>
  <si>
    <t>Alerta de Niveles Bajos en la Ejecución Financiera (menor a 25%) para Principales Productos del Programa Presupuestal Gestión de la Calidad del Aire, Abril 2016</t>
  </si>
  <si>
    <t>Ejecución Financiera del Programa Presupuestal Programa Nacional de Asistencia Solidaria Pensión 65 según Pliego, Abril 2016</t>
  </si>
  <si>
    <t>Ejecución Financiera del Programa Presupuestal Programa Nacional de Asistencia Solidaria Pensión 65 según Departamento, Abril 2016</t>
  </si>
  <si>
    <t>Ejecución Financiera del Programa Presupuestal Programa Nacional de Asistencia Solidaria Pensión 65 según Principales Productos, Abril 2016</t>
  </si>
  <si>
    <t>Ejecución Financiera del Programa Presupuestal Programa Nacional de Asistencia Solidaria Pensión 65 según Principales Actividades, Abril 2016</t>
  </si>
  <si>
    <t>Adulto mayor con subvención monetaria según condiciones del programa</t>
  </si>
  <si>
    <t>Entrega de la subvención monetaria a los beneficiarios</t>
  </si>
  <si>
    <t>Afiliacion y verificación de requisitos</t>
  </si>
  <si>
    <t>Monto Ejecutado y Avance de Ejecución Financiera del Programa Presupuestal Programa Nacional de Asistencia Solidaria Pensión 65 según Departamento, Abril 2016</t>
  </si>
  <si>
    <t>Alerta de Niveles Bajos en la Ejecución Financiera (menor a 25%) para Principales Productos del Programa Presupuestal Programa Nacional de Asistencia Solidaria Pensión 65, Abril 2016</t>
  </si>
  <si>
    <t>Cuna Mas</t>
  </si>
  <si>
    <t>Ejecución Financiera del Programa Presupuestal Cuna Mas según Pliego, Abril 2016</t>
  </si>
  <si>
    <t>Ejecución Financiera del Programa Presupuestal Cuna Mas según Departamento, Abril 2016</t>
  </si>
  <si>
    <t>Ejecución Financiera del Programa Presupuestal Cuna Mas según Principales Productos, Abril 2016</t>
  </si>
  <si>
    <t>Ejecución Financiera del Programa Presupuestal Cuna Mas según Principales Actividades, Abril 2016</t>
  </si>
  <si>
    <t>Familias acceden a acompañamiento en cuidado y aprendizaje de sus niños y niñas menores de 36 meses, que viven en situación de pobreza y extrema pobreza en zonas rurales</t>
  </si>
  <si>
    <t>Niñas y niños de 6 a 36 meses de edad que viven en situación de pobreza y extrema pobreza en zonas urbanas reciben atención integral en servicio de cuidado diurno</t>
  </si>
  <si>
    <t>Sesiones de socialización e inter aprendizaje</t>
  </si>
  <si>
    <t>Visitas domiciliarias a familias en zonas rurales</t>
  </si>
  <si>
    <t>Asistencia técnica para la gestión y vigilancia comunitaria</t>
  </si>
  <si>
    <t>Capacitación de equipos técnicos y actores comunales</t>
  </si>
  <si>
    <t>Atención integral durante el cuidado diurno</t>
  </si>
  <si>
    <t>Acondicionamiento y equipamiento de locales para el cuidado diurno</t>
  </si>
  <si>
    <t>Niño</t>
  </si>
  <si>
    <t>Monto Ejecutado y Avance de Ejecución Financiera del Programa Presupuestal Cuna Mas según Departamento, Abril 2016</t>
  </si>
  <si>
    <t>Alerta de Niveles Bajos en la Ejecución Financiera (menor a 25%) para Principales Productos del Programa Presupuestal Cuna Mas, Abril 2016</t>
  </si>
  <si>
    <t>Ejecución Financiera del Programa Presupuestal Celeridad de los Procesos Judiciales Laborales según Pliego, Abril 2016</t>
  </si>
  <si>
    <t>Ejecución Financiera del Programa Presupuestal Celeridad de los Procesos Judiciales Laborales según Departamento, Abril 2016</t>
  </si>
  <si>
    <t>Ejecución Financiera del Programa Presupuestal Celeridad de los Procesos Judiciales Laborales según Principales Productos, Abril 2016</t>
  </si>
  <si>
    <t>Ejecución Financiera del Programa Presupuestal Celeridad de los Procesos Judiciales Laborales según Principales Actividades, Abril 2016</t>
  </si>
  <si>
    <t>Adecuación de Despachos Judiciales</t>
  </si>
  <si>
    <t>Mejoramiento de la capacidad operativa de los equipos de peritos</t>
  </si>
  <si>
    <t>Monto Ejecutado y Avance de Ejecución Financiera del Programa Presupuestal Celeridad de los Procesos Judiciales Laborales según Departamento, Abril 2016</t>
  </si>
  <si>
    <t>Alerta de Niveles Bajos en la Ejecución Financiera (menor a 25%) para Principales Productos del Programa Presupuestal Celeridad de los Procesos Judiciales Laborales, Abril 2016</t>
  </si>
  <si>
    <t>Ejecución Financiera del Programa Presupuestal Incremento de la Práctica de Actividades Físicas, Deportivas y Recreativas en la Población Peruana según Pliego, Abril 2016</t>
  </si>
  <si>
    <t>Ejecución Financiera del Programa Presupuestal Incremento de la Práctica de Actividades Físicas, Deportivas y Recreativas en la Población Peruana según Departamento, Abril 2016</t>
  </si>
  <si>
    <t>Ejecución Financiera del Programa Presupuestal Incremento de la Práctica de Actividades Físicas, Deportivas y Recreativas en la Población Peruana según Principales Productos, Abril 2016</t>
  </si>
  <si>
    <t>Ejecución Financiera del Programa Presupuestal Incremento de la Práctica de Actividades Físicas, Deportivas y Recreativas en la Población Peruana según Principales Actividades, Abril 2016</t>
  </si>
  <si>
    <t>Personas acceden a nivel nacional a la actividad física, recreativa y deportiva</t>
  </si>
  <si>
    <t>Deportistas acceden a desarrollo deportivo de alta competencia</t>
  </si>
  <si>
    <t>Talentos deportivos acceden a la iniciación deportiva de alta competencia</t>
  </si>
  <si>
    <t>Formación y especialización deportiva en centros de alto rendimiento</t>
  </si>
  <si>
    <t>Formación y especialización deportiva en centros de desarrollo deportivo regionales</t>
  </si>
  <si>
    <t>Dotación de servicios biomedicos a los deportistas</t>
  </si>
  <si>
    <t>Desarrollo de estímulos a los deportistas de alta competencia</t>
  </si>
  <si>
    <t>Implementación de una estrategia nacional de Captación de talentos deportivos</t>
  </si>
  <si>
    <t>Mantenimiento de infraestructura deportiva</t>
  </si>
  <si>
    <t>Desarrollo de campañas focalizados orientadas a población objetivo por grupos vulnerables</t>
  </si>
  <si>
    <t>Capacitación de agentes deportivos</t>
  </si>
  <si>
    <t>Subvención a las federaciones deportivas</t>
  </si>
  <si>
    <t>Promoción del uso adecuado de instalaciones deportivas en ámbito regional y local</t>
  </si>
  <si>
    <t>Infraestructura deportiva con condiciones adecuadas para el funcionamiento</t>
  </si>
  <si>
    <t>Dotación de equipo y material deportivo</t>
  </si>
  <si>
    <t>Beneficiario</t>
  </si>
  <si>
    <t>Deportista</t>
  </si>
  <si>
    <t>Instalación deportiva</t>
  </si>
  <si>
    <t>Convenio</t>
  </si>
  <si>
    <t>Monto Ejecutado y Avance de Ejecución Financiera del Programa Presupuestal Incremento de la Práctica de Actividades Físicas, Deportivas y Recreativas en la Población Peruana según Departamento, Abril 2016</t>
  </si>
  <si>
    <t>Alerta de Niveles Bajos en la Ejecución Financiera (menor a 25%) para Principales Productos del Programa Presupuestal Incremento de la Práctica de Actividades Físicas, Deportivas y Recreativas en la Población Peruana, Abril 2016</t>
  </si>
  <si>
    <t>Ejecución Financiera del Programa Presupuestal Fortalecimiento de las Condiciones Laborales según Pliego, Abril 2016</t>
  </si>
  <si>
    <t>Ejecución Financiera del Programa Presupuestal Fortalecimiento de las Condiciones Laborales según Departamento, Abril 2016</t>
  </si>
  <si>
    <t>Ejecución Financiera del Programa Presupuestal Fortalecimiento de las Condiciones Laborales según Principales Productos, Abril 2016</t>
  </si>
  <si>
    <t>Ejecución Financiera del Programa Presupuestal Fortalecimiento de las Condiciones Laborales según Principales Actividades, Abril 2016</t>
  </si>
  <si>
    <t>Instituciones fiscalizadas según la normativa laboral</t>
  </si>
  <si>
    <t>Personas cuentan con orientación y asistencia técnica en materia de normatividad laboral y buenas prácticas laborales</t>
  </si>
  <si>
    <t>Inspecciones de fiscalización de la normativa laboral</t>
  </si>
  <si>
    <t>Orientación y difusión de la normatividad laboral</t>
  </si>
  <si>
    <t>Absolución de consultas en materias laborales</t>
  </si>
  <si>
    <t>Promoción de la responsabilidad empresarial, seguridad social y buenas prácticas laborales</t>
  </si>
  <si>
    <t>Capacitación y difusión de la normativa laboral a través de medios de difusión masiva</t>
  </si>
  <si>
    <t>Capacitación y sensibilización en materia de trabajo forzoso, trata de personas y otros grupos vulnerables</t>
  </si>
  <si>
    <t>Proceso sancionatorio y multa por incumplimiento</t>
  </si>
  <si>
    <t>Monto Ejecutado y Avance de Ejecución Financiera del Programa Presupuestal Fortalecimiento de las Condiciones Laborales según Departamento, Abril 2016</t>
  </si>
  <si>
    <t>Alerta de Niveles Bajos en la Ejecución Financiera (menor a 25%) para Principales Productos del Programa Presupuestal Fortalecimiento de las Condiciones Laborales, Abril 2016</t>
  </si>
  <si>
    <t>Ejecución Financiera del Programa Presupuestal Reducción de la Mortalidad por Emergencias y Urgencias Médicas según Pliego, Abril 2016</t>
  </si>
  <si>
    <t>Ejecución Financiera del Programa Presupuestal Reducción de la Mortalidad por Emergencias y Urgencias Médicas según Departamento, Abril 2016</t>
  </si>
  <si>
    <t>Ejecución Financiera del Programa Presupuestal Reducción de la Mortalidad por Emergencias y Urgencias Médicas según Principales Productos, Abril 2016</t>
  </si>
  <si>
    <t>Ejecución Financiera del Programa Presupuestal Reducción de la Mortalidad por Emergencias y Urgencias Médicas según Principales Actividades, Abril 2016</t>
  </si>
  <si>
    <t>Atención pre hospitalaria móvil de la emergencia con soporte vital básico SVB</t>
  </si>
  <si>
    <t>Atención pre hospitalaria móvil de la emergencia con soporte vital avanzado SVA</t>
  </si>
  <si>
    <t>Transporte asistido (no emergencia) de pacientes estables (no críticos)</t>
  </si>
  <si>
    <t>Transporte asistido (no emergencia) de pacientes críticos</t>
  </si>
  <si>
    <t>Atención ambulatoria de urgencias (prioridad III o IV) en módulos hospitalarios diferenciados autorizados</t>
  </si>
  <si>
    <t>Atención de urgencias (prioridad III o IV) en módulos de Atención ambulatoria</t>
  </si>
  <si>
    <t>Atención médica telefónica de la emergencia y urgencia en centro regulador</t>
  </si>
  <si>
    <t>Despacho de la unidad móvil y coordinación de la referencia</t>
  </si>
  <si>
    <t>Atención de la emergencia o urgencia en establecimiento de salud</t>
  </si>
  <si>
    <t>Servicio de ambulancia con soporte vital básico (SBV) para la Atención pre hospitalaria de la emergencia</t>
  </si>
  <si>
    <t>Servicio de traslado de pacientes estables (no emergencia)</t>
  </si>
  <si>
    <t>Servicio de traslado de pacientes en situación crítica</t>
  </si>
  <si>
    <t>Desarrollo de normas y guías técnicas en Atención pre hospitalaria y emergencias</t>
  </si>
  <si>
    <t>Monitoreo, supervisión y evaluación del programa presupuestal</t>
  </si>
  <si>
    <t>Asistencia técnica y capacitación</t>
  </si>
  <si>
    <t>Servicio de traslado de pacientes en situacion crítica inestable</t>
  </si>
  <si>
    <t>Atención de la emergencia o urgencia con prioridad I en establecimientos de salud</t>
  </si>
  <si>
    <t>Atención de la emergencia o urgencia con prioridad II en establecimientos de salud</t>
  </si>
  <si>
    <t>Paciente atendido</t>
  </si>
  <si>
    <t>Monto Ejecutado y Avance de Ejecución Financiera del Programa Presupuestal Reducción de la Mortalidad por Emergencias y Urgencias Médicas según Departamento, Abril 2016</t>
  </si>
  <si>
    <t>Alerta de Niveles Bajos en la Ejecución Financiera (menor a 25%) para Principales Productos del Programa Presupuestal Reducción de la Mortalidad por Emergencias y Urgencias Médicas, Abril 2016</t>
  </si>
  <si>
    <t>Ejecución Financiera del Programa Presupuestal Inclusión de Niños, Niñas y Jóvenes con Discapacidad en la Educación Básica y Técnico Productiva según Pliego, Abril 2016</t>
  </si>
  <si>
    <t>Ejecución Financiera del Programa Presupuestal Inclusión de Niños, Niñas y Jóvenes con Discapacidad en la Educación Básica y Técnico Productiva según Departamento, Abril 2016</t>
  </si>
  <si>
    <t>Ejecución Financiera del Programa Presupuestal Inclusión de Niños, Niñas y Jóvenes con Discapacidad en la Educación Básica y Técnico Productiva según Principales Productos, Abril 2016</t>
  </si>
  <si>
    <t>Ejecución Financiera del Programa Presupuestal Inclusión de Niños, Niñas y Jóvenes con Discapacidad en la Educación Básica y Técnico Productiva según Principales Actividades, Abril 2016</t>
  </si>
  <si>
    <t>Personas con discapacidad leve o moderada acceden a instituciones educativas públicas inclusivas con condiciones para su atención</t>
  </si>
  <si>
    <t>Personas con discapacidad severa acceden a instituciones educativas públicas especializadas con condiciones para su atención</t>
  </si>
  <si>
    <t>Niños menores de 3 años con discapacidad acceden a programas de intervención temprana con condiciones para su atención</t>
  </si>
  <si>
    <t>Dotación de materiales y equipos educativos para estudiantes de instituciones educativas inclusivas</t>
  </si>
  <si>
    <t>Mantenimiento y acondicionamiento de espacios en locales de los centros de educación básica especial y centros de recursos</t>
  </si>
  <si>
    <t>Dotación de materiales y equipos educativos para centros de Educación Básica Especial y centros de recursos</t>
  </si>
  <si>
    <t>Mantenimiento y acondicionamiento de espacios en programas de intervención temprana</t>
  </si>
  <si>
    <t>Dotación de materiales y equipos educativos para programas de intervención temprana</t>
  </si>
  <si>
    <t>Especialización a los profesionales de los programas de intervención temprana</t>
  </si>
  <si>
    <t>Asistencia y acompañamiento a las familias de los niños en programas de intervención temprana</t>
  </si>
  <si>
    <t>Especialización a los profesionales de los centros de educación básica especial</t>
  </si>
  <si>
    <t>Contratación oportuna y pago de profesionales para atención de servicios de apoyo a instituciones educativas inclusivas</t>
  </si>
  <si>
    <t>Acondicionamiento de espacios en locales de instituciones educativas inclusivas</t>
  </si>
  <si>
    <t>Asistencia a familias de estudiantes de instituciones educativas inclusivas para participación en proceso educativo</t>
  </si>
  <si>
    <t>Contratación oportuna y pago de personal para atención de centros de educación básica especial</t>
  </si>
  <si>
    <t>Asistencia a familias de estudiantes de centros de educación básica especial para participación en proceso educativo</t>
  </si>
  <si>
    <t>Contratación oportuna y pago de personal para atención de programas de intervención temprana</t>
  </si>
  <si>
    <t>Diseño y validación de modelos de intervención de centros de educación básica especial en contextos rurales e indígenas</t>
  </si>
  <si>
    <t>Diseño y validación de modelos de intervención de los programas de intervención temprana en contextos rurales e indígenas</t>
  </si>
  <si>
    <t>Asistencia técnica y soporte para la gestión pedagógica e institucional de centros de educación básica especial</t>
  </si>
  <si>
    <t>Asistencia técnica y soporte para la gestión pedagógica e institucional de programas de intervención temprana</t>
  </si>
  <si>
    <t>Módulo</t>
  </si>
  <si>
    <t>Monto Ejecutado y Avance de Ejecución Financiera del Programa Presupuestal Inclusión de Niños, Niñas y Jóvenes con Discapacidad en la Educación Básica y Técnico Productiva según Departamento, Abril 2016</t>
  </si>
  <si>
    <t>Alerta de Niveles Bajos en la Ejecución Financiera (menor a 25%) para Principales Productos del Programa Presupuestal Inclusión de Niños, Niñas y Jóvenes con Discapacidad en la Educación Básica y Técnico Productiva, Abril 2016</t>
  </si>
  <si>
    <t>Mejora de  la Formación en Carreras Docentes en Institutos de Educación Superior no Universitaria</t>
  </si>
  <si>
    <t>Ejecución Financiera del Programa Presupuestal Mejora de  la Formación en Carreras Docentes en Institutos de Educación Superior no Universitaria según Pliego, Abril 2016</t>
  </si>
  <si>
    <t>Ejecución Financiera del Programa Presupuestal Mejora de  la Formación en Carreras Docentes en Institutos de Educación Superior no Universitaria según Departamento, Abril 2016</t>
  </si>
  <si>
    <t>Ejecución Financiera del Programa Presupuestal Mejora de  la Formación en Carreras Docentes en Institutos de Educación Superior no Universitaria según Principales Productos, Abril 2016</t>
  </si>
  <si>
    <t>Ejecución Financiera del Programa Presupuestal Mejora de  la Formación en Carreras Docentes en Institutos de Educación Superior no Universitaria según Principales Actividades, Abril 2016</t>
  </si>
  <si>
    <t>Docentes formadores de institutos públicos de educación superior con capacidades fortalecidas</t>
  </si>
  <si>
    <t>Ingresantes de institutos superiores pedagógicos cuentan con capacidades básicas para iniciar su formación</t>
  </si>
  <si>
    <t>Carreras profesionales con currículos diversificados</t>
  </si>
  <si>
    <t>Instituciones de educación superior pedagógica con condiciones básicas para el funcionamiento.</t>
  </si>
  <si>
    <t>Institutos superiores pedagógicos acreditados</t>
  </si>
  <si>
    <t>Evaluación de competencias al egreso</t>
  </si>
  <si>
    <t>Fortalecimiento de capacidades de docentes formadores de educación Inicial y Primaria con enfoque en educación intercultural bilingüe</t>
  </si>
  <si>
    <t>Especialización en investigación educativa para docentes formadores</t>
  </si>
  <si>
    <t>Fortalecimiento de docentes formadores de la carrera de idiomas</t>
  </si>
  <si>
    <t>Especialización en gestión para el personal directivo de institutos superiores pedagógicos y especialistas de las direcciones regionales</t>
  </si>
  <si>
    <t>Supervisión del proceso de Selección de los ingresantes a la carrera docente</t>
  </si>
  <si>
    <t>Modulo de nivelación de ingresantes implementado</t>
  </si>
  <si>
    <t>Diseño de currículos por carrera profesional</t>
  </si>
  <si>
    <t>Prácticas preprofesionales</t>
  </si>
  <si>
    <t>Contratación oportuna de docentes y pago de planillas a personal de institutos de educación superior pedagógica</t>
  </si>
  <si>
    <t>Provisión de servicios básicos y mantenimiento a la infraestructura</t>
  </si>
  <si>
    <t>Autoevaluación y evaluación de los institutos superiores pedagógicos</t>
  </si>
  <si>
    <t>Monto Ejecutado y Avance de Ejecución Financiera del Programa Presupuestal Mejora de  la Formación en Carreras Docentes en Institutos de Educación Superior no Universitaria según Departamento, Abril 2016</t>
  </si>
  <si>
    <t>Alerta de Niveles Bajos en la Ejecución Financiera (menor a 25%) para Principales Productos del Programa Presupuestal Mejora de  la Formación en Carreras Docentes en Institutos de Educación Superior no Universitaria, Abril 2016</t>
  </si>
  <si>
    <t>Ejecución Financiera del Programa Presupuestal Mejoramiento Integral de Barrios según Pliego, Abril 2016</t>
  </si>
  <si>
    <t>Ejecución Financiera del Programa Presupuestal Mejoramiento Integral de Barrios según Departamento, Abril 2016</t>
  </si>
  <si>
    <t>Ejecución Financiera del Programa Presupuestal Mejoramiento Integral de Barrios según Principales Productos, Abril 2016</t>
  </si>
  <si>
    <t>Ejecución Financiera del Programa Presupuestal Mejoramiento Integral de Barrios según Principales Actividades, Abril 2016</t>
  </si>
  <si>
    <t>Barrios urbanos marginales con infraestructura y equipamiento adecuados</t>
  </si>
  <si>
    <t>Asistencia técnica a los gobiernos locales para la formulación y ejecución de proyectos</t>
  </si>
  <si>
    <t>Asistencia técnica a la población en uso adecuado de infraestructura, acompañamiento social</t>
  </si>
  <si>
    <t>Monto Ejecutado y Avance de Ejecución Financiera del Programa Presupuestal Mejoramiento Integral de Barrios según Departamento, Abril 2016</t>
  </si>
  <si>
    <t>Alerta de Niveles Bajos en la Ejecución Financiera (menor a 25%) para Principales Productos del Programa Presupuestal Mejoramiento Integral de Barrios, Abril 2016</t>
  </si>
  <si>
    <t>Ejecución Financiera del Programa Presupuestal Nuestras Ciudades según Pliego, Abril 2016</t>
  </si>
  <si>
    <t>Ejecución Financiera del Programa Presupuestal Nuestras Ciudades según Departamento, Abril 2016</t>
  </si>
  <si>
    <t>Ejecución Financiera del Programa Presupuestal Nuestras Ciudades según Principales Productos, Abril 2016</t>
  </si>
  <si>
    <t>Ejecución Financiera del Programa Presupuestal Nuestras Ciudades según Principales Actividades, Abril 2016</t>
  </si>
  <si>
    <t>Gobiernos locales con gestión urbana fortalecida</t>
  </si>
  <si>
    <t>Centro poblado urbano con instrumentos técnicos de gestión, sistemas de movilidad urbana, sistemas de espacio públicos y equipamiento de usos especiales mejorados</t>
  </si>
  <si>
    <t>Asistencia técnica y capacitación a gobiernos locales en gestión urbana territorial</t>
  </si>
  <si>
    <t>Implementación de sistemas de información geográfica para la gestión urbana territorial</t>
  </si>
  <si>
    <t>Asistencia técnica a las unidades formuladoras y evaluadoras de los gobiernos locales</t>
  </si>
  <si>
    <t>Desarrollo de instrumentos técnicos de gestión urbana territorial</t>
  </si>
  <si>
    <t>Mantenimiento de espacios públicos para usos especiales</t>
  </si>
  <si>
    <t>Promoción de las inversiones publico privadas en espacios públicos, equipamiento de usos especiales mejorados y sistemas de movilidad urbana</t>
  </si>
  <si>
    <t>Monto Ejecutado y Avance de Ejecución Financiera del Programa Presupuestal Nuestras Ciudades según Departamento, Abril 2016</t>
  </si>
  <si>
    <t>Alerta de Niveles Bajos en la Ejecución Financiera (menor a 25%) para Principales Productos del Programa Presupuestal Nuestras Ciudades, Abril 2016</t>
  </si>
  <si>
    <t>Ejecución Financiera del Programa Presupuestal Fiscalización Aduanera según Pliego, Abril 2016</t>
  </si>
  <si>
    <t>Ejecución Financiera del Programa Presupuestal Fiscalización Aduanera según Departamento, Abril 2016</t>
  </si>
  <si>
    <t>Ejecución Financiera del Programa Presupuestal Fiscalización Aduanera según Principales Productos, Abril 2016</t>
  </si>
  <si>
    <t>Ejecución Financiera del Programa Presupuestal Fiscalización Aduanera según Principales Actividades, Abril 2016</t>
  </si>
  <si>
    <t>Mercancía seleccionada y controlada en control concurrente</t>
  </si>
  <si>
    <t>Usuario u operador programado, controlado en control posterior</t>
  </si>
  <si>
    <t>Usuario u operador sancionado</t>
  </si>
  <si>
    <t>Programación de acciones de control</t>
  </si>
  <si>
    <t>Asignación de declaraciones a control, por gestión de riesgos en importación para el consumo</t>
  </si>
  <si>
    <t>Ejecución de las acciones de control posterior</t>
  </si>
  <si>
    <t>Acciones de presunción de delito aduanero</t>
  </si>
  <si>
    <t>Acción de control</t>
  </si>
  <si>
    <t>Declaración</t>
  </si>
  <si>
    <t>Monto Ejecutado y Avance de Ejecución Financiera del Programa Presupuestal Fiscalización Aduanera según Departamento, Abril 2016</t>
  </si>
  <si>
    <t>Alerta de Niveles Bajos en la Ejecución Financiera (menor a 25%) para Principales Productos del Programa Presupuestal Fiscalización Aduanera, Abril 2016</t>
  </si>
  <si>
    <t>Ejecución Financiera del Programa Presupuestal Apoyo al Hábitat Rural según Pliego, Abril 2016</t>
  </si>
  <si>
    <t>Ejecución Financiera del Programa Presupuestal Apoyo al Hábitat Rural según Departamento, Abril 2016</t>
  </si>
  <si>
    <t>Ejecución Financiera del Programa Presupuestal Apoyo al Hábitat Rural según Principales Productos, Abril 2016</t>
  </si>
  <si>
    <t>Ejecución Financiera del Programa Presupuestal Apoyo al Hábitat Rural según Principales Actividades, Abril 2016</t>
  </si>
  <si>
    <t>Tambos prestan servicios de oferta a la comunidad</t>
  </si>
  <si>
    <t>Familias acceden a viviendas mejoradas</t>
  </si>
  <si>
    <t>Identificación y selección de familias beneficiarias</t>
  </si>
  <si>
    <t>Asistencia técnica a la población para el uso adecuado de espacios y disposición de ambientes</t>
  </si>
  <si>
    <t>Mejoramiento de viviendas rurales</t>
  </si>
  <si>
    <t>Capacitación técnica de mano de obra para el mejoramiento de viviendas</t>
  </si>
  <si>
    <t>Operatividad y mantenimiento del tambo</t>
  </si>
  <si>
    <t>Capacitación y sensibilización a la población en los servicios que proporciona el tambo</t>
  </si>
  <si>
    <t>Acciones de prevención, atención y mitigación de riesgos</t>
  </si>
  <si>
    <t>Monto Ejecutado y Avance de Ejecución Financiera del Programa Presupuestal Apoyo al Hábitat Rural según Departamento, Abril 2016</t>
  </si>
  <si>
    <t>Alerta de Niveles Bajos en la Ejecución Financiera (menor a 25%) para Principales Productos del Programa Presupuestal Apoyo al Hábitat Rural, Abril 2016</t>
  </si>
  <si>
    <t>Ejecución Financiera del Programa Presupuestal Servicios Registrales Accesibles y Oportunos con Cobertura Universal según Pliego, Abril 2016</t>
  </si>
  <si>
    <t>Ejecución Financiera del Programa Presupuestal Servicios Registrales Accesibles y Oportunos con Cobertura Universal según Departamento, Abril 2016</t>
  </si>
  <si>
    <t>Ejecución Financiera del Programa Presupuestal Servicios Registrales Accesibles y Oportunos con Cobertura Universal según Principales Productos, Abril 2016</t>
  </si>
  <si>
    <t>Ejecución Financiera del Programa Presupuestal Servicios Registrales Accesibles y Oportunos con Cobertura Universal según Principales Actividades, Abril 2016</t>
  </si>
  <si>
    <t>Actos Registrales Calificados con Calidad y en Tiempo Oportuno</t>
  </si>
  <si>
    <t>Servicios de publicidad registral otorgados</t>
  </si>
  <si>
    <t>Difusión de los Servicios Registrales</t>
  </si>
  <si>
    <t>Calificación de actos registrales en primera instancia</t>
  </si>
  <si>
    <t>Calificación de actos registrales en segunda instancia</t>
  </si>
  <si>
    <t>Atención de solicitudes de publicidad registral</t>
  </si>
  <si>
    <t>Acto Registral</t>
  </si>
  <si>
    <t>Monto Ejecutado y Avance de Ejecución Financiera del Programa Presupuestal Servicios Registrales Accesibles y Oportunos con Cobertura Universal según Departamento, Abril 2016</t>
  </si>
  <si>
    <t>Alerta de Niveles Bajos en la Ejecución Financiera (menor a 25%) para Principales Productos del Programa Presupuestal Servicios Registrales Accesibles y Oportunos con Cobertura Universal, Abril 2016</t>
  </si>
  <si>
    <t>Ejecución Financiera del Programa Presupuestal Protección al Consumidor según Pliego, Abril 2016</t>
  </si>
  <si>
    <t>Ejecución Financiera del Programa Presupuestal Protección al Consumidor según Departamento, Abril 2016</t>
  </si>
  <si>
    <t>Ejecución Financiera del Programa Presupuestal Protección al Consumidor según Principales Productos, Abril 2016</t>
  </si>
  <si>
    <t>Ejecución Financiera del Programa Presupuestal Protección al Consumidor según Principales Actividades, Abril 2016</t>
  </si>
  <si>
    <t>Consumidores con Mecanismos Alternativos de Solución de Controversias en Materia de Consumo</t>
  </si>
  <si>
    <t>Agentes de relación de consumo adecuadamente informados sobre sus derechos y obligaciones</t>
  </si>
  <si>
    <t>Proveedores sujetos a procesos de verificación del cumplimiento normativo</t>
  </si>
  <si>
    <t>Asesorías, Mediación y Conciliación en Materia de Consumo</t>
  </si>
  <si>
    <t>Arbitraje en Materia de Consumo</t>
  </si>
  <si>
    <t>Difusión e investigación sobre temas de consumo</t>
  </si>
  <si>
    <t>Capacitación sobre temas de consumo</t>
  </si>
  <si>
    <t>Implementación de canales virtuales informativos para las relaciones de consumo</t>
  </si>
  <si>
    <t>Fiscalización y supervisión de proveedores</t>
  </si>
  <si>
    <t>Desarrollo de herramientas tecnológicas</t>
  </si>
  <si>
    <t>Implementación de acciones para reforzar la eficiencia y eficacia resolutiva</t>
  </si>
  <si>
    <t>Herramienta</t>
  </si>
  <si>
    <t>Monto Ejecutado y Avance de Ejecución Financiera del Programa Presupuestal Protección al Consumidor según Departamento, Abril 2016</t>
  </si>
  <si>
    <t>Alerta de Niveles Bajos en la Ejecución Financiera (menor a 25%) para Principales Productos del Programa Presupuestal Protección al Consumidor, Abril 2016</t>
  </si>
  <si>
    <t>Alimentación Escolar - Qali Warma</t>
  </si>
  <si>
    <t>Ejecución Financiera del Programa Presupuestal Alimentación Escolar - Qali Warma según Pliego, Abril 2016</t>
  </si>
  <si>
    <t>Ejecución Financiera del Programa Presupuestal Alimentación Escolar - Qali Warma según Departamento, Abril 2016</t>
  </si>
  <si>
    <t>Ejecución Financiera del Programa Presupuestal Alimentación Escolar - Qali Warma según Principales Productos, Abril 2016</t>
  </si>
  <si>
    <t>Ejecución Financiera del Programa Presupuestal Alimentación Escolar - Qali Warma según Principales Actividades, Abril 2016</t>
  </si>
  <si>
    <t>Estudiantes de instituciones educativas públicas de inicial - 3 a 5 años - y primaria reciben servicio alimentario</t>
  </si>
  <si>
    <t>Equipamiento del Servicio Alimentario</t>
  </si>
  <si>
    <t>Conformación y asistencia técnica a comités de cogestión para la prestación del servicio alimentario</t>
  </si>
  <si>
    <t>Provisión del servicio alimentario a través de la gestión de productos</t>
  </si>
  <si>
    <t>Provisión del servicio alimentario a través de la gestión de raciones</t>
  </si>
  <si>
    <t>Supervisión y monitoreo de la provisión del servicio alimentario</t>
  </si>
  <si>
    <t>Cocina Implementada</t>
  </si>
  <si>
    <t>Supervisión realizada</t>
  </si>
  <si>
    <t>Monto Ejecutado y Avance de Ejecución Financiera del Programa Presupuestal Alimentación Escolar - Qali Warma según Departamento, Abril 2016</t>
  </si>
  <si>
    <t>Alerta de Niveles Bajos en la Ejecución Financiera (menor a 25%) para Principales Productos del Programa Presupuestal Alimentación Escolar - Qali Warma, Abril 2016</t>
  </si>
  <si>
    <t>Mejoramiento de la Empleabilidad e Inserción Laboral - PROEMPLEO</t>
  </si>
  <si>
    <t>Ejecución Financiera del Programa Presupuestal Mejoramiento de la Empleabilidad e Inserción Laboral - PROEMPLEO según Pliego, Abril 2016</t>
  </si>
  <si>
    <t>Ejecución Financiera del Programa Presupuestal Mejoramiento de la Empleabilidad e Inserción Laboral - PROEMPLEO según Departamento, Abril 2016</t>
  </si>
  <si>
    <t>Ejecución Financiera del Programa Presupuestal Mejoramiento de la Empleabilidad e Inserción Laboral - PROEMPLEO según Principales Productos, Abril 2016</t>
  </si>
  <si>
    <t>Ejecución Financiera del Programa Presupuestal Mejoramiento de la Empleabilidad e Inserción Laboral - PROEMPLEO según Principales Actividades, Abril 2016</t>
  </si>
  <si>
    <t>Personas con Competencias Laborales para el Empleo Dependiente Formal en Ocupaciones Básicas</t>
  </si>
  <si>
    <t>Personas Intermediadas para su Inserción Laboral</t>
  </si>
  <si>
    <t>Capacitación en Competencias Basicas y Transversales Para el Empleo</t>
  </si>
  <si>
    <t>Certificación de Competencias Laborales Logradas a través de la Experiencia Laboral</t>
  </si>
  <si>
    <t>Capacitación Especializada Para Personas con Discapacidad</t>
  </si>
  <si>
    <t>Colocación Laboral Especializada para Personas con Discapacidad</t>
  </si>
  <si>
    <t>Modelo de Intervención para la Orientación, Capacitación y Asistencia Técnica para el Autoempleo</t>
  </si>
  <si>
    <t>Capacitación Técnica Básica Para el Empleo para el Grupo de Edad de 15 a 29 años</t>
  </si>
  <si>
    <t>Capacitación Técnica Básica Para el Empleo para el Grupo de Edad de 30 a más años</t>
  </si>
  <si>
    <t>Elaboración de instrumentos técnicos-normativos en materia de empleabilidad e inserción laboral</t>
  </si>
  <si>
    <t>Gestión de expedientes para determinación de la oferta laboral, formativa y competencias a certificar</t>
  </si>
  <si>
    <t>Promoción de los servicios de capacitación, certificación de competencias laborales y focalización de beneficiarios</t>
  </si>
  <si>
    <t>Acercamiento empresarial, bolsa de trabajo</t>
  </si>
  <si>
    <t>Asesoría para la búsqueda de empleo para la vinculación laboral</t>
  </si>
  <si>
    <t>Persona Evaluada</t>
  </si>
  <si>
    <t>Persona asistida</t>
  </si>
  <si>
    <t>Persona Acreditada</t>
  </si>
  <si>
    <t>Monto Ejecutado y Avance de Ejecución Financiera del Programa Presupuestal Mejoramiento de la Empleabilidad e Inserción Laboral - PROEMPLEO según Departamento, Abril 2016</t>
  </si>
  <si>
    <t>Alerta de Niveles Bajos en la Ejecución Financiera (menor a 25%) para Principales Productos del Programa Presupuestal Mejoramiento de la Empleabilidad e Inserción Laboral - PROEMPLEO, Abril 2016</t>
  </si>
  <si>
    <t>Atención Oportuna de Niños, Niñas y Adolescentes en Presunto Estado de Abandono</t>
  </si>
  <si>
    <t>Ejecución Financiera del Programa Presupuestal Atención Oportuna de Niños, Niñas y Adolescentes en Presunto Estado de Abandono según Pliego, Abril 2016</t>
  </si>
  <si>
    <t>Ejecución Financiera del Programa Presupuestal Atención Oportuna de Niños, Niñas y Adolescentes en Presunto Estado de Abandono según Departamento, Abril 2016</t>
  </si>
  <si>
    <t>Ejecución Financiera del Programa Presupuestal Atención Oportuna de Niños, Niñas y Adolescentes en Presunto Estado de Abandono según Principales Productos, Abril 2016</t>
  </si>
  <si>
    <t>Ejecución Financiera del Programa Presupuestal Atención Oportuna de Niños, Niñas y Adolescentes en Presunto Estado de Abandono según Principales Actividades, Abril 2016</t>
  </si>
  <si>
    <t>Niñas, Niños y Adolescentes en Presunto Estado de Abandono Acceden a Servicios de Protección y Cuidado</t>
  </si>
  <si>
    <t>Niñas, niños y adolescentes acceden a servicios de fortalecimiento de capacidades como factor protector</t>
  </si>
  <si>
    <t>Investigación Tutelar en Plazos Señalados por las Normas</t>
  </si>
  <si>
    <t>Atención y Cuidado en Centros</t>
  </si>
  <si>
    <t>Operadores garantizan a niñas, niños y adolescentes en presunto estado de abandono el acceso al servicio de protección y cuidado</t>
  </si>
  <si>
    <t>Supervisión o acreditación de servicios de protección y cuidado de niñas, niños y adolescentes en presunto estado de abandono</t>
  </si>
  <si>
    <t>Acogimiento familiar (familia extensa y terceros)</t>
  </si>
  <si>
    <t>Protección en programas de niños niñas y adolescentes en situación de calle</t>
  </si>
  <si>
    <t>Protección en entorno familiar</t>
  </si>
  <si>
    <t>Fortalecimiento de capacidades para niñas, niños y adolescentes en centros de atención residencial</t>
  </si>
  <si>
    <t>Fortalecimiento de capacidades para niñas, niños y adolescentes en situación de calle</t>
  </si>
  <si>
    <t>Fortalecimiento de capacidades para niñas, niños y adolescentes en riesgo de desprotección</t>
  </si>
  <si>
    <t>Monto Ejecutado y Avance de Ejecución Financiera del Programa Presupuestal Atención Oportuna de Niños, Niñas y Adolescentes en Presunto Estado de Abandono según Departamento, Abril 2016</t>
  </si>
  <si>
    <t>Alerta de Niveles Bajos en la Ejecución Financiera (menor a 25%) para Principales Productos del Programa Presupuestal Atención Oportuna de Niños, Niñas y Adolescentes en Presunto Estado de Abandono, Abril 2016</t>
  </si>
  <si>
    <t>Acceso de Hogares Rurales con Economías de Subsistencia a Mercados Locales</t>
  </si>
  <si>
    <t>Ejecución Financiera del Programa Presupuestal Acceso de Hogares Rurales con Economías de Subsistencia a Mercados Locales según Pliego, Abril 2016</t>
  </si>
  <si>
    <t>Ejecución Financiera del Programa Presupuestal Acceso de Hogares Rurales con Economías de Subsistencia a Mercados Locales según Departamento, Abril 2016</t>
  </si>
  <si>
    <t>Ejecución Financiera del Programa Presupuestal Acceso de Hogares Rurales con Economías de Subsistencia a Mercados Locales según Principales Productos, Abril 2016</t>
  </si>
  <si>
    <t>Ejecución Financiera del Programa Presupuestal Acceso de Hogares Rurales con Economías de Subsistencia a Mercados Locales según Principales Actividades, Abril 2016</t>
  </si>
  <si>
    <t>Población Rural en Economías de Subsistencia Recibe Asistencia Técnica y Capacitación para el Desarrollo de Capacidades Productivas</t>
  </si>
  <si>
    <t>Población Rural en Economías de Subsistencia Recibe Asistencia Técnica, Capacitación y Portafolio de Activos para la Gestión de Emprendimientos Rurales</t>
  </si>
  <si>
    <t>Promoción y conformación de núcleos ejecutores y núcleos ejecutores centrales</t>
  </si>
  <si>
    <t>Asistencia Técnica y Capacitación al Núcleo Ejecutor Central en el Diseño del Proyecto</t>
  </si>
  <si>
    <t>Desarrollo de los Concursos Para la Evaluación y Asignación de Recursos</t>
  </si>
  <si>
    <t>Implementación de la Asistencia Técnica y Capacitación Especializada y Entrega de Activos para la Puesta en Marcha de los Emprendimientos Rurales</t>
  </si>
  <si>
    <t>Promoción de Espacios de Intercambio Local</t>
  </si>
  <si>
    <t>Implementación de asistencia técnica, capacitación y entrega de activos a hogares rurales</t>
  </si>
  <si>
    <t>Plan de negocio</t>
  </si>
  <si>
    <t>Proyectos Implementados</t>
  </si>
  <si>
    <t>Monto Ejecutado y Avance de Ejecución Financiera del Programa Presupuestal Acceso de Hogares Rurales con Economías de Subsistencia a Mercados Locales según Departamento, Abril 2016</t>
  </si>
  <si>
    <t>Alerta de Niveles Bajos en la Ejecución Financiera (menor a 25%) para Principales Productos del Programa Presupuestal Acceso de Hogares Rurales con Economías de Subsistencia a Mercados Locales, Abril 2016</t>
  </si>
  <si>
    <t>Celeridad en los Procesos Judiciales Civil-Comercial</t>
  </si>
  <si>
    <t>Ejecución Financiera del Programa Presupuestal Celeridad en los Procesos Judiciales Civil-Comercial según Pliego, Abril 2016</t>
  </si>
  <si>
    <t>Ejecución Financiera del Programa Presupuestal Celeridad en los Procesos Judiciales Civil-Comercial según Departamento, Abril 2016</t>
  </si>
  <si>
    <t>Ejecución Financiera del Programa Presupuestal Celeridad en los Procesos Judiciales Civil-Comercial según Principales Productos, Abril 2016</t>
  </si>
  <si>
    <t>Ejecución Financiera del Programa Presupuestal Celeridad en los Procesos Judiciales Civil-Comercial según Principales Actividades, Abril 2016</t>
  </si>
  <si>
    <t>Procesos Judiciales Tramitados</t>
  </si>
  <si>
    <t>Sentencias Judiciales Ejecutadas</t>
  </si>
  <si>
    <t>Realización de Plenos y Eventos Jurisdiccionales</t>
  </si>
  <si>
    <t>Registro y Digitalización de Expedientes Judiciales</t>
  </si>
  <si>
    <t>Mantenimiento del sistema de sanciones y sentencias en laudos arbitrales</t>
  </si>
  <si>
    <t>Atenciones para el Pago Efectivo de Obligaciones</t>
  </si>
  <si>
    <t>Ejecución de Remates Públicos de Manera Virtual</t>
  </si>
  <si>
    <t>Capacitación a Personal Judicial</t>
  </si>
  <si>
    <t>Monto Ejecutado y Avance de Ejecución Financiera del Programa Presupuestal Celeridad en los Procesos Judiciales Civil-Comercial según Departamento, Abril 2016</t>
  </si>
  <si>
    <t>Alerta de Niveles Bajos en la Ejecución Financiera (menor a 25%) para Principales Productos del Programa Presupuestal Celeridad en los Procesos Judiciales Civil-Comercial, Abril 2016</t>
  </si>
  <si>
    <t>Ejecución Financiera del Programa Presupuestal Remediación de Pasivos Ambientales Mineros según Pliego, Abril 2016</t>
  </si>
  <si>
    <t>Ejecución Financiera del Programa Presupuestal Remediación de Pasivos Ambientales Mineros según Departamento, Abril 2016</t>
  </si>
  <si>
    <t>Ejecución Financiera del Programa Presupuestal Remediación de Pasivos Ambientales Mineros según Principales Productos, Abril 2016</t>
  </si>
  <si>
    <t>Ejecución Financiera del Programa Presupuestal Remediación de Pasivos Ambientales Mineros según Principales Actividades, Abril 2016</t>
  </si>
  <si>
    <t>Pasivos Ambientales Mineros Remediados</t>
  </si>
  <si>
    <t>Personas Informadas sobre las Ventajas e Importancia de Participación en la Remediación de los Pasivos Ambientales Mineros</t>
  </si>
  <si>
    <t>Identificación y Priorización de Localidades para Proyectos</t>
  </si>
  <si>
    <t>Supervisión de los proyectos</t>
  </si>
  <si>
    <t>Personas Informadas Antes del Proceso de Remediacion Ambiental: Sensibilización</t>
  </si>
  <si>
    <t>Monitoreo después del proceso de remediación ambiental</t>
  </si>
  <si>
    <t>Monto Ejecutado y Avance de Ejecución Financiera del Programa Presupuestal Remediación de Pasivos Ambientales Mineros según Departamento, Abril 2016</t>
  </si>
  <si>
    <t>Alerta de Niveles Bajos en la Ejecución Financiera (menor a 25%) para Principales Productos del Programa Presupuestal Remediación de Pasivos Ambientales Mineros, Abril 2016</t>
  </si>
  <si>
    <t>Ejecución Financiera del Programa Presupuestal Mejora de la Articulación de Pequeños Productores al Mercado según Pliego, Abril 2016</t>
  </si>
  <si>
    <t>Ejecución Financiera del Programa Presupuestal Mejora de la Articulación de Pequeños Productores al Mercado según Departamento, Abril 2016</t>
  </si>
  <si>
    <t>Ejecución Financiera del Programa Presupuestal Mejora de la Articulación de Pequeños Productores al Mercado según Principales Productos, Abril 2016</t>
  </si>
  <si>
    <t>Ejecución Financiera del Programa Presupuestal Mejora de la Articulación de Pequeños Productores al Mercado según Principales Actividades, Abril 2016</t>
  </si>
  <si>
    <t>Productores Agropecuarios Organizados y Asesorados, Gestionan Empresarialmente sus Organizaciones</t>
  </si>
  <si>
    <t>Productores Agropecuarios Adoptan Paquetes Tecnológicos Adecuados</t>
  </si>
  <si>
    <t>Productores Agropecuarios Organizados Acceden a Servicios Financieros Formales</t>
  </si>
  <si>
    <t>Productores Agropecuarios Reciben y Acceden Adecuadamente Servicios de Información Agraria</t>
  </si>
  <si>
    <t>Productores Agropecuarios Organizados Participan en Eventos de Promoción Comercial y Realizan Negocios</t>
  </si>
  <si>
    <t>Productores agropecuarios cuentan con sistemas de gestión de la calidad buenas prácticas agrícolas y buenas prácticas pecuarias implementados</t>
  </si>
  <si>
    <t>Apoyo al desarrollo rural sostenible</t>
  </si>
  <si>
    <t>Sostenibilidad de la producción agropecuaria</t>
  </si>
  <si>
    <t>Regulación de las Actividades de Producción, Certificación y Comercialización de Semillas</t>
  </si>
  <si>
    <t>Fondo de Garantía para el Campo y del Seguro Agropecuario</t>
  </si>
  <si>
    <t>Formacion de Redes Empresariales Rurales con Productores Agropecuarios</t>
  </si>
  <si>
    <t>Asistencia Técnica para el Acceso a Incentivos de Fomento a la Asociatividad</t>
  </si>
  <si>
    <t>Capacitación a los Productores en la Importancia y Aplicacion de Paquetes Tecnologicos Para la Mejora de la Productividad y Calidad de Su Produccion Agropecuaria</t>
  </si>
  <si>
    <t>Determinación de la Demanda Tecnológica de los Productores Agropecuarios Organizados Para Mejorar la Productividad y Calidad de los Cultivos y Crianzas Priorizados</t>
  </si>
  <si>
    <t>Diseño de paquetes tecnológicos adecuados para los productores agropecuarios organizados que les permitan mejorar la productividad y calidad de los cultivos y crianzas priorizados</t>
  </si>
  <si>
    <t>Desarrollo y Adaptación de Variedades y Razas con Atributos de Alta Productividad y Calidad Adecuados a las Condiciones Agroecológicas de las Zonas Priorizadas y Socio-Económicas del Pequeño Productor</t>
  </si>
  <si>
    <t>Desarrollo y Adaptación de Tecnologías Adecuadas de Manejo Integrado que Permitan Mejorar la Productividad y Calidad de los Cultivos y Crianzas Priorizados</t>
  </si>
  <si>
    <t>Asistencia técnica a los productores en escuelas de campo</t>
  </si>
  <si>
    <t>Certificación en Sistemas de Gestión de la Calidad Bpa-Bpp Orgánicos</t>
  </si>
  <si>
    <t>Capacitación a Productores en Alfabetización Financiera</t>
  </si>
  <si>
    <t>Asistencia técnica para la gestión de financiera y de riesgos</t>
  </si>
  <si>
    <t>Generación y Administración del Sistema de Información de Mercados</t>
  </si>
  <si>
    <t>Producción y uso de material genético de alta calidad</t>
  </si>
  <si>
    <t>Asesoramiento técnico y financiamiento a las organizaciones de productores para la formulación de los instrumentos de gestión de financiamiento reembolsable o no reembolsable</t>
  </si>
  <si>
    <t>Difusión y sensibilización de la información agraria para la toma de decisiones de los agricultores</t>
  </si>
  <si>
    <t>Productor asistido</t>
  </si>
  <si>
    <t>Productor capacitado</t>
  </si>
  <si>
    <t>Tecnología</t>
  </si>
  <si>
    <t>Productor capacitado y asistido</t>
  </si>
  <si>
    <t>Productor</t>
  </si>
  <si>
    <t>Material genético</t>
  </si>
  <si>
    <t>Monto Ejecutado y Avance de Ejecución Financiera del Programa Presupuestal Mejora de la Articulación de Pequeños Productores al Mercado según Departamento, Abril 2016</t>
  </si>
  <si>
    <t>Alerta de Niveles Bajos en la Ejecución Financiera (menor a 25%) para Principales Productos del Programa Presupuestal Mejora de la Articulación de Pequeños Productores al Mercado, Abril 2016</t>
  </si>
  <si>
    <t>Ejecución Financiera del Programa Presupuestal Acceso y permanencia de población con alto rendimiento académico a una educación superior de calidad según Pliego, Abril 2016</t>
  </si>
  <si>
    <t>Ejecución Financiera del Programa Presupuestal Acceso y permanencia de población con alto rendimiento académico a una educación superior de calidad según Departamento, Abril 2016</t>
  </si>
  <si>
    <t>Ejecución Financiera del Programa Presupuestal Acceso y permanencia de población con alto rendimiento académico a una educación superior de calidad según Principales Productos, Abril 2016</t>
  </si>
  <si>
    <t>Ejecución Financiera del Programa Presupuestal Acceso y permanencia de población con alto rendimiento académico a una educación superior de calidad según Principales Actividades, Abril 2016</t>
  </si>
  <si>
    <t>Entrega de beca integral de educación superior a población con alto rendimiento académico</t>
  </si>
  <si>
    <t>Entrega de beca integral en la modalidad ordinaria</t>
  </si>
  <si>
    <t>Entrega de beca integral en la modalidad especial</t>
  </si>
  <si>
    <t>Identificación de carreras, programas e instituciones elegibles en el sistema de educación superior para el concurso de becas</t>
  </si>
  <si>
    <t>Postulación y adjudicación a beca integral en educación superior</t>
  </si>
  <si>
    <t>Seguimiento académico y socioafectivo a becarios</t>
  </si>
  <si>
    <t>Entrega de servicios del ciclo de nivelación académica a becarios</t>
  </si>
  <si>
    <t>Monto Ejecutado y Avance de Ejecución Financiera del Programa Presupuestal Acceso y permanencia de población con alto rendimiento académico a una educación superior de calidad según Departamento, Abril 2016</t>
  </si>
  <si>
    <t>Alerta de Niveles Bajos en la Ejecución Financiera (menor a 25%) para Principales Productos del Programa Presupuestal Acceso y permanencia de población con alto rendimiento académico a una educación superior de calidad, Abril 2016</t>
  </si>
  <si>
    <t>Ejecución Financiera del Programa Presupuestal Mejora de las competencias de la población penitenciaria para su reinserción social positiva según Pliego, Abril 2016</t>
  </si>
  <si>
    <t>Ejecución Financiera del Programa Presupuestal Mejora de las competencias de la población penitenciaria para su reinserción social positiva según Departamento, Abril 2016</t>
  </si>
  <si>
    <t>Ejecución Financiera del Programa Presupuestal Mejora de las competencias de la población penitenciaria para su reinserción social positiva según Principales Productos, Abril 2016</t>
  </si>
  <si>
    <t>Ejecución Financiera del Programa Presupuestal Mejora de las competencias de la población penitenciaria para su reinserción social positiva según Principales Actividades, Abril 2016</t>
  </si>
  <si>
    <t>Personal con competencias para el trabajo penitenciario</t>
  </si>
  <si>
    <t>Población penitenciaria con condiciones de seguridad adecuadas</t>
  </si>
  <si>
    <t>Población penitenciaria con condiciones de vida adecuadas</t>
  </si>
  <si>
    <t>Población penitenciaria intramuros dispone de tratamiento para incrementar sus capacidades de reinserción social positiva</t>
  </si>
  <si>
    <t>Población penitenciaria extramuros con atención para su reinserción social positiva</t>
  </si>
  <si>
    <t>Supervisión y evaluación de la seguridad penitenciaria</t>
  </si>
  <si>
    <t>Identificación y registro optimizado de la población penal</t>
  </si>
  <si>
    <t>Mantenimiento de sedes administrativas</t>
  </si>
  <si>
    <t>Formación del personal penitenciario</t>
  </si>
  <si>
    <t>Capacitación del personal penitenciario</t>
  </si>
  <si>
    <t>Evaluación del personal penitenciario</t>
  </si>
  <si>
    <t>Implementación de la carrera especial pública penitenciaria</t>
  </si>
  <si>
    <t>Reposición y mantenimiento de los equipos de seguridad de los establecimientos penitenciarios</t>
  </si>
  <si>
    <t>Dotación y mantenimiento de implementos y equipos para el personal de seguridad penitenciaria</t>
  </si>
  <si>
    <t>Control del orden y disciplina al interior de los establecimientos penitenciarios</t>
  </si>
  <si>
    <t>Acciones de inteligencia en los establecimientos penitenciarios</t>
  </si>
  <si>
    <t>Traslados y conducción seguros de las personas privadas de libertad</t>
  </si>
  <si>
    <t>Mantenimiento de la infraestructura de establecimientos para la población intramuros y extramuros</t>
  </si>
  <si>
    <t>Servicios básicos y condiciones de salubridad en los establecimientos penitenciarios</t>
  </si>
  <si>
    <t>Servicios de salud para la población intramuros</t>
  </si>
  <si>
    <t>Provisión de alimentos para la población intramuros</t>
  </si>
  <si>
    <t>Clasificación, monitoreo y evaluación de la población intramuros</t>
  </si>
  <si>
    <t>Actividades productivas desarrolladas por la población intramuros</t>
  </si>
  <si>
    <t>Formación técnico productiva de la población intramuros</t>
  </si>
  <si>
    <t>Educación básica de la población intramuros</t>
  </si>
  <si>
    <t>Programas estructurados de intervención en población intramuros</t>
  </si>
  <si>
    <t>Asistencia psicológica, legal y social para la población intramuros</t>
  </si>
  <si>
    <t>Supervisión y evaluación del tratamiento intramuros</t>
  </si>
  <si>
    <t>Supervisión, control y seguimiento de la población extramuros</t>
  </si>
  <si>
    <t>Programas estructurados de intervención en población extramuros</t>
  </si>
  <si>
    <t>Asistencia psicológica, legal y social para la población extramuros</t>
  </si>
  <si>
    <t>Acompañamiento y apoyo para la reinserción socio laboral de la población extramuros</t>
  </si>
  <si>
    <t>Supervisión y evaluación del tratamiento extramuros</t>
  </si>
  <si>
    <t>Persona controlada</t>
  </si>
  <si>
    <t>Nota informativa</t>
  </si>
  <si>
    <t>Monto Ejecutado y Avance de Ejecución Financiera del Programa Presupuestal Mejora de las competencias de la población penitenciaria para su reinserción social positiva según Departamento, Abril 2016</t>
  </si>
  <si>
    <t>Alerta de Niveles Bajos en la Ejecución Financiera (menor a 25%) para Principales Productos del Programa Presupuestal Mejora de las competencias de la población penitenciaria para su reinserción social positiva, Abril 2016</t>
  </si>
  <si>
    <t>Ejecución Financiera del Programa Presupuestal Mejora de la provisión de los servicios de telecomunicaciones según Pliego, Abril 2016</t>
  </si>
  <si>
    <t>Ejecución Financiera del Programa Presupuestal Mejora de la provisión de los servicios de telecomunicaciones según Departamento, Abril 2016</t>
  </si>
  <si>
    <t>Ejecución Financiera del Programa Presupuestal Mejora de la provisión de los servicios de telecomunicaciones según Principales Productos, Abril 2016</t>
  </si>
  <si>
    <t>Ejecución Financiera del Programa Presupuestal Mejora de la provisión de los servicios de telecomunicaciones según Principales Actividades, Abril 2016</t>
  </si>
  <si>
    <t>Localidades supervisadas de acuerdo a estándares técnicos del servicio</t>
  </si>
  <si>
    <t>Empresas operadoras cuentan con mecanismos para brindar esquemas tarifarios accesibles al usuario</t>
  </si>
  <si>
    <t>Usuarios protegidos en sus derechos</t>
  </si>
  <si>
    <t>Supervisión de los indicadores de telecomunicaciones</t>
  </si>
  <si>
    <t>Supervisión tarifaria y de interconexión</t>
  </si>
  <si>
    <t>Investigaciones preliminares y solución de controversias</t>
  </si>
  <si>
    <t>Supervisión al cumplimiento de la normativa del usuario</t>
  </si>
  <si>
    <t>Solución de quejas y apelaciones, y sanciones por incumplimiento de resoluciones</t>
  </si>
  <si>
    <t>Asistencia a asociaciones y consejo de usuarios</t>
  </si>
  <si>
    <t>Medidas regulatorias</t>
  </si>
  <si>
    <t>Servicios de orientación al usuario</t>
  </si>
  <si>
    <t>MARCO NORMATIVO DE PROTECCION AL USUARIO</t>
  </si>
  <si>
    <t>Asistencia técnica implementada</t>
  </si>
  <si>
    <t>Orientación</t>
  </si>
  <si>
    <t>Monto Ejecutado y Avance de Ejecución Financiera del Programa Presupuestal Mejora de la provisión de los servicios de telecomunicaciones según Departamento, Abril 2016</t>
  </si>
  <si>
    <t>Alerta de Niveles Bajos en la Ejecución Financiera (menor a 25%) para Principales Productos del Programa Presupuestal Mejora de la provisión de los servicios de telecomunicaciones, Abril 2016</t>
  </si>
  <si>
    <t>Ejecución Financiera del Programa Presupuestal Mejora de la eficiencia de los procesos electorales e incremento de la participación política de la ciudadanía según Pliego, Abril 2016</t>
  </si>
  <si>
    <t>Ejecución Financiera del Programa Presupuestal Mejora de la eficiencia de los procesos electorales e incremento de la participación política de la ciudadanía según Departamento, Abril 2016</t>
  </si>
  <si>
    <t>Ejecución Financiera del Programa Presupuestal Mejora de la eficiencia de los procesos electorales e incremento de la participación política de la ciudadanía según Principales Productos, Abril 2016</t>
  </si>
  <si>
    <t>Ejecución Financiera del Programa Presupuestal Mejora de la eficiencia de los procesos electorales e incremento de la participación política de la ciudadanía según Principales Actividades, Abril 2016</t>
  </si>
  <si>
    <t>Proceso electoral oportuno y eficiente</t>
  </si>
  <si>
    <t>Población capacitacitada e informada sobre derechos políticos y participación ciudadana</t>
  </si>
  <si>
    <t>Organizaciones políticas con apoyo en procesos electorales democráticos</t>
  </si>
  <si>
    <t>Organizaciones de la sociedad civil con apoyo en procesos electorales democráticos</t>
  </si>
  <si>
    <t>Verificación de firmas de listas de adherentes</t>
  </si>
  <si>
    <t>Organizaciones políticas atendidas en sus procesos de democracia interna</t>
  </si>
  <si>
    <t>Organizaciones públicas, privadas y de la sociedad civil atendidas, que desarrollan procesos electorales democráticos</t>
  </si>
  <si>
    <t>Procesos electorales y consultas planificados</t>
  </si>
  <si>
    <t>Personas capacitadas en el proceso electoral</t>
  </si>
  <si>
    <t>Población informada sobre el proceso electoral</t>
  </si>
  <si>
    <t>Resultados electorales procesados, computados y gestionados</t>
  </si>
  <si>
    <t>Población peruana con capacidades fortalecidas en cultura electoral</t>
  </si>
  <si>
    <t>Organizaciones políticas con capacidades fortalecidas</t>
  </si>
  <si>
    <t>Organizaciones políticas con fiscalización financiera</t>
  </si>
  <si>
    <t>Monto Ejecutado y Avance de Ejecución Financiera del Programa Presupuestal Mejora de la eficiencia de los procesos electorales e incremento de la participación política de la ciudadanía según Departamento, Abril 2016</t>
  </si>
  <si>
    <t>Alerta de Niveles Bajos en la Ejecución Financiera (menor a 25%) para Principales Productos del Programa Presupuestal Mejora de la eficiencia de los procesos electorales e incremento de la participación política de la ciudadanía, Abril 2016</t>
  </si>
  <si>
    <t>Ejecución Financiera del Programa Presupuestal Formalización minera de la pequeña minería y minería artesanal según Pliego, Abril 2016</t>
  </si>
  <si>
    <t>Ejecución Financiera del Programa Presupuestal Formalización minera de la pequeña minería y minería artesanal según Departamento, Abril 2016</t>
  </si>
  <si>
    <t>Ejecución Financiera del Programa Presupuestal Formalización minera de la pequeña minería y minería artesanal según Principales Productos, Abril 2016</t>
  </si>
  <si>
    <t>Ejecución Financiera del Programa Presupuestal Formalización minera de la pequeña minería y minería artesanal según Principales Actividades, Abril 2016</t>
  </si>
  <si>
    <t>Mineros formalizados</t>
  </si>
  <si>
    <t>Implementación y mantenimiento de la ventanilla única de formalización</t>
  </si>
  <si>
    <t>Fortalecimiento de capacidades a las drem para formalizar mineros</t>
  </si>
  <si>
    <t>DREM</t>
  </si>
  <si>
    <t>Monto Ejecutado y Avance de Ejecución Financiera del Programa Presupuestal Formalización minera de la pequeña minería y minería artesanal según Departamento, Abril 2016</t>
  </si>
  <si>
    <t>Alerta de Niveles Bajos en la Ejecución Financiera (menor a 25%) para Principales Productos del Programa Presupuestal Formalización minera de la pequeña minería y minería artesanal, Abril 2016</t>
  </si>
  <si>
    <t>Ejecución Financiera del Programa Presupuestal Mejora de la competitividad de los destinos turísticos según Pliego, Abril 2016</t>
  </si>
  <si>
    <t>Ejecución Financiera del Programa Presupuestal Mejora de la competitividad de los destinos turísticos según Departamento, Abril 2016</t>
  </si>
  <si>
    <t>Ejecución Financiera del Programa Presupuestal Mejora de la competitividad de los destinos turísticos según Principales Productos, Abril 2016</t>
  </si>
  <si>
    <t>Ejecución Financiera del Programa Presupuestal Mejora de la competitividad de los destinos turísticos según Principales Actividades, Abril 2016</t>
  </si>
  <si>
    <t>Agentes de los destinos turísticos cuentan con servicios para desarrollar una oferta turística competitiva</t>
  </si>
  <si>
    <t>Destinos turísticos con servicios de promoción de la oferta turística</t>
  </si>
  <si>
    <t>Capacitación y asistencia técnica para la aplicación de buenas prácticas en los prestadores de servicios turísticos</t>
  </si>
  <si>
    <t>Capacitación y asistencia técnica orientada al desarrollo y gestión de los destinos turísticos</t>
  </si>
  <si>
    <t>Formación profesional turística</t>
  </si>
  <si>
    <t>Regulación y supervisión de los prestadores de servicios turísticos</t>
  </si>
  <si>
    <t>Conservación y puesta en valor de los recursos turísticos</t>
  </si>
  <si>
    <t>Generación y difusión de información orientada a promover la inversión pública y privada en el sector turístico</t>
  </si>
  <si>
    <t>Campañas orientadas al desarrollo de una cultura turística</t>
  </si>
  <si>
    <t>Promoción interna de los destinos turísticos</t>
  </si>
  <si>
    <t>Promoción externa de los destinos turísticos</t>
  </si>
  <si>
    <t>Recurso turístico</t>
  </si>
  <si>
    <t>Monto Ejecutado y Avance de Ejecución Financiera del Programa Presupuestal Mejora de la competitividad de los destinos turísticos según Departamento, Abril 2016</t>
  </si>
  <si>
    <t>Alerta de Niveles Bajos en la Ejecución Financiera (menor a 25%) para Principales Productos del Programa Presupuestal Mejora de la competitividad de los destinos turísticos, Abril 2016</t>
  </si>
  <si>
    <t>Ejecución Financiera del Programa Presupuestal Reducción de la minería ilegal según Pliego, Abril 2016</t>
  </si>
  <si>
    <t>Ejecución Financiera del Programa Presupuestal Reducción de la minería ilegal según Departamento, Abril 2016</t>
  </si>
  <si>
    <t>Ejecución Financiera del Programa Presupuestal Reducción de la minería ilegal según Principales Productos, Abril 2016</t>
  </si>
  <si>
    <t>Ejecución Financiera del Programa Presupuestal Reducción de la minería ilegal según Principales Actividades, Abril 2016</t>
  </si>
  <si>
    <t>Detección de la minería ilegal</t>
  </si>
  <si>
    <t>Erradicación y sanción de la minería ilegal</t>
  </si>
  <si>
    <t>Elaboración de mapas de actividad minera ilegal</t>
  </si>
  <si>
    <t>Diligencias periciales e investigaciones policiales contra la minería ilegal</t>
  </si>
  <si>
    <t>Control y fiscalización de comercialización de explosivos</t>
  </si>
  <si>
    <t>Operaciones policiales de control e intervención de garitas y puntos de control</t>
  </si>
  <si>
    <t>Intervención de la procuraduría de orden público contra la minería ilegal en la investigación preliminar, proceso judicial y ejecución de sentencia</t>
  </si>
  <si>
    <t>Operaciones de interdicción contra la minería ilegal en zonas de extracción</t>
  </si>
  <si>
    <t>Operaciones de soporte logístico para la interdicción de la minería ilegal</t>
  </si>
  <si>
    <t>Operativos</t>
  </si>
  <si>
    <t>Monto Ejecutado y Avance de Ejecución Financiera del Programa Presupuestal Reducción de la minería ilegal según Departamento, Abril 2016</t>
  </si>
  <si>
    <t>Alerta de Niveles Bajos en la Ejecución Financiera (menor a 25%) para Principales Productos del Programa Presupuestal Reducción de la minería ilegal, Abril 2016</t>
  </si>
  <si>
    <t>Ejecución Financiera del Programa Presupuestal Prevención y manejo de condiciones secundarias de salud en personas con discapacidad según Pliego, Abril 2016</t>
  </si>
  <si>
    <t>Ejecución Financiera del Programa Presupuestal Prevención y manejo de condiciones secundarias de salud en personas con discapacidad según Departamento, Abril 2016</t>
  </si>
  <si>
    <t>Ejecución Financiera del Programa Presupuestal Prevención y manejo de condiciones secundarias de salud en personas con discapacidad según Principales Productos, Abril 2016</t>
  </si>
  <si>
    <t>Ejecución Financiera del Programa Presupuestal Prevención y manejo de condiciones secundarias de salud en personas con discapacidad según Principales Actividades, Abril 2016</t>
  </si>
  <si>
    <t>Personas con discapacidad reciben servicios de promoción de la salud</t>
  </si>
  <si>
    <t>Personas con discapacidad reciben atención en rehabilitación basada en establecimientos de salud</t>
  </si>
  <si>
    <t>Persona con discapacidad certificada en establecimientos de salud</t>
  </si>
  <si>
    <t>Personas con discapacidad reciben servicios de rehabilitación basada en la comunidad</t>
  </si>
  <si>
    <t>Capacitación en medicina de rehabilitación</t>
  </si>
  <si>
    <t>Desarrollo de normas y guías técnicas en discapacidad</t>
  </si>
  <si>
    <t>Monitoreo, supervisión, evaluación y control del programa presupuestal</t>
  </si>
  <si>
    <t>Capacitación en actividades de promoción de la salud orientadas a las personas con discapacidad</t>
  </si>
  <si>
    <t>Capacitación a establecimientos de salud para la promoción de la salud de las personas con discapacidad</t>
  </si>
  <si>
    <t>Capacitación a los municipios para la promoción de la salud de las personas con discapacidad</t>
  </si>
  <si>
    <t>Capacitación a las instituciones educativas para la promoción de la salud de las personas con discapacidad</t>
  </si>
  <si>
    <t>Atención de rehabilitación para personas con discapacidad física</t>
  </si>
  <si>
    <t>Atención de rehabilitación para personas con discapacidad sensorial</t>
  </si>
  <si>
    <t>Atención de rehabilitación para personas con discapacidad mental</t>
  </si>
  <si>
    <t>Certificación de discapacidad</t>
  </si>
  <si>
    <t>Certificación de incapacidad para el trabajo</t>
  </si>
  <si>
    <t>Capacitación a agentes comunitarios en rehabilitación basada en la comunidad</t>
  </si>
  <si>
    <t>Visitas a familias para rehabilitación basada en la comunidad mediante agentes comunitarios</t>
  </si>
  <si>
    <t>Establecimiento de salud</t>
  </si>
  <si>
    <t>Monto Ejecutado y Avance de Ejecución Financiera del Programa Presupuestal Prevención y manejo de condiciones secundarias de salud en personas con discapacidad según Departamento, Abril 2016</t>
  </si>
  <si>
    <t>Alerta de Niveles Bajos en la Ejecución Financiera (menor a 25%) para Principales Productos del Programa Presupuestal Prevención y manejo de condiciones secundarias de salud en personas con discapacidad, Abril 2016</t>
  </si>
  <si>
    <t>Ejecución Financiera del Programa Presupuestal Competitividad y aprovechamiento sostenible de los recursos forestales y de la fauna silvestre según Pliego, Abril 2016</t>
  </si>
  <si>
    <t>Ejecución Financiera del Programa Presupuestal Competitividad y aprovechamiento sostenible de los recursos forestales y de la fauna silvestre según Departamento, Abril 2016</t>
  </si>
  <si>
    <t>Ejecución Financiera del Programa Presupuestal Competitividad y aprovechamiento sostenible de los recursos forestales y de la fauna silvestre según Principales Productos, Abril 2016</t>
  </si>
  <si>
    <t>Ejecución Financiera del Programa Presupuestal Competitividad y aprovechamiento sostenible de los recursos forestales y de la fauna silvestre según Principales Actividades, Abril 2016</t>
  </si>
  <si>
    <t>Productores forestales y manejadores de fauna silvestre informados sobre el manejo sostenible de los recursos forestales y de fauna silvestre</t>
  </si>
  <si>
    <t>Áreas forestales recuperadas que cuenten con un adecuado manejo forestal y de fauna silvestre</t>
  </si>
  <si>
    <t>Productores y manejadores forestales y de fauna silvestre con acceso y trazabilidad eficiente sobre los recursos forestales y de fauna silvestre</t>
  </si>
  <si>
    <t>Productores y manejadores forestales y de fauna silvestre acceden a servicios para la conexión con mercados</t>
  </si>
  <si>
    <t>Productores y manejadores forestales y de fauna silvestre capacitados y sensibilizados en el manejo eficiente de los recursos forestales y fauna silvestre</t>
  </si>
  <si>
    <t>Capacitación y sensibilización en el manejo de los recursos forestales, ecosistemas forestales y de fauna silvestre</t>
  </si>
  <si>
    <t>Asistencia técnica en aprovechamiento de los recursos</t>
  </si>
  <si>
    <t>Estudios de investigación de recursos forestales y de fauna silvestre</t>
  </si>
  <si>
    <t>Recuperación de áreas forestales degradadas o alteradas</t>
  </si>
  <si>
    <t>Sensibilización a la población sobre el uso adecuado de tierras forestales, bosques naturales, ecosistemas forestales, buen manejo de la fauna silvestre</t>
  </si>
  <si>
    <t>Generación, administración y difusión de información forestal y de fauna silvestre</t>
  </si>
  <si>
    <t>Desarrollo de propuestas de intervenciones que promuevan la recuperación de áreas degradadas</t>
  </si>
  <si>
    <t>Implementación del sistema nacional de producción, manejo y conservación de material de reproducción de calidad</t>
  </si>
  <si>
    <t>Prevención, control y vigilancia sobre actividades que atenten contra los recursos forestales y de fauna silvestre</t>
  </si>
  <si>
    <t>Mesas de trabajo y planificación para fortalecer la gestión de los recursos forestales y de fauna silvestre</t>
  </si>
  <si>
    <t>Otorgamiento de derechos de acceso a los recursos forestales y de fauna silvestre y acciones de seguimiento y verificación</t>
  </si>
  <si>
    <t>Desarrollo de mecanismos que promuevan las inversiones forestales y de fauna silvestre</t>
  </si>
  <si>
    <t>Desarrollo de estudios de especies forestales maderables, no maderables y de fauna silvestre potencialmente aprovechables</t>
  </si>
  <si>
    <t>Inventario nacional forestal y de bosques de producción permanente, valoración y evaluación poblacional de flora y fauna silvestre</t>
  </si>
  <si>
    <t>Monto Ejecutado y Avance de Ejecución Financiera del Programa Presupuestal Competitividad y aprovechamiento sostenible de los recursos forestales y de la fauna silvestre según Departamento, Abril 2016</t>
  </si>
  <si>
    <t>Alerta de Niveles Bajos en la Ejecución Financiera (menor a 25%) para Principales Productos del Programa Presupuestal Competitividad y aprovechamiento sostenible de los recursos forestales y de la fauna silvestre, Abril 2016</t>
  </si>
  <si>
    <t>Ejecución Financiera del Programa Presupuestal Control y prevención en salud mental según Pliego, Abril 2016</t>
  </si>
  <si>
    <t>Ejecución Financiera del Programa Presupuestal Control y prevención en salud mental según Departamento, Abril 2016</t>
  </si>
  <si>
    <t>Ejecución Financiera del Programa Presupuestal Control y prevención en salud mental según Principales Productos, Abril 2016</t>
  </si>
  <si>
    <t>Ejecución Financiera del Programa Presupuestal Control y prevención en salud mental según Principales Actividades, Abril 2016</t>
  </si>
  <si>
    <t>Personas con trastornos mentales y problemas psicosociales detectadas</t>
  </si>
  <si>
    <t>Población con problemas psicosociales que reciben atención oportuna y de calidad</t>
  </si>
  <si>
    <t>Personas con trastornos afectivos y de ansiedad tratadas oportunamente</t>
  </si>
  <si>
    <t>Personas con trastornos mentales y del comportamiento debido al consumo del alcohol tratadas oportunamente</t>
  </si>
  <si>
    <t>Personas con trastornos y síndromes psicóticos tratadas oportunamente</t>
  </si>
  <si>
    <t>Personas con trastornos mentales judicializadas tratadas</t>
  </si>
  <si>
    <t>Comunidades con poblaciones víctimas de violencia política atendidas</t>
  </si>
  <si>
    <t>Población en riesgo que acceden a programas de prevención en salud mental</t>
  </si>
  <si>
    <t>Familias con conocimientos de prácticas saludables para prevenir los trastornos mentales y problemas psicosociales</t>
  </si>
  <si>
    <t>Comunidades que promueven prácticas y entornos saludables para contribuir en la disminución de los trastornos mentales y problemas psicosociales</t>
  </si>
  <si>
    <t>Monitoreo, supervisión, evaluación y control del programa en salud mental</t>
  </si>
  <si>
    <t>Desarrollo de normas y guías técnicas para el abordaje de trastornos mentales y problemas de psicosociales</t>
  </si>
  <si>
    <t>Acompañamiento clínico psicosocial</t>
  </si>
  <si>
    <t>Adolescente de 12 a 17 años identificado con déficit en sus habilidades sociales</t>
  </si>
  <si>
    <t>Niña y/o niño de 8 a 11 años identificado con déficit en sus habilidades sociales</t>
  </si>
  <si>
    <t>Tamizaje de personas con trastornos mentales y problemas psicosociales</t>
  </si>
  <si>
    <t>Tratamiento de personas con problemas psicosociales</t>
  </si>
  <si>
    <t>Tratamiento ambulatorio de personas con trastornos afectivos (depresión y conducta suicida) y de ansiedad</t>
  </si>
  <si>
    <t>Tratamiento con internamiento de personas con trastornos afectivos y de ansiedad</t>
  </si>
  <si>
    <t>Tratamiento ambulatorio de personas con trastorno del comportamiento debido al consumo de alcohol</t>
  </si>
  <si>
    <t>Tratamiento con internamiento de pacientes con trastorno del comportamiento debido al consumo de alcohol</t>
  </si>
  <si>
    <t>Rehabilitación psicosocial de personas con trastornos del comportamiento debido al consumo de alcohol</t>
  </si>
  <si>
    <t>Tratamiento ambulatorio de personas con síndrome o trastorno psicótico</t>
  </si>
  <si>
    <t>Tratamiento con internamiento de personas con síndrome o trastorno psicótico</t>
  </si>
  <si>
    <t>Rehabilitación psicosocial de personas con síndrome o trastorno esquizofrénico</t>
  </si>
  <si>
    <t>Monto Ejecutado y Avance de Ejecución Financiera del Programa Presupuestal Control y prevención en salud mental según Departamento, Abril 2016</t>
  </si>
  <si>
    <t>Alerta de Niveles Bajos en la Ejecución Financiera (menor a 25%) para Principales Productos del Programa Presupuestal Control y prevención en salud mental, Abril 2016</t>
  </si>
  <si>
    <t>Ejecución Financiera del Programa Presupuestal Puesta en valor y uso social del patrimonio cultural según Pliego, Abril 2016</t>
  </si>
  <si>
    <t>Ejecución Financiera del Programa Presupuestal Puesta en valor y uso social del patrimonio cultural según Departamento, Abril 2016</t>
  </si>
  <si>
    <t>Ejecución Financiera del Programa Presupuestal Puesta en valor y uso social del patrimonio cultural según Principales Productos, Abril 2016</t>
  </si>
  <si>
    <t>Ejecución Financiera del Programa Presupuestal Puesta en valor y uso social del patrimonio cultural según Principales Actividades, Abril 2016</t>
  </si>
  <si>
    <t>Patrimonio cultural salvaguardado y protegido</t>
  </si>
  <si>
    <t>Población informada y concientizada en la importancia del patrimonio cultural</t>
  </si>
  <si>
    <t>Identificación de bienes del patrimonio cultural</t>
  </si>
  <si>
    <t>Registro de bienes del patrimonio cultural</t>
  </si>
  <si>
    <t>Saneamiento físico y legal de bienes del patrimonio cultural</t>
  </si>
  <si>
    <t>Conservación y transmisión del patrimonio cultural</t>
  </si>
  <si>
    <t>PROMOCION DE EMPRENDIMIENTOS ASOCIADOS A LA GESTION DEL PATRIMONIO CULTURAL</t>
  </si>
  <si>
    <t>Sensibilización y capacitación para reconocer el patrimonio cultural</t>
  </si>
  <si>
    <t>Defensa por atentados contra el patrimonio cultural</t>
  </si>
  <si>
    <t>Bien</t>
  </si>
  <si>
    <t>Monto Ejecutado y Avance de Ejecución Financiera del Programa Presupuestal Puesta en valor y uso social del patrimonio cultural según Departamento, Abril 2016</t>
  </si>
  <si>
    <t>Alerta de Niveles Bajos en la Ejecución Financiera (menor a 25%) para Principales Productos del Programa Presupuestal Puesta en valor y uso social del patrimonio cultural, Abril 2016</t>
  </si>
  <si>
    <t>Ejecución Financiera del Programa Presupuestal Fortalecimiento de la política exterior y de la acción diplomática según Pliego, Abril 2016</t>
  </si>
  <si>
    <t>Ejecución Financiera del Programa Presupuestal Fortalecimiento de la política exterior y de la acción diplomática según Departamento, Abril 2016</t>
  </si>
  <si>
    <t>Ejecución Financiera del Programa Presupuestal Fortalecimiento de la política exterior y de la acción diplomática según Principales Productos, Abril 2016</t>
  </si>
  <si>
    <t>Ejecución Financiera del Programa Presupuestal Fortalecimiento de la política exterior y de la acción diplomática según Principales Actividades, Abril 2016</t>
  </si>
  <si>
    <t>Estado representado e intereses nacionales defendidos</t>
  </si>
  <si>
    <t>Actores nacionales acceden a acciones de facilitación y promoción económica, cultural y científica</t>
  </si>
  <si>
    <t>Representación diplomática y defensa de los intereses nacionales en el exterior</t>
  </si>
  <si>
    <t>Representación y negociación en organismos y foros internacionales</t>
  </si>
  <si>
    <t>Organización de eventos internacionales de alto nivel</t>
  </si>
  <si>
    <t>Facilitación de la promoción del comercio, inversiones y turismo</t>
  </si>
  <si>
    <t>Promoción y protección cultural en el exterior</t>
  </si>
  <si>
    <t>Facilitación de la captación de ciencia, tecnología e innovación</t>
  </si>
  <si>
    <t>Integración y negociaciones económicas internacionales</t>
  </si>
  <si>
    <t>Misión</t>
  </si>
  <si>
    <t>Monto Ejecutado y Avance de Ejecución Financiera del Programa Presupuestal Fortalecimiento de la política exterior y de la acción diplomática según Departamento, Abril 2016</t>
  </si>
  <si>
    <t>Alerta de Niveles Bajos en la Ejecución Financiera (menor a 25%) para Principales Productos del Programa Presupuestal Fortalecimiento de la política exterior y de la acción diplomática, Abril 2016</t>
  </si>
  <si>
    <t>Ejecución Financiera del Programa Presupuestal Promoción de la inversión privada según Pliego, Abril 2016</t>
  </si>
  <si>
    <t>Ejecución Financiera del Programa Presupuestal Promoción de la inversión privada según Departamento, Abril 2016</t>
  </si>
  <si>
    <t>Ejecución Financiera del Programa Presupuestal Promoción de la inversión privada según Principales Productos, Abril 2016</t>
  </si>
  <si>
    <t>Ejecución Financiera del Programa Presupuestal Promoción de la inversión privada según Principales Actividades, Abril 2016</t>
  </si>
  <si>
    <t>Entidades reciben asistencia técnica en la ejecución de los procesos de promoción de proyectos de infraestructura y servicios públicos</t>
  </si>
  <si>
    <t>Entidades públicas con capacidades para diseñar, promover y ejecutar inversiones de alcance regional y/o local</t>
  </si>
  <si>
    <t>Inversionistas acceden a los servicios de promoción, información, orientación y apoyo para la atracción de inversión privada</t>
  </si>
  <si>
    <t>Ejecución de procesos de promoción de inversión privada en proyectos de infraestructura y servicios públicos</t>
  </si>
  <si>
    <t>Formulación y reformulación de proyectos de inversión pública para el desarrollo de asociaciones público privadas</t>
  </si>
  <si>
    <t>Promoción de inversiones descentralizadas con participación del sector privado</t>
  </si>
  <si>
    <t>Asistencia técnica a entidades en las modalidades de inversiones descentralizadas con participación del sector privado</t>
  </si>
  <si>
    <t>Promoción de oportunidades y mecanismos de inversión privada</t>
  </si>
  <si>
    <t>Servicios de información y orientación al inversionista</t>
  </si>
  <si>
    <t>Negociación de contratos vinculados a la promoción de inversiones</t>
  </si>
  <si>
    <t>Contratos</t>
  </si>
  <si>
    <t>Monto Ejecutado y Avance de Ejecución Financiera del Programa Presupuestal Promoción de la inversión privada según Departamento, Abril 2016</t>
  </si>
  <si>
    <t>Alerta de Niveles Bajos en la Ejecución Financiera (menor a 25%) para Principales Productos del Programa Presupuestal Promoción de la inversión privada, Abril 2016</t>
  </si>
  <si>
    <t>Ejecución Financiera del Programa Presupuestal Mejora de las capacidades militares para la defensa y el desarrollo nacional según Pliego, Abril 2016</t>
  </si>
  <si>
    <t>Ejecución Financiera del Programa Presupuestal Mejora de las capacidades militares para la defensa y el desarrollo nacional según Departamento, Abril 2016</t>
  </si>
  <si>
    <t>Ejecución Financiera del Programa Presupuestal Mejora de las capacidades militares para la defensa y el desarrollo nacional según Principales Productos, Abril 2016</t>
  </si>
  <si>
    <t>Ejecución Financiera del Programa Presupuestal Mejora de las capacidades militares para la defensa y el desarrollo nacional según Principales Actividades, Abril 2016</t>
  </si>
  <si>
    <t>Capacidad para operaciones de defensa nacional</t>
  </si>
  <si>
    <t>Frontera territorial vigilada</t>
  </si>
  <si>
    <t>Ámbito acuático vigilado y controlado</t>
  </si>
  <si>
    <t>Espacio aéreo vigilado y controlado</t>
  </si>
  <si>
    <t>Fuerzas armadas innovan y desarrollan tecnología militar</t>
  </si>
  <si>
    <t>Servicios de apoyo al estado</t>
  </si>
  <si>
    <t>Fuerzas armadas cuentan con servicios de inteligencia militar</t>
  </si>
  <si>
    <t>Fuerzas armadas cuentan con capacidad telemática</t>
  </si>
  <si>
    <t>Personas con atención en salud</t>
  </si>
  <si>
    <t>Personal con educación y formación militar</t>
  </si>
  <si>
    <t>Mantenimiento de la capacidad operativa</t>
  </si>
  <si>
    <t>Agregaduría militar y acciones en el exterior</t>
  </si>
  <si>
    <t>Mantenimiento y entrenamiento del efectivo guardacostas</t>
  </si>
  <si>
    <t>Operaciones de policía acuática</t>
  </si>
  <si>
    <t>Monitoreo y control del ámbito acuático</t>
  </si>
  <si>
    <t>Servicios de la administración marítima</t>
  </si>
  <si>
    <t>Servicio de apoyo a otras entidades</t>
  </si>
  <si>
    <t>Servicios de apoyo cívico</t>
  </si>
  <si>
    <t>Atención médica básica</t>
  </si>
  <si>
    <t>Atención médica especializada</t>
  </si>
  <si>
    <t>Mantenimiento de equipos e infraestructura de salud</t>
  </si>
  <si>
    <t>Formación militar de oficiales</t>
  </si>
  <si>
    <t>Formación militar de técnicos y sub oficiales</t>
  </si>
  <si>
    <t>Educación contínua para militares</t>
  </si>
  <si>
    <t>Formación ocupacional</t>
  </si>
  <si>
    <t>Mantenimiento  del efectivo militar</t>
  </si>
  <si>
    <t>Entrenamiento de las unidades operativas militares</t>
  </si>
  <si>
    <t>Horas</t>
  </si>
  <si>
    <t>Kilómetro cuadrado</t>
  </si>
  <si>
    <t>Monto Ejecutado y Avance de Ejecución Financiera del Programa Presupuestal Mejora de las capacidades militares para la defensa y el desarrollo nacional según Departamento, Abril 2016</t>
  </si>
  <si>
    <t>Alerta de Niveles Bajos en la Ejecución Financiera (menor a 25%) para Principales Productos del Programa Presupuestal Mejora de las capacidades militares para la defensa y el desarrollo nacional, Abril 2016</t>
  </si>
  <si>
    <t>Ejecución Financiera del Programa Presupuestal Prevención y recuperación ambiental según Pliego, Abril 2016</t>
  </si>
  <si>
    <t>Ejecución Financiera del Programa Presupuestal Prevención y recuperación ambiental según Departamento, Abril 2016</t>
  </si>
  <si>
    <t>Ejecución Financiera del Programa Presupuestal Prevención y recuperación ambiental según Principales Productos, Abril 2016</t>
  </si>
  <si>
    <t>Ejecución Financiera del Programa Presupuestal Prevención y recuperación ambiental según Principales Actividades, Abril 2016</t>
  </si>
  <si>
    <t>Entidades cuentan con sistema de prevención de la contaminación y la degradación ambiental por minería ilegal e informal</t>
  </si>
  <si>
    <t>Áreas degradadas por minería ilegal e informal intervenidas con sistema de recuperación ambiental</t>
  </si>
  <si>
    <t>Educación ambiental para la prevención y recuperación ambiental</t>
  </si>
  <si>
    <t>Sistema de detección temprana y vigilancia ambiental</t>
  </si>
  <si>
    <t>Implementación y operación de un sistema de identificación, categorización y priorización de áreas contaminadas y degradadas</t>
  </si>
  <si>
    <t>Investigación para la remediación ambiental de sitios contaminados</t>
  </si>
  <si>
    <t>Investigación para recuperación ambiental de áreas degradadas</t>
  </si>
  <si>
    <t>Monto Ejecutado y Avance de Ejecución Financiera del Programa Presupuestal Prevención y recuperación ambiental según Departamento, Abril 2016</t>
  </si>
  <si>
    <t>Alerta de Niveles Bajos en la Ejecución Financiera (menor a 25%) para Principales Productos del Programa Presupuestal Prevención y recuperación ambiental, Abril 2016</t>
  </si>
  <si>
    <t>Ejecución Financiera del Programa Presupuestal Desarrollo de la ciencia, tecnología e innovación tecnológica según Pliego, Abril 2016</t>
  </si>
  <si>
    <t>Ejecución Financiera del Programa Presupuestal Desarrollo de la ciencia, tecnología e innovación tecnológica según Departamento, Abril 2016</t>
  </si>
  <si>
    <t>Ejecución Financiera del Programa Presupuestal Desarrollo de la ciencia, tecnología e innovación tecnológica según Principales Productos, Abril 2016</t>
  </si>
  <si>
    <t>Ejecución Financiera del Programa Presupuestal Desarrollo de la ciencia, tecnología e innovación tecnológica según Principales Actividades, Abril 2016</t>
  </si>
  <si>
    <t>Capacidades para la generación de ciencia, tecnología e innovación tecnológica desarrolladas y fortalecidas</t>
  </si>
  <si>
    <t>Capacidades para la gestión de ciencia, tecnología e innovación tecnológica desarrolladas y fortalecidas</t>
  </si>
  <si>
    <t>Instituciones cuentan con una plataforma de gestión de la información de la ciencia, tecnología e innovación tecnológica</t>
  </si>
  <si>
    <t>Facilidades y desarrollo de la investigación, innovación y transferencia tecnológica</t>
  </si>
  <si>
    <t>Desarrollo de normas, instrumentos técnico normativos, guías técnicas e información especializada</t>
  </si>
  <si>
    <t>Apoyo a la formación a nivel de post grado en ciencia, tecnología e innovación tecnológica</t>
  </si>
  <si>
    <t>Apoyo a proyectos de investigación formativa en universidades</t>
  </si>
  <si>
    <t>Captación de expertos y colocación en entidades que desarrollan investigación</t>
  </si>
  <si>
    <t>Apoyo para el desarrollo de pasantías en ciencia, tecnología e innovación tecnológica</t>
  </si>
  <si>
    <t>Difusión, sensibilización y motivación para la formación de vocaciones en ciencia, tecnología e innovación tecnológica</t>
  </si>
  <si>
    <t>Asistencia técnica en gestión de la ciencia, tecnología e innovación tecnológica a universidades públicas e institutos de investigación</t>
  </si>
  <si>
    <t>Recuperación, registro, sistematización y articulación de la información producida en ciencia, tecnología e innovación tecnológica</t>
  </si>
  <si>
    <t>Generación de información, vigilancia, análisis de información y priorización en ciencia, tecnología e innovación tecnológica</t>
  </si>
  <si>
    <t>Apoyo para publicaciones en ciencia, tecnología e innovación tecnológica</t>
  </si>
  <si>
    <t>Incentivos para la inversión en ciencia, tecnología e innovación tecnológica</t>
  </si>
  <si>
    <t>Apoyo a proyectos de investigación en ciencia, tecnología e innovación tecnológica</t>
  </si>
  <si>
    <t>Apoyo para la adaptación de tecnología y desarrollo de innovaciones tecnológicas</t>
  </si>
  <si>
    <t>Programas de post grado en ciencia, tecnología e innovación tecnológica</t>
  </si>
  <si>
    <t>Operación y mantenimiento de infraestructura  científica y tecnológica</t>
  </si>
  <si>
    <t>Instituciones desarrollan y ejecutan proyectos de investigación científica y de innovación tecnológica</t>
  </si>
  <si>
    <t>Documento emitido</t>
  </si>
  <si>
    <t>Publicación</t>
  </si>
  <si>
    <t>Programa</t>
  </si>
  <si>
    <t>Proyecto de investigación</t>
  </si>
  <si>
    <t>Monto Ejecutado y Avance de Ejecución Financiera del Programa Presupuestal Desarrollo de la ciencia, tecnología e innovación tecnológica según Departamento, Abril 2016</t>
  </si>
  <si>
    <t>Alerta de Niveles Bajos en la Ejecución Financiera (menor a 25%) para Principales Productos del Programa Presupuestal Desarrollo de la ciencia, tecnología e innovación tecnológica, Abril 2016</t>
  </si>
  <si>
    <t>Ejecución Financiera del Programa Presupuestal Reducción del costo, tiempo e inseguridad en el sistema de transporte según Pliego, Abril 2016</t>
  </si>
  <si>
    <t>Ejecución Financiera del Programa Presupuestal Reducción del costo, tiempo e inseguridad en el sistema de transporte según Departamento, Abril 2016</t>
  </si>
  <si>
    <t>Ejecución Financiera del Programa Presupuestal Reducción del costo, tiempo e inseguridad en el sistema de transporte según Principales Productos, Abril 2016</t>
  </si>
  <si>
    <t>Ejecución Financiera del Programa Presupuestal Reducción del costo, tiempo e inseguridad en el sistema de transporte según Principales Actividades, Abril 2016</t>
  </si>
  <si>
    <t>Camino nacional con mantenimiento vial</t>
  </si>
  <si>
    <t>Camino departamental con mantenimiento vial</t>
  </si>
  <si>
    <t>Camino vecinal con mantenimiento vial</t>
  </si>
  <si>
    <t>Camino de herradura con mantenimiento vial</t>
  </si>
  <si>
    <t>Usuario de la vía con mayor conocimiento de seguridad vial</t>
  </si>
  <si>
    <t>Vehículo habilitado para el servicio de transporte de personas y mercancías</t>
  </si>
  <si>
    <t>Transportista que presta servicio de transporte terrestre y entidades complementarias autorizados</t>
  </si>
  <si>
    <t>Servicios de transporte terrestre y complementarios fiscalizados</t>
  </si>
  <si>
    <t>Persona autorizada para conducir vehículos automotores</t>
  </si>
  <si>
    <t>Red vial auditada o inspeccionada en seguridad vial</t>
  </si>
  <si>
    <t>AERODROMO OPERATIVO Y CON MANTENIMIENTO</t>
  </si>
  <si>
    <t>PERSONA NATURAL O JURÍDICA AUTORIZADA PARA BRINDAR SERVICIOS AERONAUTICOS</t>
  </si>
  <si>
    <t>PERSONA NATURAL O JURÍDICA INSPECCIONADA EN SEGURIDAD AERONAUTICA</t>
  </si>
  <si>
    <t>PERSONAS ATENDIDAS POR VUELOS SUBSIDIADOS</t>
  </si>
  <si>
    <t>FERROCARRIL NACIONAL OPERATIVO Y CON MANTENIMIENTO</t>
  </si>
  <si>
    <t>Sistema eléctrico de transporte masivo operativo y con mantenimiento</t>
  </si>
  <si>
    <t>PERSONA NATURAL O JURIDICA AUTORIZADA PARA BRINDAR SERVICIOS FERROVIARIOS</t>
  </si>
  <si>
    <t>PERSONA NATURAL O JURIDICA INSPECCIONADA EN LA PRESTACION DE SERVICIOS FERROVIARIOS</t>
  </si>
  <si>
    <t>HIDROVIA OPERATIVA Y CON MANTENIMIENTO</t>
  </si>
  <si>
    <t>OPERADORES DEL SERVICIO DE TRANSPORTE ACUATICO AUTORIZADOS</t>
  </si>
  <si>
    <t>OPERADORES DEL SERVICIO DE TRANSPORTE ACUATICO INSPECCIONADOS</t>
  </si>
  <si>
    <t>PERSONA NATURAL O JURIDICA CON AUTORIZACION PORTUARIA</t>
  </si>
  <si>
    <t>TERMINAL PORTUARIO CON ESTANDARES DE GESTION Y OPERACION</t>
  </si>
  <si>
    <t>NAVE ATENDIDA CON SERVICIOS PORTUARIOS GENERALES</t>
  </si>
  <si>
    <t>PERSONA NATURAL O JURIDICA SUPERVISADA O FISCALIZADA EN ACTIVIDADES E INFRAESTRUCTURA PORTUARIA</t>
  </si>
  <si>
    <t>Conservación por niveles de servicio de la red pavimentada y no pavimentada</t>
  </si>
  <si>
    <t>Mantenimiento periódico de la red vial nacional pavimentada</t>
  </si>
  <si>
    <t>Mantenimiento rutinario red vial nacional pavimentada</t>
  </si>
  <si>
    <t>Mantenimiento rutinario red vial nacional no pavimentada</t>
  </si>
  <si>
    <t>Prevención y Atención de emergencias viales</t>
  </si>
  <si>
    <t>Conservación vial por niveles de servicio de la red concesionada</t>
  </si>
  <si>
    <t>Estudio de tráfico anual</t>
  </si>
  <si>
    <t>Inventario vial de carácter básico</t>
  </si>
  <si>
    <t>Control del cumplimiento de normas de gestión y desarrollo de infraestructura vial</t>
  </si>
  <si>
    <t>Estudios básicos de ingeniería</t>
  </si>
  <si>
    <t>Mantenimiento periódico de la red vial departamental pavimentada</t>
  </si>
  <si>
    <t>Mantenimiento rutinario de la red vial departamental pavimentada</t>
  </si>
  <si>
    <t>Mantenimiento rutinario de la red vial departamental no pavimentada</t>
  </si>
  <si>
    <t>Mantenimiento rutinario de caminos vecinales no pavimentados</t>
  </si>
  <si>
    <t>Mantenimiento periódico de caminos vecinales no pavimentados</t>
  </si>
  <si>
    <t>Mantenimiento rutinario de caminos vecinales pavimentados</t>
  </si>
  <si>
    <t>Mantenimiento periódico de la red vial departamental no pavimentada</t>
  </si>
  <si>
    <t>Mantenimiento periódico de caminos vecinales pavimentados</t>
  </si>
  <si>
    <t>Funcionamiento de unidades de peajes</t>
  </si>
  <si>
    <t>Mantenimiento de puentes</t>
  </si>
  <si>
    <t>Implementación de sistema integrado de información de la gestión de transporte terrestre</t>
  </si>
  <si>
    <t>Maquinaria y equipo para infraestructura vial</t>
  </si>
  <si>
    <t>Fiscalización al servicio de transporte terrestre de personas</t>
  </si>
  <si>
    <t>Fiscalización al servicio de transporte terrestre de mercancías</t>
  </si>
  <si>
    <t>Fiscalización al servicio de transporte terrestre de mercancías y personas controlado por peso y dimensiones en la red vial nacional</t>
  </si>
  <si>
    <t>Fiscalización a las entidades de infraestructura complementaria de transporte terrestre</t>
  </si>
  <si>
    <t>Fiscalización a las entidades de servicios complementarios de transporte terrestre</t>
  </si>
  <si>
    <t>Procedimiento sancionador al servicio de transporte terrestre de personas, mercancías, tránsito y servicios complementarios</t>
  </si>
  <si>
    <t>Capacitación preventiva a transportistas, conductores y entidades prestadoras de servicios complementarios</t>
  </si>
  <si>
    <t>Fiscalización del tránsito a vehículos de transporte terrestre</t>
  </si>
  <si>
    <t>Elaboración y/o actualización de normas legales administrativas y técnicas</t>
  </si>
  <si>
    <t>Acciones requeridas para los procesos de consulta previa relativos a proyectos de inversión hidroviarios</t>
  </si>
  <si>
    <t>Planeamiento y facilitación de proyectos de desarrollo portuario</t>
  </si>
  <si>
    <t>Investigación de accidentes aéreos</t>
  </si>
  <si>
    <t>Transferencias a entidades</t>
  </si>
  <si>
    <t>Fortalecimiento de capacidades en el sistema de transporte</t>
  </si>
  <si>
    <t>OPERACION Y MANTENIMIENTO DE ACTIVIDADES AEROPORTUARIAS CONCESIONADAS</t>
  </si>
  <si>
    <t>Operación y mantenimiento  de las actividades ferroviarias urbanas concesionadas</t>
  </si>
  <si>
    <t>Estudios complementarios para la operación y/o desarrollo de la red ferroviaria urbana existente</t>
  </si>
  <si>
    <t>Vehículo controlado</t>
  </si>
  <si>
    <t>Puente</t>
  </si>
  <si>
    <t>Sistema</t>
  </si>
  <si>
    <t>Maquinaria</t>
  </si>
  <si>
    <t>Resolución notificada</t>
  </si>
  <si>
    <t>AERODROMO</t>
  </si>
  <si>
    <t>Monto Ejecutado y Avance de Ejecución Financiera del Programa Presupuestal Reducción del costo, tiempo e inseguridad en el sistema de transporte según Departamento, Abril 2016</t>
  </si>
  <si>
    <t>Alerta de Niveles Bajos en la Ejecución Financiera (menor a 25%) para Principales Productos del Programa Presupuestal Reducción del costo, tiempo e inseguridad en el sistema de transporte, Abril 2016</t>
  </si>
  <si>
    <t>Ejecución Financiera del Programa Presupuestal Disminución de la incidencia de los conflictos, protestas y movilizaciones sociales violentas que alteran el orden público según Pliego, Abril 2016</t>
  </si>
  <si>
    <t>Ejecución Financiera del Programa Presupuestal Disminución de la incidencia de los conflictos, protestas y movilizaciones sociales violentas que alteran el orden público según Departamento, Abril 2016</t>
  </si>
  <si>
    <t>Ejecución Financiera del Programa Presupuestal Disminución de la incidencia de los conflictos, protestas y movilizaciones sociales violentas que alteran el orden público según Principales Productos, Abril 2016</t>
  </si>
  <si>
    <t>Ejecución Financiera del Programa Presupuestal Disminución de la incidencia de los conflictos, protestas y movilizaciones sociales violentas que alteran el orden público según Principales Actividades, Abril 2016</t>
  </si>
  <si>
    <t>Población informada sobre su participación en eventos públicos</t>
  </si>
  <si>
    <t>Eventos públicos vigilados y controlados</t>
  </si>
  <si>
    <t>Procesos judiciales por delitos contra el orden público atendidos por la procuraduría publica</t>
  </si>
  <si>
    <t>Información a la población sobre sus deberes, derechos y normas que regulan su participación en eventos públicos</t>
  </si>
  <si>
    <t>Identificación, monitoreo y alerta de conflictos y otros eventos</t>
  </si>
  <si>
    <t>Atención a requerimientos de otorgamiento de garantías de orden público</t>
  </si>
  <si>
    <t>Acciones de inteligencia para prevenir, detectar y/o neutralizar alteraciones del orden público</t>
  </si>
  <si>
    <t>Operaciones policiales para controlar y vigilar los eventos públicos</t>
  </si>
  <si>
    <t>Mantenimiento y reposición de infraestructura y equipamiento</t>
  </si>
  <si>
    <t>Mantenimiento y reposición de vehículos</t>
  </si>
  <si>
    <t>Diligencias preliminares para las denuncias a infractores contra el orden público</t>
  </si>
  <si>
    <t>Participación de la procuraduría publica en procesos judiciales relacionados a delitos contra el orden público</t>
  </si>
  <si>
    <t>Proceso judicial</t>
  </si>
  <si>
    <t>Monto Ejecutado y Avance de Ejecución Financiera del Programa Presupuestal Disminución de la incidencia de los conflictos, protestas y movilizaciones sociales violentas que alteran el orden público según Departamento, Abril 2016</t>
  </si>
  <si>
    <t>Alerta de Niveles Bajos en la Ejecución Financiera (menor a 25%) para Principales Productos del Programa Presupuestal Disminución de la incidencia de los conflictos, protestas y movilizaciones sociales violentas que alteran el orden público, Abril 2016</t>
  </si>
  <si>
    <t>Ejecución Financiera del Programa Presupuestal Desarrollo y promoción de las artes e industrias culturales según Pliego, Abril 2016</t>
  </si>
  <si>
    <t>Ejecución Financiera del Programa Presupuestal Desarrollo y promoción de las artes e industrias culturales según Departamento, Abril 2016</t>
  </si>
  <si>
    <t>Ejecución Financiera del Programa Presupuestal Desarrollo y promoción de las artes e industrias culturales según Principales Productos, Abril 2016</t>
  </si>
  <si>
    <t>Ejecución Financiera del Programa Presupuestal Desarrollo y promoción de las artes e industrias culturales según Principales Actividades, Abril 2016</t>
  </si>
  <si>
    <t>Emprendedores acceden a mecanismos para el desarrollo de una oferta cultural diversa</t>
  </si>
  <si>
    <t>Artistas acceden a herramientas para el desarrollo de sus procesos creativos</t>
  </si>
  <si>
    <t>Instituciones públicas y organizaciones culturales cuentan con herramientas para una adecuada gestión de políticas culturales</t>
  </si>
  <si>
    <t>Población se beneficia de una oferta cultural diversa y reconocida a nivel nacional e internacional</t>
  </si>
  <si>
    <t>Implementación de acciones para la valoración y el reconocimiento a la actividad artística y cultural</t>
  </si>
  <si>
    <t>Implementación de acciones para el acceso y la apreciación de la diversidad de expresiones artísticas</t>
  </si>
  <si>
    <t>Organización de eventos dirigidos a incrementar la diversidad de la oferta cultural y su reconocimiento</t>
  </si>
  <si>
    <t>Implementación de una plataforma de servicios al emprendedor cultural</t>
  </si>
  <si>
    <t>Organización y participación en eventos para posicionamiento de las artes e industrias culturales</t>
  </si>
  <si>
    <t>Elaboración y gestión de mecanismos de financiamiento para el desarrollo de emprendimientos culturales</t>
  </si>
  <si>
    <t>Capacitación para el desempeño profesional del sector artístico</t>
  </si>
  <si>
    <t>Organización de actividades para el intercambio y fortalecimiento de los procesos creativos</t>
  </si>
  <si>
    <t>Elaboración y difusión de lineamientos y guías para la adecuada gestión  en materia de artes e industrias culturales</t>
  </si>
  <si>
    <t>Asistencia técnica a organizaciones y entidades para estrategias de desarrollo cultural regionales y locales</t>
  </si>
  <si>
    <t>Evento cultural</t>
  </si>
  <si>
    <t>Actividad efectuada</t>
  </si>
  <si>
    <t>Monto Ejecutado y Avance de Ejecución Financiera del Programa Presupuestal Desarrollo y promoción de las artes e industrias culturales según Departamento, Abril 2016</t>
  </si>
  <si>
    <t>Alerta de Niveles Bajos en la Ejecución Financiera (menor a 25%) para Principales Productos del Programa Presupuestal Desarrollo y promoción de las artes e industrias culturales, Abril 2016</t>
  </si>
  <si>
    <t>Ejecución Financiera del Programa Presupuestal Protección de la propiedad intelectual según Pliego, Abril 2016</t>
  </si>
  <si>
    <t>Ejecución Financiera del Programa Presupuestal Protección de la propiedad intelectual según Departamento, Abril 2016</t>
  </si>
  <si>
    <t>Ejecución Financiera del Programa Presupuestal Protección de la propiedad intelectual según Principales Productos, Abril 2016</t>
  </si>
  <si>
    <t>Ejecución Financiera del Programa Presupuestal Protección de la propiedad intelectual según Principales Actividades, Abril 2016</t>
  </si>
  <si>
    <t>Personas naturales y/o jurídicas cuentan con información especializada sobre propiedad intelectual</t>
  </si>
  <si>
    <t>Personas naturales y/o jurídicas reciben acompañamiento para la obtención o reconocimiento de derechos de propiedad intelectual</t>
  </si>
  <si>
    <t>Administrados cuentan con procedimientos de propiedad intelectual</t>
  </si>
  <si>
    <t>Titulares reciben vigilancia sobre sus derechos de propiedad intelectual</t>
  </si>
  <si>
    <t>Diseñar y desarrollar información especializada de propiedad intelectual</t>
  </si>
  <si>
    <t>Monto Ejecutado y Avance de Ejecución Financiera del Programa Presupuestal Protección de la propiedad intelectual según Departamento, Abril 2016</t>
  </si>
  <si>
    <t>Alerta de Niveles Bajos en la Ejecución Financiera (menor a 25%) para Principales Productos del Programa Presupuestal Protección de la propiedad intelectual, Abril 2016</t>
  </si>
  <si>
    <t>Ejecución Financiera del Programa Presupuestal Acceso de personas adultas mayores a servicios especializados según Pliego, Abril 2016</t>
  </si>
  <si>
    <t>Ejecución Financiera del Programa Presupuestal Acceso de personas adultas mayores a servicios especializados según Departamento, Abril 2016</t>
  </si>
  <si>
    <t>Ejecución Financiera del Programa Presupuestal Acceso de personas adultas mayores a servicios especializados según Principales Productos, Abril 2016</t>
  </si>
  <si>
    <t>Ejecución Financiera del Programa Presupuestal Acceso de personas adultas mayores a servicios especializados según Principales Actividades, Abril 2016</t>
  </si>
  <si>
    <t>Familiares y cuidadores con capacidades fortalecidas en el buen trato al adulto mayor</t>
  </si>
  <si>
    <t>Personas adultas mayores atendidos involucrando al entorno familiar y social</t>
  </si>
  <si>
    <t>Monto Ejecutado y Avance de Ejecución Financiera del Programa Presupuestal Acceso de personas adultas mayores a servicios especializados según Departamento, Abril 2016</t>
  </si>
  <si>
    <t>Alerta de Niveles Bajos en la Ejecución Financiera (menor a 25%) para Principales Productos del Programa Presupuestal Acceso de personas adultas mayores a servicios especializados, Abril 2016</t>
  </si>
  <si>
    <t>Celeridad, predictibilidad y acceso de los procesos judiciales tributarios, aduaneros y de temas de mercado</t>
  </si>
  <si>
    <t>Ejecución Financiera del Programa Presupuestal Celeridad, predictibilidad y acceso de los procesos judiciales tributarios, aduaneros y de temas de mercado según Pliego, Abril 2016</t>
  </si>
  <si>
    <t>Ejecución Financiera del Programa Presupuestal Celeridad, predictibilidad y acceso de los procesos judiciales tributarios, aduaneros y de temas de mercado según Departamento, Abril 2016</t>
  </si>
  <si>
    <t>Ejecución Financiera del Programa Presupuestal Celeridad, predictibilidad y acceso de los procesos judiciales tributarios, aduaneros y de temas de mercado según Principales Productos, Abril 2016</t>
  </si>
  <si>
    <t>Ejecución Financiera del Programa Presupuestal Celeridad, predictibilidad y acceso de los procesos judiciales tributarios, aduaneros y de temas de mercado según Principales Actividades, Abril 2016</t>
  </si>
  <si>
    <t>PROCESO JUDICIAL TRAMITADO Y EJECUTADO</t>
  </si>
  <si>
    <t>Monto Ejecutado y Avance de Ejecución Financiera del Programa Presupuestal Celeridad, predictibilidad y acceso de los procesos judiciales tributarios, aduaneros y de temas de mercado según Departamento, Abril 2016</t>
  </si>
  <si>
    <t>Alerta de Niveles Bajos en la Ejecución Financiera (menor a 25%) para Principales Productos del Programa Presupuestal Celeridad, predictibilidad y acceso de los procesos judiciales tributarios, aduaneros y de temas de mercado, Abril 2016</t>
  </si>
  <si>
    <t>Difusión de información especializada de propiedad intelectual</t>
  </si>
  <si>
    <t>Plataforma de servicios de propiedad intelectual</t>
  </si>
  <si>
    <t>Asistencia técnica a usuarios de los servicios de propiedad intelectual</t>
  </si>
  <si>
    <t>Capacitación a usuarios y actores vinculados a los servicios de propiedad intelectual</t>
  </si>
  <si>
    <t>Resolución de expedientes de los administrados</t>
  </si>
  <si>
    <t>Realizar inspecciones sobre derechos de propiedad intelectual</t>
  </si>
  <si>
    <t>Desarrollo de competencias en familiares para la atención de personas adultas mayores</t>
  </si>
  <si>
    <t>Desarrollo de competencias en cuidadores para la atención de personas adultas mayores</t>
  </si>
  <si>
    <t>Identificación, selección y derivación de personas adultas mayores en situación en riego</t>
  </si>
  <si>
    <t>Personas adultas mayores en situación de riesgo atendidas en centros de atención de noche</t>
  </si>
  <si>
    <t>Personas adultas mayores en situación de riesgo atendidas en centros de atención residencial</t>
  </si>
  <si>
    <t>Personas adultas mayores en situación de riesgo atendidas en centros de atención de día</t>
  </si>
  <si>
    <t>Personas adultas mayores reciben servicios para prevenir condiciones de riesgo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</si>
</sst>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00#"/>
    <numFmt numFmtId="165" formatCode="0.0%"/>
    <numFmt numFmtId="166" formatCode="#,##0.0"/>
    <numFmt numFmtId="167" formatCode="00#"/>
    <numFmt numFmtId="168" formatCode="0#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8" fillId="0" borderId="0" applyFont="0" applyFill="0" applyBorder="0" applyAlignment="0" applyProtection="0"/>
  </cellStyleXfs>
  <cellXfs count="106">
    <xf numFmtId="0" fontId="0" fillId="0" borderId="0" xfId="0"/>
    <xf numFmtId="0" fontId="3" fillId="0" borderId="0" xfId="0" applyFont="1"/>
    <xf numFmtId="164" fontId="3" fillId="0" borderId="0" xfId="0" applyNumberFormat="1" applyFon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0" fontId="0" fillId="0" borderId="0" xfId="0" applyBorder="1"/>
    <xf numFmtId="0" fontId="0" fillId="0" borderId="7" xfId="0" applyBorder="1"/>
    <xf numFmtId="0" fontId="1" fillId="3" borderId="18" xfId="0" applyFont="1" applyFill="1" applyBorder="1" applyAlignment="1">
      <alignment horizontal="center" vertical="center" wrapText="1"/>
    </xf>
    <xf numFmtId="0" fontId="1" fillId="3" borderId="19" xfId="0" applyFont="1" applyFill="1" applyBorder="1" applyAlignment="1">
      <alignment horizontal="center" vertical="center" wrapText="1"/>
    </xf>
    <xf numFmtId="0" fontId="5" fillId="3" borderId="3" xfId="0" applyFont="1" applyFill="1" applyBorder="1"/>
    <xf numFmtId="164" fontId="5" fillId="3" borderId="4" xfId="0" applyNumberFormat="1" applyFont="1" applyFill="1" applyBorder="1"/>
    <xf numFmtId="0" fontId="5" fillId="3" borderId="4" xfId="0" applyFont="1" applyFill="1" applyBorder="1"/>
    <xf numFmtId="166" fontId="1" fillId="3" borderId="20" xfId="0" applyNumberFormat="1" applyFont="1" applyFill="1" applyBorder="1"/>
    <xf numFmtId="166" fontId="1" fillId="3" borderId="21" xfId="0" applyNumberFormat="1" applyFont="1" applyFill="1" applyBorder="1"/>
    <xf numFmtId="165" fontId="1" fillId="3" borderId="21" xfId="0" applyNumberFormat="1" applyFont="1" applyFill="1" applyBorder="1"/>
    <xf numFmtId="165" fontId="1" fillId="3" borderId="22" xfId="0" applyNumberFormat="1" applyFont="1" applyFill="1" applyBorder="1"/>
    <xf numFmtId="0" fontId="4" fillId="2" borderId="2" xfId="0" applyFont="1" applyFill="1" applyBorder="1" applyAlignment="1">
      <alignment vertical="top" wrapText="1"/>
    </xf>
    <xf numFmtId="164" fontId="4" fillId="2" borderId="0" xfId="0" applyNumberFormat="1" applyFont="1" applyFill="1" applyBorder="1" applyAlignment="1">
      <alignment vertical="top" wrapText="1"/>
    </xf>
    <xf numFmtId="0" fontId="4" fillId="2" borderId="0" xfId="0" applyFont="1" applyFill="1" applyBorder="1" applyAlignment="1">
      <alignment vertical="top" wrapText="1"/>
    </xf>
    <xf numFmtId="166" fontId="0" fillId="2" borderId="23" xfId="0" applyNumberFormat="1" applyFill="1" applyBorder="1" applyAlignment="1">
      <alignment vertical="top" wrapText="1"/>
    </xf>
    <xf numFmtId="166" fontId="0" fillId="2" borderId="24" xfId="0" applyNumberFormat="1" applyFill="1" applyBorder="1" applyAlignment="1">
      <alignment vertical="top" wrapText="1"/>
    </xf>
    <xf numFmtId="165" fontId="0" fillId="2" borderId="24" xfId="0" applyNumberFormat="1" applyFill="1" applyBorder="1" applyAlignment="1">
      <alignment vertical="top" wrapText="1"/>
    </xf>
    <xf numFmtId="165" fontId="0" fillId="2" borderId="25" xfId="0" applyNumberFormat="1" applyFill="1" applyBorder="1" applyAlignment="1">
      <alignment vertical="top" wrapText="1"/>
    </xf>
    <xf numFmtId="0" fontId="4" fillId="2" borderId="6" xfId="0" applyFont="1" applyFill="1" applyBorder="1" applyAlignment="1">
      <alignment vertical="top" wrapText="1"/>
    </xf>
    <xf numFmtId="164" fontId="4" fillId="2" borderId="7" xfId="0" applyNumberFormat="1" applyFont="1" applyFill="1" applyBorder="1" applyAlignment="1">
      <alignment vertical="top" wrapText="1"/>
    </xf>
    <xf numFmtId="0" fontId="4" fillId="2" borderId="7" xfId="0" applyFont="1" applyFill="1" applyBorder="1" applyAlignment="1">
      <alignment vertical="top" wrapText="1"/>
    </xf>
    <xf numFmtId="166" fontId="0" fillId="2" borderId="26" xfId="0" applyNumberFormat="1" applyFill="1" applyBorder="1" applyAlignment="1">
      <alignment vertical="top" wrapText="1"/>
    </xf>
    <xf numFmtId="166" fontId="0" fillId="2" borderId="27" xfId="0" applyNumberFormat="1" applyFill="1" applyBorder="1" applyAlignment="1">
      <alignment vertical="top" wrapText="1"/>
    </xf>
    <xf numFmtId="165" fontId="0" fillId="2" borderId="27" xfId="0" applyNumberFormat="1" applyFill="1" applyBorder="1" applyAlignment="1">
      <alignment vertical="top" wrapText="1"/>
    </xf>
    <xf numFmtId="165" fontId="0" fillId="2" borderId="28" xfId="0" applyNumberFormat="1" applyFill="1" applyBorder="1" applyAlignment="1">
      <alignment vertical="top" wrapText="1"/>
    </xf>
    <xf numFmtId="167" fontId="3" fillId="0" borderId="0" xfId="0" applyNumberFormat="1" applyFont="1"/>
    <xf numFmtId="167" fontId="0" fillId="0" borderId="0" xfId="0" applyNumberFormat="1"/>
    <xf numFmtId="167" fontId="5" fillId="3" borderId="4" xfId="0" applyNumberFormat="1" applyFont="1" applyFill="1" applyBorder="1"/>
    <xf numFmtId="0" fontId="5" fillId="3" borderId="2" xfId="0" applyFont="1" applyFill="1" applyBorder="1"/>
    <xf numFmtId="167" fontId="5" fillId="3" borderId="0" xfId="0" applyNumberFormat="1" applyFont="1" applyFill="1" applyBorder="1"/>
    <xf numFmtId="0" fontId="5" fillId="3" borderId="0" xfId="0" applyFont="1" applyFill="1" applyBorder="1"/>
    <xf numFmtId="166" fontId="1" fillId="3" borderId="23" xfId="0" applyNumberFormat="1" applyFont="1" applyFill="1" applyBorder="1"/>
    <xf numFmtId="166" fontId="1" fillId="3" borderId="24" xfId="0" applyNumberFormat="1" applyFont="1" applyFill="1" applyBorder="1"/>
    <xf numFmtId="165" fontId="1" fillId="3" borderId="24" xfId="0" applyNumberFormat="1" applyFont="1" applyFill="1" applyBorder="1"/>
    <xf numFmtId="165" fontId="1" fillId="3" borderId="25" xfId="0" applyNumberFormat="1" applyFont="1" applyFill="1" applyBorder="1"/>
    <xf numFmtId="0" fontId="5" fillId="3" borderId="6" xfId="0" applyFont="1" applyFill="1" applyBorder="1"/>
    <xf numFmtId="167" fontId="5" fillId="3" borderId="7" xfId="0" applyNumberFormat="1" applyFont="1" applyFill="1" applyBorder="1"/>
    <xf numFmtId="0" fontId="5" fillId="3" borderId="7" xfId="0" applyFont="1" applyFill="1" applyBorder="1"/>
    <xf numFmtId="166" fontId="1" fillId="3" borderId="26" xfId="0" applyNumberFormat="1" applyFont="1" applyFill="1" applyBorder="1"/>
    <xf numFmtId="166" fontId="1" fillId="3" borderId="27" xfId="0" applyNumberFormat="1" applyFont="1" applyFill="1" applyBorder="1"/>
    <xf numFmtId="165" fontId="1" fillId="3" borderId="27" xfId="0" applyNumberFormat="1" applyFont="1" applyFill="1" applyBorder="1"/>
    <xf numFmtId="165" fontId="1" fillId="3" borderId="28" xfId="0" applyNumberFormat="1" applyFont="1" applyFill="1" applyBorder="1"/>
    <xf numFmtId="167" fontId="4" fillId="2" borderId="0" xfId="0" applyNumberFormat="1" applyFont="1" applyFill="1" applyBorder="1" applyAlignment="1">
      <alignment vertical="top" wrapText="1"/>
    </xf>
    <xf numFmtId="0" fontId="6" fillId="4" borderId="0" xfId="0" applyFont="1" applyFill="1"/>
    <xf numFmtId="164" fontId="6" fillId="4" borderId="0" xfId="0" applyNumberFormat="1" applyFont="1" applyFill="1"/>
    <xf numFmtId="168" fontId="6" fillId="4" borderId="0" xfId="0" applyNumberFormat="1" applyFont="1" applyFill="1"/>
    <xf numFmtId="168" fontId="0" fillId="0" borderId="0" xfId="0" applyNumberFormat="1"/>
    <xf numFmtId="167" fontId="6" fillId="4" borderId="0" xfId="0" applyNumberFormat="1" applyFont="1" applyFill="1"/>
    <xf numFmtId="168" fontId="5" fillId="3" borderId="4" xfId="0" applyNumberFormat="1" applyFont="1" applyFill="1" applyBorder="1"/>
    <xf numFmtId="168" fontId="4" fillId="2" borderId="0" xfId="0" applyNumberFormat="1" applyFont="1" applyFill="1" applyBorder="1" applyAlignment="1">
      <alignment vertical="top" wrapText="1"/>
    </xf>
    <xf numFmtId="168" fontId="4" fillId="2" borderId="7" xfId="0" applyNumberFormat="1" applyFont="1" applyFill="1" applyBorder="1" applyAlignment="1">
      <alignment vertical="top" wrapText="1"/>
    </xf>
    <xf numFmtId="164" fontId="5" fillId="3" borderId="0" xfId="0" applyNumberFormat="1" applyFont="1" applyFill="1" applyBorder="1"/>
    <xf numFmtId="164" fontId="5" fillId="3" borderId="7" xfId="0" applyNumberFormat="1" applyFont="1" applyFill="1" applyBorder="1"/>
    <xf numFmtId="0" fontId="5" fillId="3" borderId="16" xfId="0" applyFont="1" applyFill="1" applyBorder="1"/>
    <xf numFmtId="167" fontId="5" fillId="3" borderId="16" xfId="0" applyNumberFormat="1" applyFont="1" applyFill="1" applyBorder="1"/>
    <xf numFmtId="166" fontId="1" fillId="3" borderId="8" xfId="0" applyNumberFormat="1" applyFont="1" applyFill="1" applyBorder="1"/>
    <xf numFmtId="0" fontId="5" fillId="3" borderId="1" xfId="0" applyFont="1" applyFill="1" applyBorder="1"/>
    <xf numFmtId="167" fontId="5" fillId="3" borderId="1" xfId="0" applyNumberFormat="1" applyFont="1" applyFill="1" applyBorder="1"/>
    <xf numFmtId="166" fontId="1" fillId="3" borderId="9" xfId="0" applyNumberFormat="1" applyFont="1" applyFill="1" applyBorder="1"/>
    <xf numFmtId="0" fontId="5" fillId="3" borderId="29" xfId="0" applyFont="1" applyFill="1" applyBorder="1"/>
    <xf numFmtId="167" fontId="5" fillId="3" borderId="29" xfId="0" applyNumberFormat="1" applyFont="1" applyFill="1" applyBorder="1"/>
    <xf numFmtId="166" fontId="1" fillId="3" borderId="10" xfId="0" applyNumberFormat="1" applyFont="1" applyFill="1" applyBorder="1"/>
    <xf numFmtId="0" fontId="4" fillId="2" borderId="1" xfId="0" applyFont="1" applyFill="1" applyBorder="1" applyAlignment="1">
      <alignment vertical="top" wrapText="1"/>
    </xf>
    <xf numFmtId="167" fontId="4" fillId="2" borderId="1" xfId="0" applyNumberFormat="1" applyFont="1" applyFill="1" applyBorder="1" applyAlignment="1">
      <alignment vertical="top" wrapText="1"/>
    </xf>
    <xf numFmtId="166" fontId="0" fillId="2" borderId="9" xfId="0" applyNumberFormat="1" applyFill="1" applyBorder="1" applyAlignment="1">
      <alignment vertical="top" wrapText="1"/>
    </xf>
    <xf numFmtId="9" fontId="0" fillId="0" borderId="0" xfId="0" applyNumberFormat="1"/>
    <xf numFmtId="0" fontId="7" fillId="0" borderId="0" xfId="0" applyFont="1"/>
    <xf numFmtId="0" fontId="4" fillId="2" borderId="5" xfId="0" applyFont="1" applyFill="1" applyBorder="1" applyAlignment="1">
      <alignment vertical="top" wrapText="1"/>
    </xf>
    <xf numFmtId="0" fontId="4" fillId="2" borderId="33" xfId="0" applyFont="1" applyFill="1" applyBorder="1" applyAlignment="1">
      <alignment vertical="top" wrapText="1"/>
    </xf>
    <xf numFmtId="165" fontId="0" fillId="2" borderId="31" xfId="0" applyNumberFormat="1" applyFill="1" applyBorder="1" applyAlignment="1">
      <alignment vertical="top" wrapText="1"/>
    </xf>
    <xf numFmtId="165" fontId="1" fillId="3" borderId="27" xfId="1" applyNumberFormat="1" applyFont="1" applyFill="1" applyBorder="1"/>
    <xf numFmtId="165" fontId="1" fillId="3" borderId="28" xfId="1" applyNumberFormat="1" applyFont="1" applyFill="1" applyBorder="1"/>
    <xf numFmtId="0" fontId="1" fillId="3" borderId="14" xfId="0" applyFont="1" applyFill="1" applyBorder="1" applyAlignment="1">
      <alignment horizontal="center" vertical="center" wrapText="1"/>
    </xf>
    <xf numFmtId="0" fontId="1" fillId="3" borderId="18" xfId="0" applyFont="1" applyFill="1" applyBorder="1" applyAlignment="1">
      <alignment horizontal="center" vertical="center" wrapText="1"/>
    </xf>
    <xf numFmtId="0" fontId="1" fillId="3" borderId="13" xfId="0" applyFont="1" applyFill="1" applyBorder="1" applyAlignment="1">
      <alignment horizontal="center" vertical="center" wrapText="1"/>
    </xf>
    <xf numFmtId="0" fontId="1" fillId="3" borderId="17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 wrapText="1"/>
    </xf>
    <xf numFmtId="0" fontId="1" fillId="3" borderId="15" xfId="0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2" fillId="5" borderId="33" xfId="0" applyFont="1" applyFill="1" applyBorder="1" applyAlignment="1">
      <alignment horizontal="center" vertical="center" wrapText="1"/>
    </xf>
    <xf numFmtId="0" fontId="2" fillId="5" borderId="34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0" fontId="1" fillId="3" borderId="22" xfId="0" applyFont="1" applyFill="1" applyBorder="1" applyAlignment="1">
      <alignment horizontal="center" vertical="center" wrapText="1"/>
    </xf>
    <xf numFmtId="0" fontId="1" fillId="3" borderId="28" xfId="0" applyFont="1" applyFill="1" applyBorder="1" applyAlignment="1">
      <alignment horizontal="center" vertical="center" wrapText="1"/>
    </xf>
    <xf numFmtId="0" fontId="1" fillId="3" borderId="30" xfId="0" applyFont="1" applyFill="1" applyBorder="1" applyAlignment="1">
      <alignment horizontal="center" vertical="center" wrapText="1"/>
    </xf>
    <xf numFmtId="0" fontId="1" fillId="3" borderId="32" xfId="0" applyFont="1" applyFill="1" applyBorder="1" applyAlignment="1">
      <alignment horizontal="center" vertical="center" wrapText="1"/>
    </xf>
    <xf numFmtId="0" fontId="1" fillId="3" borderId="19" xfId="0" applyFont="1" applyFill="1" applyBorder="1" applyAlignment="1">
      <alignment horizontal="center" vertical="center" wrapText="1"/>
    </xf>
    <xf numFmtId="0" fontId="1" fillId="3" borderId="21" xfId="0" applyFont="1" applyFill="1" applyBorder="1" applyAlignment="1">
      <alignment horizontal="center" vertical="center" wrapText="1"/>
    </xf>
    <xf numFmtId="0" fontId="1" fillId="3" borderId="24" xfId="0" applyFont="1" applyFill="1" applyBorder="1" applyAlignment="1">
      <alignment horizontal="center" vertical="center" wrapText="1"/>
    </xf>
    <xf numFmtId="0" fontId="1" fillId="3" borderId="16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20" xfId="0" applyFont="1" applyFill="1" applyBorder="1" applyAlignment="1">
      <alignment horizontal="center" vertical="center" wrapText="1"/>
    </xf>
    <xf numFmtId="0" fontId="1" fillId="3" borderId="23" xfId="0" applyFont="1" applyFill="1" applyBorder="1" applyAlignment="1">
      <alignment horizontal="center" vertical="center" wrapText="1"/>
    </xf>
    <xf numFmtId="0" fontId="1" fillId="3" borderId="25" xfId="0" applyFont="1" applyFill="1" applyBorder="1" applyAlignment="1">
      <alignment horizontal="center" vertic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303" Type="http://schemas.openxmlformats.org/officeDocument/2006/relationships/worksheet" Target="worksheets/sheet303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45" Type="http://schemas.openxmlformats.org/officeDocument/2006/relationships/worksheet" Target="worksheets/sheet345.xml"/><Relationship Id="rId366" Type="http://schemas.openxmlformats.org/officeDocument/2006/relationships/calcChain" Target="calcChain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35" Type="http://schemas.openxmlformats.org/officeDocument/2006/relationships/worksheet" Target="worksheets/sheet335.xml"/><Relationship Id="rId356" Type="http://schemas.openxmlformats.org/officeDocument/2006/relationships/worksheet" Target="worksheets/sheet356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25" Type="http://schemas.openxmlformats.org/officeDocument/2006/relationships/worksheet" Target="worksheets/sheet325.xml"/><Relationship Id="rId346" Type="http://schemas.openxmlformats.org/officeDocument/2006/relationships/worksheet" Target="worksheets/sheet346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worksheet" Target="worksheets/sheet315.xml"/><Relationship Id="rId336" Type="http://schemas.openxmlformats.org/officeDocument/2006/relationships/worksheet" Target="worksheets/sheet336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3" Type="http://schemas.openxmlformats.org/officeDocument/2006/relationships/worksheet" Target="worksheets/sheet31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334" Type="http://schemas.openxmlformats.org/officeDocument/2006/relationships/worksheet" Target="worksheets/sheet334.xml"/><Relationship Id="rId350" Type="http://schemas.openxmlformats.org/officeDocument/2006/relationships/worksheet" Target="worksheets/sheet350.xml"/><Relationship Id="rId355" Type="http://schemas.openxmlformats.org/officeDocument/2006/relationships/worksheet" Target="worksheets/sheet35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theme" Target="theme/theme1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sharedStrings" Target="sharedStrings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4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5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6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7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8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9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0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1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2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3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4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5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7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8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0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1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7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2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3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4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6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7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8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0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1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2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3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4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5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6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7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0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1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2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3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4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5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6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7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8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'PAN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'PAN Dpto'!$N$7:$N$31</c:f>
              <c:strCache>
                <c:ptCount val="25"/>
                <c:pt idx="0">
                  <c:v>Tumbes</c:v>
                </c:pt>
                <c:pt idx="1">
                  <c:v>Provincia Constitucional del Callao</c:v>
                </c:pt>
                <c:pt idx="2">
                  <c:v>Arequipa</c:v>
                </c:pt>
                <c:pt idx="3">
                  <c:v>Loreto</c:v>
                </c:pt>
                <c:pt idx="4">
                  <c:v>Lambayeque</c:v>
                </c:pt>
                <c:pt idx="5">
                  <c:v>Cusco</c:v>
                </c:pt>
                <c:pt idx="6">
                  <c:v>Apurímac</c:v>
                </c:pt>
                <c:pt idx="7">
                  <c:v>Piura</c:v>
                </c:pt>
                <c:pt idx="8">
                  <c:v>San Martín</c:v>
                </c:pt>
                <c:pt idx="9">
                  <c:v>Pasco</c:v>
                </c:pt>
                <c:pt idx="10">
                  <c:v>Lima</c:v>
                </c:pt>
                <c:pt idx="11">
                  <c:v>Ica</c:v>
                </c:pt>
                <c:pt idx="12">
                  <c:v>Tacna</c:v>
                </c:pt>
                <c:pt idx="13">
                  <c:v>Cajamarca</c:v>
                </c:pt>
                <c:pt idx="14">
                  <c:v>Huánuco</c:v>
                </c:pt>
                <c:pt idx="15">
                  <c:v>Ucayali</c:v>
                </c:pt>
                <c:pt idx="16">
                  <c:v>Ancash</c:v>
                </c:pt>
                <c:pt idx="17">
                  <c:v>Junín</c:v>
                </c:pt>
                <c:pt idx="18">
                  <c:v>Madre de Dios</c:v>
                </c:pt>
                <c:pt idx="19">
                  <c:v>La Libertad</c:v>
                </c:pt>
                <c:pt idx="20">
                  <c:v>Amazonas</c:v>
                </c:pt>
                <c:pt idx="21">
                  <c:v>Ayacucho</c:v>
                </c:pt>
                <c:pt idx="22">
                  <c:v>Moquegua</c:v>
                </c:pt>
                <c:pt idx="23">
                  <c:v>Huancavelica</c:v>
                </c:pt>
                <c:pt idx="24">
                  <c:v>Puno</c:v>
                </c:pt>
              </c:strCache>
            </c:strRef>
          </c:cat>
          <c:val>
            <c:numRef>
              <c:f>'PAN Dpto'!$O$7:$O$31</c:f>
              <c:numCache>
                <c:formatCode>#,##0.0</c:formatCode>
                <c:ptCount val="25"/>
                <c:pt idx="0">
                  <c:v>9.3700440179650286</c:v>
                </c:pt>
                <c:pt idx="1">
                  <c:v>21.988065695531532</c:v>
                </c:pt>
                <c:pt idx="2">
                  <c:v>25.215015580298655</c:v>
                </c:pt>
                <c:pt idx="3">
                  <c:v>26.440895222549443</c:v>
                </c:pt>
                <c:pt idx="4">
                  <c:v>21.103943216499147</c:v>
                </c:pt>
                <c:pt idx="5">
                  <c:v>42.101134719242339</c:v>
                </c:pt>
                <c:pt idx="6">
                  <c:v>29.666179017155713</c:v>
                </c:pt>
                <c:pt idx="7">
                  <c:v>40.101944007380382</c:v>
                </c:pt>
                <c:pt idx="8">
                  <c:v>23.359691108316838</c:v>
                </c:pt>
                <c:pt idx="9">
                  <c:v>9.2927175320837705</c:v>
                </c:pt>
                <c:pt idx="10">
                  <c:v>151.59314950084305</c:v>
                </c:pt>
                <c:pt idx="11">
                  <c:v>13.973619345679253</c:v>
                </c:pt>
                <c:pt idx="12">
                  <c:v>10.813767890916097</c:v>
                </c:pt>
                <c:pt idx="13">
                  <c:v>54.058115545693909</c:v>
                </c:pt>
                <c:pt idx="14">
                  <c:v>29.26229419627407</c:v>
                </c:pt>
                <c:pt idx="15">
                  <c:v>15.528558090806655</c:v>
                </c:pt>
                <c:pt idx="16">
                  <c:v>31.034939718412232</c:v>
                </c:pt>
                <c:pt idx="17">
                  <c:v>28.845233638898208</c:v>
                </c:pt>
                <c:pt idx="18">
                  <c:v>4.5695228520380624</c:v>
                </c:pt>
                <c:pt idx="19">
                  <c:v>40.110455708700783</c:v>
                </c:pt>
                <c:pt idx="20">
                  <c:v>24.431209379929783</c:v>
                </c:pt>
                <c:pt idx="21">
                  <c:v>38.1917842067569</c:v>
                </c:pt>
                <c:pt idx="22">
                  <c:v>9.9273482504368076</c:v>
                </c:pt>
                <c:pt idx="23">
                  <c:v>26.547489006181422</c:v>
                </c:pt>
                <c:pt idx="24">
                  <c:v>29.916673960708977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6241896"/>
        <c:axId val="326248168"/>
      </c:barChart>
      <c:lineChart>
        <c:grouping val="standard"/>
        <c:varyColors val="0"/>
        <c:ser>
          <c:idx val="1"/>
          <c:order val="1"/>
          <c:tx>
            <c:strRef>
              <c:f>'PAN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'PAN Dpto'!$N$7:$N$31</c:f>
              <c:strCache>
                <c:ptCount val="25"/>
                <c:pt idx="0">
                  <c:v>Tumbes</c:v>
                </c:pt>
                <c:pt idx="1">
                  <c:v>Provincia Constitucional del Callao</c:v>
                </c:pt>
                <c:pt idx="2">
                  <c:v>Arequipa</c:v>
                </c:pt>
                <c:pt idx="3">
                  <c:v>Loreto</c:v>
                </c:pt>
                <c:pt idx="4">
                  <c:v>Lambayeque</c:v>
                </c:pt>
                <c:pt idx="5">
                  <c:v>Cusco</c:v>
                </c:pt>
                <c:pt idx="6">
                  <c:v>Apurímac</c:v>
                </c:pt>
                <c:pt idx="7">
                  <c:v>Piura</c:v>
                </c:pt>
                <c:pt idx="8">
                  <c:v>San Martín</c:v>
                </c:pt>
                <c:pt idx="9">
                  <c:v>Pasco</c:v>
                </c:pt>
                <c:pt idx="10">
                  <c:v>Lima</c:v>
                </c:pt>
                <c:pt idx="11">
                  <c:v>Ica</c:v>
                </c:pt>
                <c:pt idx="12">
                  <c:v>Tacna</c:v>
                </c:pt>
                <c:pt idx="13">
                  <c:v>Cajamarca</c:v>
                </c:pt>
                <c:pt idx="14">
                  <c:v>Huánuco</c:v>
                </c:pt>
                <c:pt idx="15">
                  <c:v>Ucayali</c:v>
                </c:pt>
                <c:pt idx="16">
                  <c:v>Ancash</c:v>
                </c:pt>
                <c:pt idx="17">
                  <c:v>Junín</c:v>
                </c:pt>
                <c:pt idx="18">
                  <c:v>Madre de Dios</c:v>
                </c:pt>
                <c:pt idx="19">
                  <c:v>La Libertad</c:v>
                </c:pt>
                <c:pt idx="20">
                  <c:v>Amazonas</c:v>
                </c:pt>
                <c:pt idx="21">
                  <c:v>Ayacucho</c:v>
                </c:pt>
                <c:pt idx="22">
                  <c:v>Moquegua</c:v>
                </c:pt>
                <c:pt idx="23">
                  <c:v>Huancavelica</c:v>
                </c:pt>
                <c:pt idx="24">
                  <c:v>Puno</c:v>
                </c:pt>
              </c:strCache>
            </c:strRef>
          </c:cat>
          <c:val>
            <c:numRef>
              <c:f>'PAN Dpto'!$P$7:$P$31</c:f>
              <c:numCache>
                <c:formatCode>0%</c:formatCode>
                <c:ptCount val="25"/>
                <c:pt idx="0">
                  <c:v>0.49027766266036321</c:v>
                </c:pt>
                <c:pt idx="1">
                  <c:v>0.47968645196184106</c:v>
                </c:pt>
                <c:pt idx="2">
                  <c:v>0.46922303673404009</c:v>
                </c:pt>
                <c:pt idx="3">
                  <c:v>0.43052856815376694</c:v>
                </c:pt>
                <c:pt idx="4">
                  <c:v>0.42826465910910261</c:v>
                </c:pt>
                <c:pt idx="5">
                  <c:v>0.41657722835567662</c:v>
                </c:pt>
                <c:pt idx="6">
                  <c:v>0.41089202473663805</c:v>
                </c:pt>
                <c:pt idx="7">
                  <c:v>0.40551343730929035</c:v>
                </c:pt>
                <c:pt idx="8">
                  <c:v>0.38595166129962305</c:v>
                </c:pt>
                <c:pt idx="9">
                  <c:v>0.37232949369477791</c:v>
                </c:pt>
                <c:pt idx="10">
                  <c:v>0.37065172021085974</c:v>
                </c:pt>
                <c:pt idx="11">
                  <c:v>0.36957794354817552</c:v>
                </c:pt>
                <c:pt idx="12">
                  <c:v>0.36894244138677623</c:v>
                </c:pt>
                <c:pt idx="13">
                  <c:v>0.36684863933834005</c:v>
                </c:pt>
                <c:pt idx="14">
                  <c:v>0.36364568188731866</c:v>
                </c:pt>
                <c:pt idx="15">
                  <c:v>0.36208855682272106</c:v>
                </c:pt>
                <c:pt idx="16">
                  <c:v>0.36152088536377314</c:v>
                </c:pt>
                <c:pt idx="17">
                  <c:v>0.35323749972352564</c:v>
                </c:pt>
                <c:pt idx="18">
                  <c:v>0.35249756346587285</c:v>
                </c:pt>
                <c:pt idx="19">
                  <c:v>0.35241663432513404</c:v>
                </c:pt>
                <c:pt idx="20">
                  <c:v>0.34579314602175182</c:v>
                </c:pt>
                <c:pt idx="21">
                  <c:v>0.34458884596051614</c:v>
                </c:pt>
                <c:pt idx="22">
                  <c:v>0.34310789306886597</c:v>
                </c:pt>
                <c:pt idx="23">
                  <c:v>0.33527586090195877</c:v>
                </c:pt>
                <c:pt idx="24">
                  <c:v>0.32830003551355746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158624"/>
        <c:axId val="326248560"/>
      </c:lineChart>
      <c:catAx>
        <c:axId val="326241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26248168"/>
        <c:crosses val="autoZero"/>
        <c:auto val="1"/>
        <c:lblAlgn val="ctr"/>
        <c:lblOffset val="100"/>
        <c:noMultiLvlLbl val="0"/>
      </c:catAx>
      <c:valAx>
        <c:axId val="32624816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2624189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2624856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86158624"/>
        <c:crosses val="max"/>
        <c:crossBetween val="between"/>
      </c:valAx>
      <c:catAx>
        <c:axId val="38615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2624856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'OSCE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'OSCE Dpto'!$N$7:$N$27</c:f>
              <c:strCache>
                <c:ptCount val="21"/>
                <c:pt idx="0">
                  <c:v>La Libertad</c:v>
                </c:pt>
                <c:pt idx="1">
                  <c:v>Arequipa</c:v>
                </c:pt>
                <c:pt idx="2">
                  <c:v>Cajamarca</c:v>
                </c:pt>
                <c:pt idx="3">
                  <c:v>Ica</c:v>
                </c:pt>
                <c:pt idx="4">
                  <c:v>Puno</c:v>
                </c:pt>
                <c:pt idx="5">
                  <c:v>Ancash</c:v>
                </c:pt>
                <c:pt idx="6">
                  <c:v>Apurímac</c:v>
                </c:pt>
                <c:pt idx="7">
                  <c:v>Lambayeque</c:v>
                </c:pt>
                <c:pt idx="8">
                  <c:v>Junín</c:v>
                </c:pt>
                <c:pt idx="9">
                  <c:v>Madre de Dios</c:v>
                </c:pt>
                <c:pt idx="10">
                  <c:v>Piura</c:v>
                </c:pt>
                <c:pt idx="11">
                  <c:v>Cusco</c:v>
                </c:pt>
                <c:pt idx="12">
                  <c:v>San Martín</c:v>
                </c:pt>
                <c:pt idx="13">
                  <c:v>Tumbes</c:v>
                </c:pt>
                <c:pt idx="14">
                  <c:v>Huancavelica</c:v>
                </c:pt>
                <c:pt idx="15">
                  <c:v>Huánuco</c:v>
                </c:pt>
                <c:pt idx="16">
                  <c:v>Ayacucho</c:v>
                </c:pt>
                <c:pt idx="17">
                  <c:v>Loreto</c:v>
                </c:pt>
                <c:pt idx="18">
                  <c:v>Ucayali</c:v>
                </c:pt>
                <c:pt idx="19">
                  <c:v>Lima</c:v>
                </c:pt>
                <c:pt idx="20">
                  <c:v>Tacna</c:v>
                </c:pt>
              </c:strCache>
            </c:strRef>
          </c:cat>
          <c:val>
            <c:numRef>
              <c:f>'OSCE Dpto'!$O$7:$O$27</c:f>
              <c:numCache>
                <c:formatCode>#,##0.0</c:formatCode>
                <c:ptCount val="21"/>
                <c:pt idx="0">
                  <c:v>0.1915389848054474</c:v>
                </c:pt>
                <c:pt idx="1">
                  <c:v>0.16782827104748321</c:v>
                </c:pt>
                <c:pt idx="2">
                  <c:v>0.17033308685495285</c:v>
                </c:pt>
                <c:pt idx="3">
                  <c:v>0.16697540238965303</c:v>
                </c:pt>
                <c:pt idx="4">
                  <c:v>0.1684121410617081</c:v>
                </c:pt>
                <c:pt idx="5">
                  <c:v>0.15586441259074491</c:v>
                </c:pt>
                <c:pt idx="6">
                  <c:v>4.6205639242543839E-2</c:v>
                </c:pt>
                <c:pt idx="7">
                  <c:v>0.15341913218071568</c:v>
                </c:pt>
                <c:pt idx="8">
                  <c:v>0.13839571135031292</c:v>
                </c:pt>
                <c:pt idx="9">
                  <c:v>4.1293359161500121E-2</c:v>
                </c:pt>
                <c:pt idx="10">
                  <c:v>0.16371999277544091</c:v>
                </c:pt>
                <c:pt idx="11">
                  <c:v>0.15878124902155832</c:v>
                </c:pt>
                <c:pt idx="12">
                  <c:v>0.17672623630824091</c:v>
                </c:pt>
                <c:pt idx="13">
                  <c:v>4.0740918875599164E-2</c:v>
                </c:pt>
                <c:pt idx="14">
                  <c:v>0.16439355115380749</c:v>
                </c:pt>
                <c:pt idx="15">
                  <c:v>0.14830979452210613</c:v>
                </c:pt>
                <c:pt idx="16">
                  <c:v>0.17008661437648698</c:v>
                </c:pt>
                <c:pt idx="17">
                  <c:v>0.14120276250832831</c:v>
                </c:pt>
                <c:pt idx="18">
                  <c:v>5.8022769124363549E-2</c:v>
                </c:pt>
                <c:pt idx="19">
                  <c:v>11.160811920348351</c:v>
                </c:pt>
                <c:pt idx="20">
                  <c:v>5.4160339372629096E-2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7494200"/>
        <c:axId val="387491848"/>
      </c:barChart>
      <c:lineChart>
        <c:grouping val="standard"/>
        <c:varyColors val="0"/>
        <c:ser>
          <c:idx val="1"/>
          <c:order val="1"/>
          <c:tx>
            <c:strRef>
              <c:f>'OSCE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'OSCE Dpto'!$N$7:$N$27</c:f>
              <c:strCache>
                <c:ptCount val="21"/>
                <c:pt idx="0">
                  <c:v>La Libertad</c:v>
                </c:pt>
                <c:pt idx="1">
                  <c:v>Arequipa</c:v>
                </c:pt>
                <c:pt idx="2">
                  <c:v>Cajamarca</c:v>
                </c:pt>
                <c:pt idx="3">
                  <c:v>Ica</c:v>
                </c:pt>
                <c:pt idx="4">
                  <c:v>Puno</c:v>
                </c:pt>
                <c:pt idx="5">
                  <c:v>Ancash</c:v>
                </c:pt>
                <c:pt idx="6">
                  <c:v>Apurímac</c:v>
                </c:pt>
                <c:pt idx="7">
                  <c:v>Lambayeque</c:v>
                </c:pt>
                <c:pt idx="8">
                  <c:v>Junín</c:v>
                </c:pt>
                <c:pt idx="9">
                  <c:v>Madre de Dios</c:v>
                </c:pt>
                <c:pt idx="10">
                  <c:v>Piura</c:v>
                </c:pt>
                <c:pt idx="11">
                  <c:v>Cusco</c:v>
                </c:pt>
                <c:pt idx="12">
                  <c:v>San Martín</c:v>
                </c:pt>
                <c:pt idx="13">
                  <c:v>Tumbes</c:v>
                </c:pt>
                <c:pt idx="14">
                  <c:v>Huancavelica</c:v>
                </c:pt>
                <c:pt idx="15">
                  <c:v>Huánuco</c:v>
                </c:pt>
                <c:pt idx="16">
                  <c:v>Ayacucho</c:v>
                </c:pt>
                <c:pt idx="17">
                  <c:v>Loreto</c:v>
                </c:pt>
                <c:pt idx="18">
                  <c:v>Ucayali</c:v>
                </c:pt>
                <c:pt idx="19">
                  <c:v>Lima</c:v>
                </c:pt>
                <c:pt idx="20">
                  <c:v>Tacna</c:v>
                </c:pt>
              </c:strCache>
            </c:strRef>
          </c:cat>
          <c:val>
            <c:numRef>
              <c:f>'OSCE Dpto'!$P$7:$P$27</c:f>
              <c:numCache>
                <c:formatCode>0%</c:formatCode>
                <c:ptCount val="21"/>
                <c:pt idx="0">
                  <c:v>0.31766186230618254</c:v>
                </c:pt>
                <c:pt idx="1">
                  <c:v>0.30166168364198398</c:v>
                </c:pt>
                <c:pt idx="2">
                  <c:v>0.29848697874364166</c:v>
                </c:pt>
                <c:pt idx="3">
                  <c:v>0.29246520095433548</c:v>
                </c:pt>
                <c:pt idx="4">
                  <c:v>0.28146186009096397</c:v>
                </c:pt>
                <c:pt idx="5">
                  <c:v>0.27132429627709059</c:v>
                </c:pt>
                <c:pt idx="6">
                  <c:v>0.25656401236323167</c:v>
                </c:pt>
                <c:pt idx="7">
                  <c:v>0.25098669671486573</c:v>
                </c:pt>
                <c:pt idx="8">
                  <c:v>0.25056888748730449</c:v>
                </c:pt>
                <c:pt idx="9">
                  <c:v>0.24979951823587845</c:v>
                </c:pt>
                <c:pt idx="10">
                  <c:v>0.23835763368372762</c:v>
                </c:pt>
                <c:pt idx="11">
                  <c:v>0.23464400097763868</c:v>
                </c:pt>
                <c:pt idx="12">
                  <c:v>0.23329980621729027</c:v>
                </c:pt>
                <c:pt idx="13">
                  <c:v>0.21445184877958473</c:v>
                </c:pt>
                <c:pt idx="14">
                  <c:v>0.21084881669132333</c:v>
                </c:pt>
                <c:pt idx="15">
                  <c:v>0.20991532397024598</c:v>
                </c:pt>
                <c:pt idx="16">
                  <c:v>0.20912914326103235</c:v>
                </c:pt>
                <c:pt idx="17">
                  <c:v>0.20649022116589866</c:v>
                </c:pt>
                <c:pt idx="18">
                  <c:v>0.19958299781357855</c:v>
                </c:pt>
                <c:pt idx="19">
                  <c:v>0.19203682792534654</c:v>
                </c:pt>
                <c:pt idx="20">
                  <c:v>0.17941134952738888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494592"/>
        <c:axId val="387493416"/>
      </c:lineChart>
      <c:catAx>
        <c:axId val="387494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87491848"/>
        <c:crosses val="autoZero"/>
        <c:auto val="1"/>
        <c:lblAlgn val="ctr"/>
        <c:lblOffset val="100"/>
        <c:noMultiLvlLbl val="0"/>
      </c:catAx>
      <c:valAx>
        <c:axId val="38749184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8749420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8749341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87494592"/>
        <c:crosses val="max"/>
        <c:crossBetween val="between"/>
      </c:valAx>
      <c:catAx>
        <c:axId val="387494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749341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'GSRN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'GSRN Dpto'!$N$7:$N$30</c:f>
              <c:strCache>
                <c:ptCount val="24"/>
                <c:pt idx="0">
                  <c:v>Lambayeque</c:v>
                </c:pt>
                <c:pt idx="1">
                  <c:v>Ica</c:v>
                </c:pt>
                <c:pt idx="2">
                  <c:v>Madre de Dios</c:v>
                </c:pt>
                <c:pt idx="3">
                  <c:v>Cusco</c:v>
                </c:pt>
                <c:pt idx="4">
                  <c:v>Huancavelica</c:v>
                </c:pt>
                <c:pt idx="5">
                  <c:v>Ayacucho</c:v>
                </c:pt>
                <c:pt idx="6">
                  <c:v>Huánuco</c:v>
                </c:pt>
                <c:pt idx="7">
                  <c:v>Apurímac</c:v>
                </c:pt>
                <c:pt idx="8">
                  <c:v>Cajamarca</c:v>
                </c:pt>
                <c:pt idx="9">
                  <c:v>Tumbes</c:v>
                </c:pt>
                <c:pt idx="10">
                  <c:v>Ancash</c:v>
                </c:pt>
                <c:pt idx="11">
                  <c:v>La Libertad</c:v>
                </c:pt>
                <c:pt idx="12">
                  <c:v>Arequipa</c:v>
                </c:pt>
                <c:pt idx="13">
                  <c:v>Loreto</c:v>
                </c:pt>
                <c:pt idx="14">
                  <c:v>Pasco</c:v>
                </c:pt>
                <c:pt idx="15">
                  <c:v>San Martín</c:v>
                </c:pt>
                <c:pt idx="16">
                  <c:v>Tacna</c:v>
                </c:pt>
                <c:pt idx="17">
                  <c:v>Ucayali</c:v>
                </c:pt>
                <c:pt idx="18">
                  <c:v>Junín</c:v>
                </c:pt>
                <c:pt idx="19">
                  <c:v>Puno</c:v>
                </c:pt>
                <c:pt idx="20">
                  <c:v>Lima</c:v>
                </c:pt>
                <c:pt idx="21">
                  <c:v>Amazonas</c:v>
                </c:pt>
                <c:pt idx="22">
                  <c:v>Piura</c:v>
                </c:pt>
                <c:pt idx="23">
                  <c:v>Moquegua</c:v>
                </c:pt>
              </c:strCache>
            </c:strRef>
          </c:cat>
          <c:val>
            <c:numRef>
              <c:f>'GSRN Dpto'!$O$7:$O$30</c:f>
              <c:numCache>
                <c:formatCode>#,##0.0</c:formatCode>
                <c:ptCount val="24"/>
                <c:pt idx="0">
                  <c:v>3.4490472594455923</c:v>
                </c:pt>
                <c:pt idx="1">
                  <c:v>0.63873882069310639</c:v>
                </c:pt>
                <c:pt idx="2">
                  <c:v>0.85069602968906111</c:v>
                </c:pt>
                <c:pt idx="3">
                  <c:v>13.363323185133595</c:v>
                </c:pt>
                <c:pt idx="4">
                  <c:v>1.5069352934806375</c:v>
                </c:pt>
                <c:pt idx="5">
                  <c:v>0.83904261767293065</c:v>
                </c:pt>
                <c:pt idx="6">
                  <c:v>1.3720811596836029</c:v>
                </c:pt>
                <c:pt idx="7">
                  <c:v>0.40857979057000193</c:v>
                </c:pt>
                <c:pt idx="8">
                  <c:v>0.73790530048279379</c:v>
                </c:pt>
                <c:pt idx="9">
                  <c:v>0.19515585132285196</c:v>
                </c:pt>
                <c:pt idx="10">
                  <c:v>0.41628777859841648</c:v>
                </c:pt>
                <c:pt idx="11">
                  <c:v>0.27784540720676887</c:v>
                </c:pt>
                <c:pt idx="12">
                  <c:v>0.5945758851936489</c:v>
                </c:pt>
                <c:pt idx="13">
                  <c:v>0.55642384087741448</c:v>
                </c:pt>
                <c:pt idx="14">
                  <c:v>0.40149889672647987</c:v>
                </c:pt>
                <c:pt idx="15">
                  <c:v>1.9255248029080576</c:v>
                </c:pt>
                <c:pt idx="16">
                  <c:v>0.91262176848806575</c:v>
                </c:pt>
                <c:pt idx="17">
                  <c:v>0.18224679053071213</c:v>
                </c:pt>
                <c:pt idx="18">
                  <c:v>0.31678474592786188</c:v>
                </c:pt>
                <c:pt idx="19">
                  <c:v>1.2171337685540493</c:v>
                </c:pt>
                <c:pt idx="20">
                  <c:v>31.335915926747248</c:v>
                </c:pt>
                <c:pt idx="21">
                  <c:v>0.60332139886691039</c:v>
                </c:pt>
                <c:pt idx="22">
                  <c:v>0.58642454038817959</c:v>
                </c:pt>
                <c:pt idx="23">
                  <c:v>0.72372051197839937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7492240"/>
        <c:axId val="387492632"/>
      </c:barChart>
      <c:lineChart>
        <c:grouping val="standard"/>
        <c:varyColors val="0"/>
        <c:ser>
          <c:idx val="1"/>
          <c:order val="1"/>
          <c:tx>
            <c:strRef>
              <c:f>'GSRN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'GSRN Dpto'!$N$7:$N$30</c:f>
              <c:strCache>
                <c:ptCount val="24"/>
                <c:pt idx="0">
                  <c:v>Lambayeque</c:v>
                </c:pt>
                <c:pt idx="1">
                  <c:v>Ica</c:v>
                </c:pt>
                <c:pt idx="2">
                  <c:v>Madre de Dios</c:v>
                </c:pt>
                <c:pt idx="3">
                  <c:v>Cusco</c:v>
                </c:pt>
                <c:pt idx="4">
                  <c:v>Huancavelica</c:v>
                </c:pt>
                <c:pt idx="5">
                  <c:v>Ayacucho</c:v>
                </c:pt>
                <c:pt idx="6">
                  <c:v>Huánuco</c:v>
                </c:pt>
                <c:pt idx="7">
                  <c:v>Apurímac</c:v>
                </c:pt>
                <c:pt idx="8">
                  <c:v>Cajamarca</c:v>
                </c:pt>
                <c:pt idx="9">
                  <c:v>Tumbes</c:v>
                </c:pt>
                <c:pt idx="10">
                  <c:v>Ancash</c:v>
                </c:pt>
                <c:pt idx="11">
                  <c:v>La Libertad</c:v>
                </c:pt>
                <c:pt idx="12">
                  <c:v>Arequipa</c:v>
                </c:pt>
                <c:pt idx="13">
                  <c:v>Loreto</c:v>
                </c:pt>
                <c:pt idx="14">
                  <c:v>Pasco</c:v>
                </c:pt>
                <c:pt idx="15">
                  <c:v>San Martín</c:v>
                </c:pt>
                <c:pt idx="16">
                  <c:v>Tacna</c:v>
                </c:pt>
                <c:pt idx="17">
                  <c:v>Ucayali</c:v>
                </c:pt>
                <c:pt idx="18">
                  <c:v>Junín</c:v>
                </c:pt>
                <c:pt idx="19">
                  <c:v>Puno</c:v>
                </c:pt>
                <c:pt idx="20">
                  <c:v>Lima</c:v>
                </c:pt>
                <c:pt idx="21">
                  <c:v>Amazonas</c:v>
                </c:pt>
                <c:pt idx="22">
                  <c:v>Piura</c:v>
                </c:pt>
                <c:pt idx="23">
                  <c:v>Moquegua</c:v>
                </c:pt>
              </c:strCache>
            </c:strRef>
          </c:cat>
          <c:val>
            <c:numRef>
              <c:f>'GSRN Dpto'!$P$7:$P$30</c:f>
              <c:numCache>
                <c:formatCode>0%</c:formatCode>
                <c:ptCount val="24"/>
                <c:pt idx="0">
                  <c:v>0.55667486782915154</c:v>
                </c:pt>
                <c:pt idx="1">
                  <c:v>0.38167521795043624</c:v>
                </c:pt>
                <c:pt idx="2">
                  <c:v>0.38013903031655816</c:v>
                </c:pt>
                <c:pt idx="3">
                  <c:v>0.37897090420456953</c:v>
                </c:pt>
                <c:pt idx="4">
                  <c:v>0.37456555700206368</c:v>
                </c:pt>
                <c:pt idx="5">
                  <c:v>0.35605004717653954</c:v>
                </c:pt>
                <c:pt idx="6">
                  <c:v>0.34554901763193119</c:v>
                </c:pt>
                <c:pt idx="7">
                  <c:v>0.32106085022470016</c:v>
                </c:pt>
                <c:pt idx="8">
                  <c:v>0.29967620277069301</c:v>
                </c:pt>
                <c:pt idx="9">
                  <c:v>0.28352612433348579</c:v>
                </c:pt>
                <c:pt idx="10">
                  <c:v>0.283305563581213</c:v>
                </c:pt>
                <c:pt idx="11">
                  <c:v>0.26739764636788294</c:v>
                </c:pt>
                <c:pt idx="12">
                  <c:v>0.26497609511790876</c:v>
                </c:pt>
                <c:pt idx="13">
                  <c:v>0.26426908358857415</c:v>
                </c:pt>
                <c:pt idx="14">
                  <c:v>0.26372257538872407</c:v>
                </c:pt>
                <c:pt idx="15">
                  <c:v>0.25825396853755533</c:v>
                </c:pt>
                <c:pt idx="16">
                  <c:v>0.24961708200271648</c:v>
                </c:pt>
                <c:pt idx="17">
                  <c:v>0.24243069556648261</c:v>
                </c:pt>
                <c:pt idx="18">
                  <c:v>0.24165107651879211</c:v>
                </c:pt>
                <c:pt idx="19">
                  <c:v>0.22638128435294139</c:v>
                </c:pt>
                <c:pt idx="20">
                  <c:v>0.22498785077242453</c:v>
                </c:pt>
                <c:pt idx="21">
                  <c:v>0.21873569915786675</c:v>
                </c:pt>
                <c:pt idx="22">
                  <c:v>0.20764667987709545</c:v>
                </c:pt>
                <c:pt idx="23">
                  <c:v>0.2026245283740212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491456"/>
        <c:axId val="387489888"/>
      </c:lineChart>
      <c:catAx>
        <c:axId val="38749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87492632"/>
        <c:crosses val="autoZero"/>
        <c:auto val="1"/>
        <c:lblAlgn val="ctr"/>
        <c:lblOffset val="100"/>
        <c:noMultiLvlLbl val="0"/>
      </c:catAx>
      <c:valAx>
        <c:axId val="38749263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8749224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8748988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87491456"/>
        <c:crosses val="max"/>
        <c:crossBetween val="between"/>
      </c:valAx>
      <c:catAx>
        <c:axId val="38749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748988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'GIRS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'GIRS Dpto'!$N$7:$N$31</c:f>
              <c:strCache>
                <c:ptCount val="25"/>
                <c:pt idx="0">
                  <c:v>Provincia Constitucional del Callao</c:v>
                </c:pt>
                <c:pt idx="1">
                  <c:v>Ucayali</c:v>
                </c:pt>
                <c:pt idx="2">
                  <c:v>Lima</c:v>
                </c:pt>
                <c:pt idx="3">
                  <c:v>Tumbes</c:v>
                </c:pt>
                <c:pt idx="4">
                  <c:v>Madre de Dios</c:v>
                </c:pt>
                <c:pt idx="5">
                  <c:v>Ancash</c:v>
                </c:pt>
                <c:pt idx="6">
                  <c:v>Ica</c:v>
                </c:pt>
                <c:pt idx="7">
                  <c:v>Loreto</c:v>
                </c:pt>
                <c:pt idx="8">
                  <c:v>Arequipa</c:v>
                </c:pt>
                <c:pt idx="9">
                  <c:v>Lambayeque</c:v>
                </c:pt>
                <c:pt idx="10">
                  <c:v>Puno</c:v>
                </c:pt>
                <c:pt idx="11">
                  <c:v>Cajamarca</c:v>
                </c:pt>
                <c:pt idx="12">
                  <c:v>Tacna</c:v>
                </c:pt>
                <c:pt idx="13">
                  <c:v>Piura</c:v>
                </c:pt>
                <c:pt idx="14">
                  <c:v>La Libertad</c:v>
                </c:pt>
                <c:pt idx="15">
                  <c:v>Pasco</c:v>
                </c:pt>
                <c:pt idx="16">
                  <c:v>Huánuco</c:v>
                </c:pt>
                <c:pt idx="17">
                  <c:v>Junín</c:v>
                </c:pt>
                <c:pt idx="18">
                  <c:v>San Martín</c:v>
                </c:pt>
                <c:pt idx="19">
                  <c:v>Cusco</c:v>
                </c:pt>
                <c:pt idx="20">
                  <c:v>Apurímac</c:v>
                </c:pt>
                <c:pt idx="21">
                  <c:v>Ayacucho</c:v>
                </c:pt>
                <c:pt idx="22">
                  <c:v>Huancavelica</c:v>
                </c:pt>
                <c:pt idx="23">
                  <c:v>Amazonas</c:v>
                </c:pt>
                <c:pt idx="24">
                  <c:v>Moquegua</c:v>
                </c:pt>
              </c:strCache>
            </c:strRef>
          </c:cat>
          <c:val>
            <c:numRef>
              <c:f>'GIRS Dpto'!$O$7:$O$31</c:f>
              <c:numCache>
                <c:formatCode>#,##0.0</c:formatCode>
                <c:ptCount val="25"/>
                <c:pt idx="0">
                  <c:v>40.621590938469126</c:v>
                </c:pt>
                <c:pt idx="1">
                  <c:v>5.7400512127751426</c:v>
                </c:pt>
                <c:pt idx="2">
                  <c:v>211.18321466491909</c:v>
                </c:pt>
                <c:pt idx="3">
                  <c:v>5.0107058629328094</c:v>
                </c:pt>
                <c:pt idx="4">
                  <c:v>1.8750397792864533</c:v>
                </c:pt>
                <c:pt idx="5">
                  <c:v>6.6228804003192145</c:v>
                </c:pt>
                <c:pt idx="6">
                  <c:v>11.753114992707197</c:v>
                </c:pt>
                <c:pt idx="7">
                  <c:v>9.5941421490006178</c:v>
                </c:pt>
                <c:pt idx="8">
                  <c:v>12.578917773855075</c:v>
                </c:pt>
                <c:pt idx="9">
                  <c:v>16.929267932114442</c:v>
                </c:pt>
                <c:pt idx="10">
                  <c:v>6.979656121504604</c:v>
                </c:pt>
                <c:pt idx="11">
                  <c:v>4.9613934650155898</c:v>
                </c:pt>
                <c:pt idx="12">
                  <c:v>3.7168639532283123</c:v>
                </c:pt>
                <c:pt idx="13">
                  <c:v>18.07523569189803</c:v>
                </c:pt>
                <c:pt idx="14">
                  <c:v>12.806386000384009</c:v>
                </c:pt>
                <c:pt idx="15">
                  <c:v>2.4144919084428693</c:v>
                </c:pt>
                <c:pt idx="16">
                  <c:v>4.5587914529241971</c:v>
                </c:pt>
                <c:pt idx="17">
                  <c:v>9.3229191551958657</c:v>
                </c:pt>
                <c:pt idx="18">
                  <c:v>4.4101749665587704</c:v>
                </c:pt>
                <c:pt idx="19">
                  <c:v>13.489349538667739</c:v>
                </c:pt>
                <c:pt idx="20">
                  <c:v>1.9228801247299998</c:v>
                </c:pt>
                <c:pt idx="21">
                  <c:v>4.4208405044400934</c:v>
                </c:pt>
                <c:pt idx="22">
                  <c:v>1.5385304703304428</c:v>
                </c:pt>
                <c:pt idx="23">
                  <c:v>1.2732309531966166</c:v>
                </c:pt>
                <c:pt idx="24">
                  <c:v>0.45442323692986974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7493808"/>
        <c:axId val="387488320"/>
      </c:barChart>
      <c:lineChart>
        <c:grouping val="standard"/>
        <c:varyColors val="0"/>
        <c:ser>
          <c:idx val="1"/>
          <c:order val="1"/>
          <c:tx>
            <c:strRef>
              <c:f>'GIRS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'GIRS Dpto'!$N$7:$N$31</c:f>
              <c:strCache>
                <c:ptCount val="25"/>
                <c:pt idx="0">
                  <c:v>Provincia Constitucional del Callao</c:v>
                </c:pt>
                <c:pt idx="1">
                  <c:v>Ucayali</c:v>
                </c:pt>
                <c:pt idx="2">
                  <c:v>Lima</c:v>
                </c:pt>
                <c:pt idx="3">
                  <c:v>Tumbes</c:v>
                </c:pt>
                <c:pt idx="4">
                  <c:v>Madre de Dios</c:v>
                </c:pt>
                <c:pt idx="5">
                  <c:v>Ancash</c:v>
                </c:pt>
                <c:pt idx="6">
                  <c:v>Ica</c:v>
                </c:pt>
                <c:pt idx="7">
                  <c:v>Loreto</c:v>
                </c:pt>
                <c:pt idx="8">
                  <c:v>Arequipa</c:v>
                </c:pt>
                <c:pt idx="9">
                  <c:v>Lambayeque</c:v>
                </c:pt>
                <c:pt idx="10">
                  <c:v>Puno</c:v>
                </c:pt>
                <c:pt idx="11">
                  <c:v>Cajamarca</c:v>
                </c:pt>
                <c:pt idx="12">
                  <c:v>Tacna</c:v>
                </c:pt>
                <c:pt idx="13">
                  <c:v>Piura</c:v>
                </c:pt>
                <c:pt idx="14">
                  <c:v>La Libertad</c:v>
                </c:pt>
                <c:pt idx="15">
                  <c:v>Pasco</c:v>
                </c:pt>
                <c:pt idx="16">
                  <c:v>Huánuco</c:v>
                </c:pt>
                <c:pt idx="17">
                  <c:v>Junín</c:v>
                </c:pt>
                <c:pt idx="18">
                  <c:v>San Martín</c:v>
                </c:pt>
                <c:pt idx="19">
                  <c:v>Cusco</c:v>
                </c:pt>
                <c:pt idx="20">
                  <c:v>Apurímac</c:v>
                </c:pt>
                <c:pt idx="21">
                  <c:v>Ayacucho</c:v>
                </c:pt>
                <c:pt idx="22">
                  <c:v>Huancavelica</c:v>
                </c:pt>
                <c:pt idx="23">
                  <c:v>Amazonas</c:v>
                </c:pt>
                <c:pt idx="24">
                  <c:v>Moquegua</c:v>
                </c:pt>
              </c:strCache>
            </c:strRef>
          </c:cat>
          <c:val>
            <c:numRef>
              <c:f>'GIRS Dpto'!$P$7:$P$31</c:f>
              <c:numCache>
                <c:formatCode>0%</c:formatCode>
                <c:ptCount val="25"/>
                <c:pt idx="0">
                  <c:v>0.40783662767286555</c:v>
                </c:pt>
                <c:pt idx="1">
                  <c:v>0.33823304583830888</c:v>
                </c:pt>
                <c:pt idx="2">
                  <c:v>0.33793825416554268</c:v>
                </c:pt>
                <c:pt idx="3">
                  <c:v>0.32753322950921521</c:v>
                </c:pt>
                <c:pt idx="4">
                  <c:v>0.30092531838610731</c:v>
                </c:pt>
                <c:pt idx="5">
                  <c:v>0.29531340797555977</c:v>
                </c:pt>
                <c:pt idx="6">
                  <c:v>0.2889376910775005</c:v>
                </c:pt>
                <c:pt idx="7">
                  <c:v>0.28465600330143315</c:v>
                </c:pt>
                <c:pt idx="8">
                  <c:v>0.2791600804967887</c:v>
                </c:pt>
                <c:pt idx="9">
                  <c:v>0.2724899465229349</c:v>
                </c:pt>
                <c:pt idx="10">
                  <c:v>0.25890901869072469</c:v>
                </c:pt>
                <c:pt idx="11">
                  <c:v>0.25596617866949772</c:v>
                </c:pt>
                <c:pt idx="12">
                  <c:v>0.2450796306005292</c:v>
                </c:pt>
                <c:pt idx="13">
                  <c:v>0.24327373635508573</c:v>
                </c:pt>
                <c:pt idx="14">
                  <c:v>0.23559656759768435</c:v>
                </c:pt>
                <c:pt idx="15">
                  <c:v>0.22478707378690627</c:v>
                </c:pt>
                <c:pt idx="16">
                  <c:v>0.22131128849035925</c:v>
                </c:pt>
                <c:pt idx="17">
                  <c:v>0.2042489574996334</c:v>
                </c:pt>
                <c:pt idx="18">
                  <c:v>0.19405979543999446</c:v>
                </c:pt>
                <c:pt idx="19">
                  <c:v>0.18018352301136339</c:v>
                </c:pt>
                <c:pt idx="20">
                  <c:v>0.17471027221702715</c:v>
                </c:pt>
                <c:pt idx="21">
                  <c:v>0.17454965194586422</c:v>
                </c:pt>
                <c:pt idx="22">
                  <c:v>0.14257492822793696</c:v>
                </c:pt>
                <c:pt idx="23">
                  <c:v>0.11057827184541864</c:v>
                </c:pt>
                <c:pt idx="24">
                  <c:v>6.8976780410787003E-2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490280"/>
        <c:axId val="387489104"/>
      </c:lineChart>
      <c:catAx>
        <c:axId val="38749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87488320"/>
        <c:crosses val="autoZero"/>
        <c:auto val="1"/>
        <c:lblAlgn val="ctr"/>
        <c:lblOffset val="100"/>
        <c:noMultiLvlLbl val="0"/>
      </c:catAx>
      <c:valAx>
        <c:axId val="38748832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8749380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8748910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87490280"/>
        <c:crosses val="max"/>
        <c:crossBetween val="between"/>
      </c:valAx>
      <c:catAx>
        <c:axId val="387490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748910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'MSA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'MSA Dpto'!$N$7:$N$31</c:f>
              <c:strCache>
                <c:ptCount val="25"/>
                <c:pt idx="0">
                  <c:v>Apurímac</c:v>
                </c:pt>
                <c:pt idx="1">
                  <c:v>Arequipa</c:v>
                </c:pt>
                <c:pt idx="2">
                  <c:v>Tacna</c:v>
                </c:pt>
                <c:pt idx="3">
                  <c:v>Moquegua</c:v>
                </c:pt>
                <c:pt idx="4">
                  <c:v>Ica</c:v>
                </c:pt>
                <c:pt idx="5">
                  <c:v>Loreto</c:v>
                </c:pt>
                <c:pt idx="6">
                  <c:v>Cusco</c:v>
                </c:pt>
                <c:pt idx="7">
                  <c:v>Lambayeque</c:v>
                </c:pt>
                <c:pt idx="8">
                  <c:v>Ucayali</c:v>
                </c:pt>
                <c:pt idx="9">
                  <c:v>Provincia Constitucional del Callao</c:v>
                </c:pt>
                <c:pt idx="10">
                  <c:v>Huancavelica</c:v>
                </c:pt>
                <c:pt idx="11">
                  <c:v>Madre de Dios</c:v>
                </c:pt>
                <c:pt idx="12">
                  <c:v>Tumbes</c:v>
                </c:pt>
                <c:pt idx="13">
                  <c:v>San Martín</c:v>
                </c:pt>
                <c:pt idx="14">
                  <c:v>Amazonas</c:v>
                </c:pt>
                <c:pt idx="15">
                  <c:v>Piura</c:v>
                </c:pt>
                <c:pt idx="16">
                  <c:v>Huánuco</c:v>
                </c:pt>
                <c:pt idx="17">
                  <c:v>Puno</c:v>
                </c:pt>
                <c:pt idx="18">
                  <c:v>Cajamarca</c:v>
                </c:pt>
                <c:pt idx="19">
                  <c:v>La Libertad</c:v>
                </c:pt>
                <c:pt idx="20">
                  <c:v>Pasco</c:v>
                </c:pt>
                <c:pt idx="21">
                  <c:v>Junín</c:v>
                </c:pt>
                <c:pt idx="22">
                  <c:v>Ayacucho</c:v>
                </c:pt>
                <c:pt idx="23">
                  <c:v>Lima</c:v>
                </c:pt>
                <c:pt idx="24">
                  <c:v>Ancash</c:v>
                </c:pt>
              </c:strCache>
            </c:strRef>
          </c:cat>
          <c:val>
            <c:numRef>
              <c:f>'MSA Dpto'!$O$7:$O$31</c:f>
              <c:numCache>
                <c:formatCode>#,##0.0</c:formatCode>
                <c:ptCount val="25"/>
                <c:pt idx="0">
                  <c:v>0.60847339165593439</c:v>
                </c:pt>
                <c:pt idx="1">
                  <c:v>0.45664290169679589</c:v>
                </c:pt>
                <c:pt idx="2">
                  <c:v>0.34839294923654052</c:v>
                </c:pt>
                <c:pt idx="3">
                  <c:v>0.39925947139613527</c:v>
                </c:pt>
                <c:pt idx="4">
                  <c:v>0.51253730322332558</c:v>
                </c:pt>
                <c:pt idx="5">
                  <c:v>0.13804050041380833</c:v>
                </c:pt>
                <c:pt idx="6">
                  <c:v>6.7795221347623738</c:v>
                </c:pt>
                <c:pt idx="7">
                  <c:v>0.35879109023289857</c:v>
                </c:pt>
                <c:pt idx="8">
                  <c:v>0.11507760990684801</c:v>
                </c:pt>
                <c:pt idx="9">
                  <c:v>1.1815012062988899</c:v>
                </c:pt>
                <c:pt idx="10">
                  <c:v>0.83704093598430518</c:v>
                </c:pt>
                <c:pt idx="11">
                  <c:v>9.3953339438485273E-2</c:v>
                </c:pt>
                <c:pt idx="12">
                  <c:v>0.17589126095026586</c:v>
                </c:pt>
                <c:pt idx="13">
                  <c:v>0.13921478905012918</c:v>
                </c:pt>
                <c:pt idx="14">
                  <c:v>0.18757028142954368</c:v>
                </c:pt>
                <c:pt idx="15">
                  <c:v>0.80505051787577031</c:v>
                </c:pt>
                <c:pt idx="16">
                  <c:v>0.11169550007934959</c:v>
                </c:pt>
                <c:pt idx="17">
                  <c:v>2.0526804438641193</c:v>
                </c:pt>
                <c:pt idx="18">
                  <c:v>0.48190189220804314</c:v>
                </c:pt>
                <c:pt idx="19">
                  <c:v>0.33117530866866218</c:v>
                </c:pt>
                <c:pt idx="20">
                  <c:v>0.21028337801999442</c:v>
                </c:pt>
                <c:pt idx="21">
                  <c:v>0.22852919829711027</c:v>
                </c:pt>
                <c:pt idx="22">
                  <c:v>0.29327657939847995</c:v>
                </c:pt>
                <c:pt idx="23">
                  <c:v>1.8603684674751548</c:v>
                </c:pt>
                <c:pt idx="24">
                  <c:v>0.33759903975123962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7493024"/>
        <c:axId val="388342208"/>
      </c:barChart>
      <c:lineChart>
        <c:grouping val="standard"/>
        <c:varyColors val="0"/>
        <c:ser>
          <c:idx val="1"/>
          <c:order val="1"/>
          <c:tx>
            <c:strRef>
              <c:f>'MSA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'MSA Dpto'!$N$7:$N$31</c:f>
              <c:strCache>
                <c:ptCount val="25"/>
                <c:pt idx="0">
                  <c:v>Apurímac</c:v>
                </c:pt>
                <c:pt idx="1">
                  <c:v>Arequipa</c:v>
                </c:pt>
                <c:pt idx="2">
                  <c:v>Tacna</c:v>
                </c:pt>
                <c:pt idx="3">
                  <c:v>Moquegua</c:v>
                </c:pt>
                <c:pt idx="4">
                  <c:v>Ica</c:v>
                </c:pt>
                <c:pt idx="5">
                  <c:v>Loreto</c:v>
                </c:pt>
                <c:pt idx="6">
                  <c:v>Cusco</c:v>
                </c:pt>
                <c:pt idx="7">
                  <c:v>Lambayeque</c:v>
                </c:pt>
                <c:pt idx="8">
                  <c:v>Ucayali</c:v>
                </c:pt>
                <c:pt idx="9">
                  <c:v>Provincia Constitucional del Callao</c:v>
                </c:pt>
                <c:pt idx="10">
                  <c:v>Huancavelica</c:v>
                </c:pt>
                <c:pt idx="11">
                  <c:v>Madre de Dios</c:v>
                </c:pt>
                <c:pt idx="12">
                  <c:v>Tumbes</c:v>
                </c:pt>
                <c:pt idx="13">
                  <c:v>San Martín</c:v>
                </c:pt>
                <c:pt idx="14">
                  <c:v>Amazonas</c:v>
                </c:pt>
                <c:pt idx="15">
                  <c:v>Piura</c:v>
                </c:pt>
                <c:pt idx="16">
                  <c:v>Huánuco</c:v>
                </c:pt>
                <c:pt idx="17">
                  <c:v>Puno</c:v>
                </c:pt>
                <c:pt idx="18">
                  <c:v>Cajamarca</c:v>
                </c:pt>
                <c:pt idx="19">
                  <c:v>La Libertad</c:v>
                </c:pt>
                <c:pt idx="20">
                  <c:v>Pasco</c:v>
                </c:pt>
                <c:pt idx="21">
                  <c:v>Junín</c:v>
                </c:pt>
                <c:pt idx="22">
                  <c:v>Ayacucho</c:v>
                </c:pt>
                <c:pt idx="23">
                  <c:v>Lima</c:v>
                </c:pt>
                <c:pt idx="24">
                  <c:v>Ancash</c:v>
                </c:pt>
              </c:strCache>
            </c:strRef>
          </c:cat>
          <c:val>
            <c:numRef>
              <c:f>'MSA Dpto'!$P$7:$P$31</c:f>
              <c:numCache>
                <c:formatCode>0%</c:formatCode>
                <c:ptCount val="25"/>
                <c:pt idx="0">
                  <c:v>0.45238379261844969</c:v>
                </c:pt>
                <c:pt idx="1">
                  <c:v>0.34687658225489298</c:v>
                </c:pt>
                <c:pt idx="2">
                  <c:v>0.3447462236824278</c:v>
                </c:pt>
                <c:pt idx="3">
                  <c:v>0.34010529716544641</c:v>
                </c:pt>
                <c:pt idx="4">
                  <c:v>0.32063039368877999</c:v>
                </c:pt>
                <c:pt idx="5">
                  <c:v>0.30617900985431562</c:v>
                </c:pt>
                <c:pt idx="6">
                  <c:v>0.29560289930852268</c:v>
                </c:pt>
                <c:pt idx="7">
                  <c:v>0.29498762651805532</c:v>
                </c:pt>
                <c:pt idx="8">
                  <c:v>0.28923201601226528</c:v>
                </c:pt>
                <c:pt idx="9">
                  <c:v>0.28876037881678751</c:v>
                </c:pt>
                <c:pt idx="10">
                  <c:v>0.26699504153030923</c:v>
                </c:pt>
                <c:pt idx="11">
                  <c:v>0.24679295985648764</c:v>
                </c:pt>
                <c:pt idx="12">
                  <c:v>0.23105129087803311</c:v>
                </c:pt>
                <c:pt idx="13">
                  <c:v>0.22360552762588795</c:v>
                </c:pt>
                <c:pt idx="14">
                  <c:v>0.21335194365244931</c:v>
                </c:pt>
                <c:pt idx="15">
                  <c:v>0.21301988948421738</c:v>
                </c:pt>
                <c:pt idx="16">
                  <c:v>0.21232907976129517</c:v>
                </c:pt>
                <c:pt idx="17">
                  <c:v>0.20217735909788254</c:v>
                </c:pt>
                <c:pt idx="18">
                  <c:v>0.17069017577514012</c:v>
                </c:pt>
                <c:pt idx="19">
                  <c:v>0.16439431599452684</c:v>
                </c:pt>
                <c:pt idx="20">
                  <c:v>0.15256687246562944</c:v>
                </c:pt>
                <c:pt idx="21">
                  <c:v>0.15014299427500072</c:v>
                </c:pt>
                <c:pt idx="22">
                  <c:v>0.14952296143267996</c:v>
                </c:pt>
                <c:pt idx="23">
                  <c:v>0.12510391941373894</c:v>
                </c:pt>
                <c:pt idx="24">
                  <c:v>9.2542683172874285E-2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8345344"/>
        <c:axId val="388346912"/>
      </c:lineChart>
      <c:catAx>
        <c:axId val="38749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88342208"/>
        <c:crosses val="autoZero"/>
        <c:auto val="1"/>
        <c:lblAlgn val="ctr"/>
        <c:lblOffset val="100"/>
        <c:noMultiLvlLbl val="0"/>
      </c:catAx>
      <c:valAx>
        <c:axId val="38834220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8749302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883469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88345344"/>
        <c:crosses val="max"/>
        <c:crossBetween val="between"/>
      </c:valAx>
      <c:catAx>
        <c:axId val="388345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834691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'MSV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'MSV Dpto'!$N$7:$N$31</c:f>
              <c:strCache>
                <c:ptCount val="25"/>
                <c:pt idx="0">
                  <c:v>Ancash</c:v>
                </c:pt>
                <c:pt idx="1">
                  <c:v>La Libertad</c:v>
                </c:pt>
                <c:pt idx="2">
                  <c:v>Huancavelica</c:v>
                </c:pt>
                <c:pt idx="3">
                  <c:v>Arequipa</c:v>
                </c:pt>
                <c:pt idx="4">
                  <c:v>Huánuco</c:v>
                </c:pt>
                <c:pt idx="5">
                  <c:v>Ica</c:v>
                </c:pt>
                <c:pt idx="6">
                  <c:v>Ucayali</c:v>
                </c:pt>
                <c:pt idx="7">
                  <c:v>Ayacucho</c:v>
                </c:pt>
                <c:pt idx="8">
                  <c:v>Lima</c:v>
                </c:pt>
                <c:pt idx="9">
                  <c:v>Moquegua</c:v>
                </c:pt>
                <c:pt idx="10">
                  <c:v>Junín</c:v>
                </c:pt>
                <c:pt idx="11">
                  <c:v>Lambayeque</c:v>
                </c:pt>
                <c:pt idx="12">
                  <c:v>Provincia Constitucional del Callao</c:v>
                </c:pt>
                <c:pt idx="13">
                  <c:v>Piura</c:v>
                </c:pt>
                <c:pt idx="14">
                  <c:v>Madre de Dios</c:v>
                </c:pt>
                <c:pt idx="15">
                  <c:v>Cajamarca</c:v>
                </c:pt>
                <c:pt idx="16">
                  <c:v>Loreto</c:v>
                </c:pt>
                <c:pt idx="17">
                  <c:v>Cusco</c:v>
                </c:pt>
                <c:pt idx="18">
                  <c:v>San Martín</c:v>
                </c:pt>
                <c:pt idx="19">
                  <c:v>Tacna</c:v>
                </c:pt>
                <c:pt idx="20">
                  <c:v>Tumbes</c:v>
                </c:pt>
                <c:pt idx="21">
                  <c:v>Amazonas</c:v>
                </c:pt>
                <c:pt idx="22">
                  <c:v>Apurímac</c:v>
                </c:pt>
                <c:pt idx="23">
                  <c:v>Puno</c:v>
                </c:pt>
                <c:pt idx="24">
                  <c:v>Pasco</c:v>
                </c:pt>
              </c:strCache>
            </c:strRef>
          </c:cat>
          <c:val>
            <c:numRef>
              <c:f>'MSV Dpto'!$O$7:$O$31</c:f>
              <c:numCache>
                <c:formatCode>#,##0.0</c:formatCode>
                <c:ptCount val="25"/>
                <c:pt idx="0">
                  <c:v>3.2467325372144842</c:v>
                </c:pt>
                <c:pt idx="1">
                  <c:v>2.8968044768898835</c:v>
                </c:pt>
                <c:pt idx="2">
                  <c:v>0.83310398093544791</c:v>
                </c:pt>
                <c:pt idx="3">
                  <c:v>2.1270288280502427</c:v>
                </c:pt>
                <c:pt idx="4">
                  <c:v>0.64445646650528943</c:v>
                </c:pt>
                <c:pt idx="5">
                  <c:v>3.3506335278962069</c:v>
                </c:pt>
                <c:pt idx="6">
                  <c:v>0.16633300150806463</c:v>
                </c:pt>
                <c:pt idx="7">
                  <c:v>1.6844804737033883</c:v>
                </c:pt>
                <c:pt idx="8">
                  <c:v>6.0742747532574413</c:v>
                </c:pt>
                <c:pt idx="9">
                  <c:v>1.4742633921314336</c:v>
                </c:pt>
                <c:pt idx="10">
                  <c:v>0.68921428655312411</c:v>
                </c:pt>
                <c:pt idx="11">
                  <c:v>0.95062405175468712</c:v>
                </c:pt>
                <c:pt idx="12">
                  <c:v>7.04372125019745</c:v>
                </c:pt>
                <c:pt idx="13">
                  <c:v>1.4157042645209401</c:v>
                </c:pt>
                <c:pt idx="14">
                  <c:v>0.12055382877588272</c:v>
                </c:pt>
                <c:pt idx="15">
                  <c:v>0.55567866259025323</c:v>
                </c:pt>
                <c:pt idx="16">
                  <c:v>0.22884338160383777</c:v>
                </c:pt>
                <c:pt idx="17">
                  <c:v>3.1237123393029833</c:v>
                </c:pt>
                <c:pt idx="18">
                  <c:v>0.18386598904407947</c:v>
                </c:pt>
                <c:pt idx="19">
                  <c:v>1.1555989027508531</c:v>
                </c:pt>
                <c:pt idx="20">
                  <c:v>0.22295729087090876</c:v>
                </c:pt>
                <c:pt idx="21">
                  <c:v>0.13815556274312257</c:v>
                </c:pt>
                <c:pt idx="22">
                  <c:v>0.24451865948594786</c:v>
                </c:pt>
                <c:pt idx="23">
                  <c:v>0.36403175640998597</c:v>
                </c:pt>
                <c:pt idx="24">
                  <c:v>0.14226486176175968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344560"/>
        <c:axId val="388342600"/>
      </c:barChart>
      <c:lineChart>
        <c:grouping val="standard"/>
        <c:varyColors val="0"/>
        <c:ser>
          <c:idx val="1"/>
          <c:order val="1"/>
          <c:tx>
            <c:strRef>
              <c:f>'MSV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'MSV Dpto'!$N$7:$N$31</c:f>
              <c:strCache>
                <c:ptCount val="25"/>
                <c:pt idx="0">
                  <c:v>Ancash</c:v>
                </c:pt>
                <c:pt idx="1">
                  <c:v>La Libertad</c:v>
                </c:pt>
                <c:pt idx="2">
                  <c:v>Huancavelica</c:v>
                </c:pt>
                <c:pt idx="3">
                  <c:v>Arequipa</c:v>
                </c:pt>
                <c:pt idx="4">
                  <c:v>Huánuco</c:v>
                </c:pt>
                <c:pt idx="5">
                  <c:v>Ica</c:v>
                </c:pt>
                <c:pt idx="6">
                  <c:v>Ucayali</c:v>
                </c:pt>
                <c:pt idx="7">
                  <c:v>Ayacucho</c:v>
                </c:pt>
                <c:pt idx="8">
                  <c:v>Lima</c:v>
                </c:pt>
                <c:pt idx="9">
                  <c:v>Moquegua</c:v>
                </c:pt>
                <c:pt idx="10">
                  <c:v>Junín</c:v>
                </c:pt>
                <c:pt idx="11">
                  <c:v>Lambayeque</c:v>
                </c:pt>
                <c:pt idx="12">
                  <c:v>Provincia Constitucional del Callao</c:v>
                </c:pt>
                <c:pt idx="13">
                  <c:v>Piura</c:v>
                </c:pt>
                <c:pt idx="14">
                  <c:v>Madre de Dios</c:v>
                </c:pt>
                <c:pt idx="15">
                  <c:v>Cajamarca</c:v>
                </c:pt>
                <c:pt idx="16">
                  <c:v>Loreto</c:v>
                </c:pt>
                <c:pt idx="17">
                  <c:v>Cusco</c:v>
                </c:pt>
                <c:pt idx="18">
                  <c:v>San Martín</c:v>
                </c:pt>
                <c:pt idx="19">
                  <c:v>Tacna</c:v>
                </c:pt>
                <c:pt idx="20">
                  <c:v>Tumbes</c:v>
                </c:pt>
                <c:pt idx="21">
                  <c:v>Amazonas</c:v>
                </c:pt>
                <c:pt idx="22">
                  <c:v>Apurímac</c:v>
                </c:pt>
                <c:pt idx="23">
                  <c:v>Puno</c:v>
                </c:pt>
                <c:pt idx="24">
                  <c:v>Pasco</c:v>
                </c:pt>
              </c:strCache>
            </c:strRef>
          </c:cat>
          <c:val>
            <c:numRef>
              <c:f>'MSV Dpto'!$P$7:$P$31</c:f>
              <c:numCache>
                <c:formatCode>0%</c:formatCode>
                <c:ptCount val="25"/>
                <c:pt idx="0">
                  <c:v>0.58393871451578339</c:v>
                </c:pt>
                <c:pt idx="1">
                  <c:v>0.49473617388731644</c:v>
                </c:pt>
                <c:pt idx="2">
                  <c:v>0.43072009734995326</c:v>
                </c:pt>
                <c:pt idx="3">
                  <c:v>0.42554645126683738</c:v>
                </c:pt>
                <c:pt idx="4">
                  <c:v>0.4196846822035093</c:v>
                </c:pt>
                <c:pt idx="5">
                  <c:v>0.38191731240049448</c:v>
                </c:pt>
                <c:pt idx="6">
                  <c:v>0.38084171875522815</c:v>
                </c:pt>
                <c:pt idx="7">
                  <c:v>0.3585110866669125</c:v>
                </c:pt>
                <c:pt idx="8">
                  <c:v>0.35580526519106365</c:v>
                </c:pt>
                <c:pt idx="9">
                  <c:v>0.32165096417645533</c:v>
                </c:pt>
                <c:pt idx="10">
                  <c:v>0.30679442375440757</c:v>
                </c:pt>
                <c:pt idx="11">
                  <c:v>0.30341169996728096</c:v>
                </c:pt>
                <c:pt idx="12">
                  <c:v>0.28437540954051244</c:v>
                </c:pt>
                <c:pt idx="13">
                  <c:v>0.26920830036857302</c:v>
                </c:pt>
                <c:pt idx="14">
                  <c:v>0.26260617464527558</c:v>
                </c:pt>
                <c:pt idx="15">
                  <c:v>0.25935158335169295</c:v>
                </c:pt>
                <c:pt idx="16">
                  <c:v>0.25122860389685969</c:v>
                </c:pt>
                <c:pt idx="17">
                  <c:v>0.22903778329835123</c:v>
                </c:pt>
                <c:pt idx="18">
                  <c:v>0.21036913402509733</c:v>
                </c:pt>
                <c:pt idx="19">
                  <c:v>0.2051782710306779</c:v>
                </c:pt>
                <c:pt idx="20">
                  <c:v>0.20160163018537228</c:v>
                </c:pt>
                <c:pt idx="21">
                  <c:v>0.19656479013035869</c:v>
                </c:pt>
                <c:pt idx="22">
                  <c:v>0.19367062940602534</c:v>
                </c:pt>
                <c:pt idx="23">
                  <c:v>0.17404438433583522</c:v>
                </c:pt>
                <c:pt idx="24">
                  <c:v>0.11498287500849426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8348872"/>
        <c:axId val="388347304"/>
      </c:lineChart>
      <c:catAx>
        <c:axId val="38834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88342600"/>
        <c:crosses val="autoZero"/>
        <c:auto val="1"/>
        <c:lblAlgn val="ctr"/>
        <c:lblOffset val="100"/>
        <c:noMultiLvlLbl val="0"/>
      </c:catAx>
      <c:valAx>
        <c:axId val="38834260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8834456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8834730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88348872"/>
        <c:crosses val="max"/>
        <c:crossBetween val="between"/>
      </c:valAx>
      <c:catAx>
        <c:axId val="388348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834730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'MIA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'MIA Dpto'!$N$7:$N$31</c:f>
              <c:strCache>
                <c:ptCount val="25"/>
                <c:pt idx="0">
                  <c:v>Amazonas</c:v>
                </c:pt>
                <c:pt idx="1">
                  <c:v>Huancavelica</c:v>
                </c:pt>
                <c:pt idx="2">
                  <c:v>Lambayeque</c:v>
                </c:pt>
                <c:pt idx="3">
                  <c:v>Loreto</c:v>
                </c:pt>
                <c:pt idx="4">
                  <c:v>Tacna</c:v>
                </c:pt>
                <c:pt idx="5">
                  <c:v>Ica</c:v>
                </c:pt>
                <c:pt idx="6">
                  <c:v>Provincia Constitucional del Callao</c:v>
                </c:pt>
                <c:pt idx="7">
                  <c:v>Cusco</c:v>
                </c:pt>
                <c:pt idx="8">
                  <c:v>Huánuco</c:v>
                </c:pt>
                <c:pt idx="9">
                  <c:v>Arequipa</c:v>
                </c:pt>
                <c:pt idx="10">
                  <c:v>San Martín</c:v>
                </c:pt>
                <c:pt idx="11">
                  <c:v>Puno</c:v>
                </c:pt>
                <c:pt idx="12">
                  <c:v>Ucayali</c:v>
                </c:pt>
                <c:pt idx="13">
                  <c:v>Moquegua</c:v>
                </c:pt>
                <c:pt idx="14">
                  <c:v>Ancash</c:v>
                </c:pt>
                <c:pt idx="15">
                  <c:v>La Libertad</c:v>
                </c:pt>
                <c:pt idx="16">
                  <c:v>Lima</c:v>
                </c:pt>
                <c:pt idx="17">
                  <c:v>Piura</c:v>
                </c:pt>
                <c:pt idx="18">
                  <c:v>Ayacucho</c:v>
                </c:pt>
                <c:pt idx="19">
                  <c:v>Tumbes</c:v>
                </c:pt>
                <c:pt idx="20">
                  <c:v>Cajamarca</c:v>
                </c:pt>
                <c:pt idx="21">
                  <c:v>Madre de Dios</c:v>
                </c:pt>
                <c:pt idx="22">
                  <c:v>Junín</c:v>
                </c:pt>
                <c:pt idx="23">
                  <c:v>Pasco</c:v>
                </c:pt>
                <c:pt idx="24">
                  <c:v>Apurímac</c:v>
                </c:pt>
              </c:strCache>
            </c:strRef>
          </c:cat>
          <c:val>
            <c:numRef>
              <c:f>'MIA Dpto'!$O$7:$O$31</c:f>
              <c:numCache>
                <c:formatCode>#,##0.0</c:formatCode>
                <c:ptCount val="25"/>
                <c:pt idx="0">
                  <c:v>0.20563165854036924</c:v>
                </c:pt>
                <c:pt idx="1">
                  <c:v>0.97609912367215657</c:v>
                </c:pt>
                <c:pt idx="2">
                  <c:v>9.4156941528723337E-2</c:v>
                </c:pt>
                <c:pt idx="3">
                  <c:v>0.198289799514896</c:v>
                </c:pt>
                <c:pt idx="4">
                  <c:v>0.17897522957332512</c:v>
                </c:pt>
                <c:pt idx="5">
                  <c:v>0.15840350652668178</c:v>
                </c:pt>
                <c:pt idx="6">
                  <c:v>0.26161759563399301</c:v>
                </c:pt>
                <c:pt idx="7">
                  <c:v>2.1025204673933331</c:v>
                </c:pt>
                <c:pt idx="8">
                  <c:v>5.276704962761869E-2</c:v>
                </c:pt>
                <c:pt idx="9">
                  <c:v>7.9113559600045846E-2</c:v>
                </c:pt>
                <c:pt idx="10">
                  <c:v>0.4461935472309051</c:v>
                </c:pt>
                <c:pt idx="11">
                  <c:v>0.48377462713870045</c:v>
                </c:pt>
                <c:pt idx="12">
                  <c:v>3.8610770112427417E-2</c:v>
                </c:pt>
                <c:pt idx="13">
                  <c:v>4.118172069593129E-2</c:v>
                </c:pt>
                <c:pt idx="14">
                  <c:v>0.17392714757534122</c:v>
                </c:pt>
                <c:pt idx="15">
                  <c:v>0.24270752738084411</c:v>
                </c:pt>
                <c:pt idx="16">
                  <c:v>2.0696289899838121</c:v>
                </c:pt>
                <c:pt idx="17">
                  <c:v>9.6672808646417252E-2</c:v>
                </c:pt>
                <c:pt idx="18">
                  <c:v>0.13099055978818797</c:v>
                </c:pt>
                <c:pt idx="19">
                  <c:v>1.5346780453000974E-2</c:v>
                </c:pt>
                <c:pt idx="20">
                  <c:v>0.10875545796443475</c:v>
                </c:pt>
                <c:pt idx="21">
                  <c:v>1.6646400184072263E-2</c:v>
                </c:pt>
                <c:pt idx="22">
                  <c:v>0.12687895126600779</c:v>
                </c:pt>
                <c:pt idx="23">
                  <c:v>0.1336349516914197</c:v>
                </c:pt>
                <c:pt idx="24">
                  <c:v>7.6636850539216539E-2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344168"/>
        <c:axId val="388346520"/>
      </c:barChart>
      <c:lineChart>
        <c:grouping val="standard"/>
        <c:varyColors val="0"/>
        <c:ser>
          <c:idx val="1"/>
          <c:order val="1"/>
          <c:tx>
            <c:strRef>
              <c:f>'MIA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'MIA Dpto'!$N$7:$N$31</c:f>
              <c:strCache>
                <c:ptCount val="25"/>
                <c:pt idx="0">
                  <c:v>Amazonas</c:v>
                </c:pt>
                <c:pt idx="1">
                  <c:v>Huancavelica</c:v>
                </c:pt>
                <c:pt idx="2">
                  <c:v>Lambayeque</c:v>
                </c:pt>
                <c:pt idx="3">
                  <c:v>Loreto</c:v>
                </c:pt>
                <c:pt idx="4">
                  <c:v>Tacna</c:v>
                </c:pt>
                <c:pt idx="5">
                  <c:v>Ica</c:v>
                </c:pt>
                <c:pt idx="6">
                  <c:v>Provincia Constitucional del Callao</c:v>
                </c:pt>
                <c:pt idx="7">
                  <c:v>Cusco</c:v>
                </c:pt>
                <c:pt idx="8">
                  <c:v>Huánuco</c:v>
                </c:pt>
                <c:pt idx="9">
                  <c:v>Arequipa</c:v>
                </c:pt>
                <c:pt idx="10">
                  <c:v>San Martín</c:v>
                </c:pt>
                <c:pt idx="11">
                  <c:v>Puno</c:v>
                </c:pt>
                <c:pt idx="12">
                  <c:v>Ucayali</c:v>
                </c:pt>
                <c:pt idx="13">
                  <c:v>Moquegua</c:v>
                </c:pt>
                <c:pt idx="14">
                  <c:v>Ancash</c:v>
                </c:pt>
                <c:pt idx="15">
                  <c:v>La Libertad</c:v>
                </c:pt>
                <c:pt idx="16">
                  <c:v>Lima</c:v>
                </c:pt>
                <c:pt idx="17">
                  <c:v>Piura</c:v>
                </c:pt>
                <c:pt idx="18">
                  <c:v>Ayacucho</c:v>
                </c:pt>
                <c:pt idx="19">
                  <c:v>Tumbes</c:v>
                </c:pt>
                <c:pt idx="20">
                  <c:v>Cajamarca</c:v>
                </c:pt>
                <c:pt idx="21">
                  <c:v>Madre de Dios</c:v>
                </c:pt>
                <c:pt idx="22">
                  <c:v>Junín</c:v>
                </c:pt>
                <c:pt idx="23">
                  <c:v>Pasco</c:v>
                </c:pt>
                <c:pt idx="24">
                  <c:v>Apurímac</c:v>
                </c:pt>
              </c:strCache>
            </c:strRef>
          </c:cat>
          <c:val>
            <c:numRef>
              <c:f>'MIA Dpto'!$P$7:$P$31</c:f>
              <c:numCache>
                <c:formatCode>0%</c:formatCode>
                <c:ptCount val="25"/>
                <c:pt idx="0">
                  <c:v>0.36270508562714721</c:v>
                </c:pt>
                <c:pt idx="1">
                  <c:v>0.34504119878051515</c:v>
                </c:pt>
                <c:pt idx="2">
                  <c:v>0.34063122118495237</c:v>
                </c:pt>
                <c:pt idx="3">
                  <c:v>0.33563726885013528</c:v>
                </c:pt>
                <c:pt idx="4">
                  <c:v>0.3236037991160689</c:v>
                </c:pt>
                <c:pt idx="5">
                  <c:v>0.27952359668087501</c:v>
                </c:pt>
                <c:pt idx="6">
                  <c:v>0.26093290768422961</c:v>
                </c:pt>
                <c:pt idx="7">
                  <c:v>0.25662926658246299</c:v>
                </c:pt>
                <c:pt idx="8">
                  <c:v>0.24186096973300159</c:v>
                </c:pt>
                <c:pt idx="9">
                  <c:v>0.24018713655545626</c:v>
                </c:pt>
                <c:pt idx="10">
                  <c:v>0.21208298602661152</c:v>
                </c:pt>
                <c:pt idx="11">
                  <c:v>0.20938871870526252</c:v>
                </c:pt>
                <c:pt idx="12">
                  <c:v>0.20736515686303975</c:v>
                </c:pt>
                <c:pt idx="13">
                  <c:v>0.20274077881073865</c:v>
                </c:pt>
                <c:pt idx="14">
                  <c:v>0.16657406847083323</c:v>
                </c:pt>
                <c:pt idx="15">
                  <c:v>0.16490400423753054</c:v>
                </c:pt>
                <c:pt idx="16">
                  <c:v>0.16266022369427127</c:v>
                </c:pt>
                <c:pt idx="17">
                  <c:v>0.13648471865427639</c:v>
                </c:pt>
                <c:pt idx="18">
                  <c:v>0.12583400797536545</c:v>
                </c:pt>
                <c:pt idx="19">
                  <c:v>0.11743067805001969</c:v>
                </c:pt>
                <c:pt idx="20">
                  <c:v>0.10516410381901536</c:v>
                </c:pt>
                <c:pt idx="21">
                  <c:v>9.794938589854757E-2</c:v>
                </c:pt>
                <c:pt idx="22">
                  <c:v>7.204683950139619E-2</c:v>
                </c:pt>
                <c:pt idx="23">
                  <c:v>4.6529384601415938E-2</c:v>
                </c:pt>
                <c:pt idx="24">
                  <c:v>4.3243588969958204E-2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8342992"/>
        <c:axId val="388348480"/>
      </c:lineChart>
      <c:catAx>
        <c:axId val="388344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88346520"/>
        <c:crosses val="autoZero"/>
        <c:auto val="1"/>
        <c:lblAlgn val="ctr"/>
        <c:lblOffset val="100"/>
        <c:noMultiLvlLbl val="0"/>
      </c:catAx>
      <c:valAx>
        <c:axId val="38834652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8834416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8834848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88342992"/>
        <c:crosses val="max"/>
        <c:crossBetween val="between"/>
      </c:valAx>
      <c:catAx>
        <c:axId val="388342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834848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'RRHH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'RRHH Dpto'!$N$7:$N$30</c:f>
              <c:strCache>
                <c:ptCount val="24"/>
                <c:pt idx="0">
                  <c:v>Lambayeque</c:v>
                </c:pt>
                <c:pt idx="1">
                  <c:v>Loreto</c:v>
                </c:pt>
                <c:pt idx="2">
                  <c:v>Pasco</c:v>
                </c:pt>
                <c:pt idx="3">
                  <c:v>La Libertad</c:v>
                </c:pt>
                <c:pt idx="4">
                  <c:v>Tacna</c:v>
                </c:pt>
                <c:pt idx="5">
                  <c:v>Puno</c:v>
                </c:pt>
                <c:pt idx="6">
                  <c:v>Cajamarca</c:v>
                </c:pt>
                <c:pt idx="7">
                  <c:v>Ayacucho</c:v>
                </c:pt>
                <c:pt idx="8">
                  <c:v>Cusco</c:v>
                </c:pt>
                <c:pt idx="9">
                  <c:v>Huánuco</c:v>
                </c:pt>
                <c:pt idx="10">
                  <c:v>San Martín</c:v>
                </c:pt>
                <c:pt idx="11">
                  <c:v>Huancavelica</c:v>
                </c:pt>
                <c:pt idx="12">
                  <c:v>Lima</c:v>
                </c:pt>
                <c:pt idx="13">
                  <c:v>Moquegua</c:v>
                </c:pt>
                <c:pt idx="14">
                  <c:v>Apurímac</c:v>
                </c:pt>
                <c:pt idx="15">
                  <c:v>Ica</c:v>
                </c:pt>
                <c:pt idx="16">
                  <c:v>Ancash</c:v>
                </c:pt>
                <c:pt idx="17">
                  <c:v>Junín</c:v>
                </c:pt>
                <c:pt idx="18">
                  <c:v>Amazonas</c:v>
                </c:pt>
                <c:pt idx="19">
                  <c:v>Arequipa</c:v>
                </c:pt>
                <c:pt idx="20">
                  <c:v>Ucayali</c:v>
                </c:pt>
                <c:pt idx="21">
                  <c:v>Piura</c:v>
                </c:pt>
                <c:pt idx="22">
                  <c:v>Tumbes</c:v>
                </c:pt>
                <c:pt idx="23">
                  <c:v>Madre de Dios</c:v>
                </c:pt>
              </c:strCache>
            </c:strRef>
          </c:cat>
          <c:val>
            <c:numRef>
              <c:f>'RRHH Dpto'!$O$7:$O$30</c:f>
              <c:numCache>
                <c:formatCode>#,##0.0</c:formatCode>
                <c:ptCount val="24"/>
                <c:pt idx="0">
                  <c:v>103.13461216865107</c:v>
                </c:pt>
                <c:pt idx="1">
                  <c:v>0.1888531954609789</c:v>
                </c:pt>
                <c:pt idx="2">
                  <c:v>5.252200171315053</c:v>
                </c:pt>
                <c:pt idx="3">
                  <c:v>174.3346825674962</c:v>
                </c:pt>
                <c:pt idx="4">
                  <c:v>10.934295249740899</c:v>
                </c:pt>
                <c:pt idx="5">
                  <c:v>10.650968889782462</c:v>
                </c:pt>
                <c:pt idx="6">
                  <c:v>22.583073463494657</c:v>
                </c:pt>
                <c:pt idx="7">
                  <c:v>46.343366261411575</c:v>
                </c:pt>
                <c:pt idx="8">
                  <c:v>30.309544302031711</c:v>
                </c:pt>
                <c:pt idx="9">
                  <c:v>4.3255459917781991</c:v>
                </c:pt>
                <c:pt idx="10">
                  <c:v>1.0514643836650066</c:v>
                </c:pt>
                <c:pt idx="11">
                  <c:v>9.0662890163075645</c:v>
                </c:pt>
                <c:pt idx="12">
                  <c:v>15.992938931300159</c:v>
                </c:pt>
                <c:pt idx="13">
                  <c:v>10.149571669153374</c:v>
                </c:pt>
                <c:pt idx="14">
                  <c:v>15.515844970024773</c:v>
                </c:pt>
                <c:pt idx="15">
                  <c:v>2.9569477711753507</c:v>
                </c:pt>
                <c:pt idx="16">
                  <c:v>18.015963484530175</c:v>
                </c:pt>
                <c:pt idx="17">
                  <c:v>5.7099033538797812</c:v>
                </c:pt>
                <c:pt idx="18">
                  <c:v>1.9133360396372154</c:v>
                </c:pt>
                <c:pt idx="19">
                  <c:v>29.040897057617258</c:v>
                </c:pt>
                <c:pt idx="20">
                  <c:v>2.2545000072568655E-2</c:v>
                </c:pt>
                <c:pt idx="21">
                  <c:v>6.8489220307146752</c:v>
                </c:pt>
                <c:pt idx="22">
                  <c:v>0.27871960401535034</c:v>
                </c:pt>
                <c:pt idx="23">
                  <c:v>1.1285139247775078E-2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346128"/>
        <c:axId val="388115136"/>
      </c:barChart>
      <c:lineChart>
        <c:grouping val="standard"/>
        <c:varyColors val="0"/>
        <c:ser>
          <c:idx val="1"/>
          <c:order val="1"/>
          <c:tx>
            <c:strRef>
              <c:f>'RRHH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'RRHH Dpto'!$N$7:$N$30</c:f>
              <c:strCache>
                <c:ptCount val="24"/>
                <c:pt idx="0">
                  <c:v>Lambayeque</c:v>
                </c:pt>
                <c:pt idx="1">
                  <c:v>Loreto</c:v>
                </c:pt>
                <c:pt idx="2">
                  <c:v>Pasco</c:v>
                </c:pt>
                <c:pt idx="3">
                  <c:v>La Libertad</c:v>
                </c:pt>
                <c:pt idx="4">
                  <c:v>Tacna</c:v>
                </c:pt>
                <c:pt idx="5">
                  <c:v>Puno</c:v>
                </c:pt>
                <c:pt idx="6">
                  <c:v>Cajamarca</c:v>
                </c:pt>
                <c:pt idx="7">
                  <c:v>Ayacucho</c:v>
                </c:pt>
                <c:pt idx="8">
                  <c:v>Cusco</c:v>
                </c:pt>
                <c:pt idx="9">
                  <c:v>Huánuco</c:v>
                </c:pt>
                <c:pt idx="10">
                  <c:v>San Martín</c:v>
                </c:pt>
                <c:pt idx="11">
                  <c:v>Huancavelica</c:v>
                </c:pt>
                <c:pt idx="12">
                  <c:v>Lima</c:v>
                </c:pt>
                <c:pt idx="13">
                  <c:v>Moquegua</c:v>
                </c:pt>
                <c:pt idx="14">
                  <c:v>Apurímac</c:v>
                </c:pt>
                <c:pt idx="15">
                  <c:v>Ica</c:v>
                </c:pt>
                <c:pt idx="16">
                  <c:v>Ancash</c:v>
                </c:pt>
                <c:pt idx="17">
                  <c:v>Junín</c:v>
                </c:pt>
                <c:pt idx="18">
                  <c:v>Amazonas</c:v>
                </c:pt>
                <c:pt idx="19">
                  <c:v>Arequipa</c:v>
                </c:pt>
                <c:pt idx="20">
                  <c:v>Ucayali</c:v>
                </c:pt>
                <c:pt idx="21">
                  <c:v>Piura</c:v>
                </c:pt>
                <c:pt idx="22">
                  <c:v>Tumbes</c:v>
                </c:pt>
                <c:pt idx="23">
                  <c:v>Madre de Dios</c:v>
                </c:pt>
              </c:strCache>
            </c:strRef>
          </c:cat>
          <c:val>
            <c:numRef>
              <c:f>'RRHH Dpto'!$P$7:$P$30</c:f>
              <c:numCache>
                <c:formatCode>0%</c:formatCode>
                <c:ptCount val="24"/>
                <c:pt idx="0">
                  <c:v>0.91451642846603243</c:v>
                </c:pt>
                <c:pt idx="1">
                  <c:v>0.63836261310498543</c:v>
                </c:pt>
                <c:pt idx="2">
                  <c:v>0.63700233315832844</c:v>
                </c:pt>
                <c:pt idx="3">
                  <c:v>0.55436374213011763</c:v>
                </c:pt>
                <c:pt idx="4">
                  <c:v>0.35438995590375222</c:v>
                </c:pt>
                <c:pt idx="5">
                  <c:v>0.32697058032190257</c:v>
                </c:pt>
                <c:pt idx="6">
                  <c:v>0.2972494435228244</c:v>
                </c:pt>
                <c:pt idx="7">
                  <c:v>0.28617839760390557</c:v>
                </c:pt>
                <c:pt idx="8">
                  <c:v>0.27436321117314055</c:v>
                </c:pt>
                <c:pt idx="9">
                  <c:v>0.23729033131742647</c:v>
                </c:pt>
                <c:pt idx="10">
                  <c:v>0.23091694672984095</c:v>
                </c:pt>
                <c:pt idx="11">
                  <c:v>0.20530811713203265</c:v>
                </c:pt>
                <c:pt idx="12">
                  <c:v>0.18229385372262855</c:v>
                </c:pt>
                <c:pt idx="13">
                  <c:v>0.17444319411497278</c:v>
                </c:pt>
                <c:pt idx="14">
                  <c:v>0.14017474126949567</c:v>
                </c:pt>
                <c:pt idx="15">
                  <c:v>0.13930136803592627</c:v>
                </c:pt>
                <c:pt idx="16">
                  <c:v>0.13832444839467359</c:v>
                </c:pt>
                <c:pt idx="17">
                  <c:v>0.1257723700492763</c:v>
                </c:pt>
                <c:pt idx="18">
                  <c:v>0.11658388651520467</c:v>
                </c:pt>
                <c:pt idx="19">
                  <c:v>0.10343315470444066</c:v>
                </c:pt>
                <c:pt idx="20">
                  <c:v>0.10222959862047248</c:v>
                </c:pt>
                <c:pt idx="21">
                  <c:v>8.5896368478855428E-2</c:v>
                </c:pt>
                <c:pt idx="22">
                  <c:v>7.0374586137244843E-2</c:v>
                </c:pt>
                <c:pt idx="23">
                  <c:v>9.1338891415909985E-3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8121408"/>
        <c:axId val="388120232"/>
      </c:lineChart>
      <c:catAx>
        <c:axId val="38834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88115136"/>
        <c:crosses val="autoZero"/>
        <c:auto val="1"/>
        <c:lblAlgn val="ctr"/>
        <c:lblOffset val="100"/>
        <c:noMultiLvlLbl val="0"/>
      </c:catAx>
      <c:valAx>
        <c:axId val="38811513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8834612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8812023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88121408"/>
        <c:crosses val="max"/>
        <c:crossBetween val="between"/>
      </c:valAx>
      <c:catAx>
        <c:axId val="388121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812023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'ER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'ER Dpto'!$N$7:$N$30</c:f>
              <c:strCache>
                <c:ptCount val="24"/>
                <c:pt idx="0">
                  <c:v>Tacna</c:v>
                </c:pt>
                <c:pt idx="1">
                  <c:v>Junín</c:v>
                </c:pt>
                <c:pt idx="2">
                  <c:v>Ayacucho</c:v>
                </c:pt>
                <c:pt idx="3">
                  <c:v>Arequipa</c:v>
                </c:pt>
                <c:pt idx="4">
                  <c:v>Ica</c:v>
                </c:pt>
                <c:pt idx="5">
                  <c:v>San Martín</c:v>
                </c:pt>
                <c:pt idx="6">
                  <c:v>Cusco</c:v>
                </c:pt>
                <c:pt idx="7">
                  <c:v>Puno</c:v>
                </c:pt>
                <c:pt idx="8">
                  <c:v>Huánuco</c:v>
                </c:pt>
                <c:pt idx="9">
                  <c:v>Piura</c:v>
                </c:pt>
                <c:pt idx="10">
                  <c:v>Cajamarca</c:v>
                </c:pt>
                <c:pt idx="11">
                  <c:v>Huancavelica</c:v>
                </c:pt>
                <c:pt idx="12">
                  <c:v>Madre de Dios</c:v>
                </c:pt>
                <c:pt idx="13">
                  <c:v>Pasco</c:v>
                </c:pt>
                <c:pt idx="14">
                  <c:v>Ancash</c:v>
                </c:pt>
                <c:pt idx="15">
                  <c:v>Lima</c:v>
                </c:pt>
                <c:pt idx="16">
                  <c:v>Loreto</c:v>
                </c:pt>
                <c:pt idx="17">
                  <c:v>Apurímac</c:v>
                </c:pt>
                <c:pt idx="18">
                  <c:v>La Libertad</c:v>
                </c:pt>
                <c:pt idx="19">
                  <c:v>Ucayali</c:v>
                </c:pt>
                <c:pt idx="20">
                  <c:v>Lambayeque</c:v>
                </c:pt>
                <c:pt idx="21">
                  <c:v>Amazonas</c:v>
                </c:pt>
                <c:pt idx="22">
                  <c:v>Moquegua</c:v>
                </c:pt>
                <c:pt idx="23">
                  <c:v>Tumbes</c:v>
                </c:pt>
              </c:strCache>
            </c:strRef>
          </c:cat>
          <c:val>
            <c:numRef>
              <c:f>'ER Dpto'!$O$7:$O$30</c:f>
              <c:numCache>
                <c:formatCode>#,##0.0</c:formatCode>
                <c:ptCount val="24"/>
                <c:pt idx="0">
                  <c:v>0.73350885655963793</c:v>
                </c:pt>
                <c:pt idx="1">
                  <c:v>3.3783172838157043</c:v>
                </c:pt>
                <c:pt idx="2">
                  <c:v>6.2576964480831521</c:v>
                </c:pt>
                <c:pt idx="3">
                  <c:v>2.7844267186446814</c:v>
                </c:pt>
                <c:pt idx="4">
                  <c:v>2.5132700970862061</c:v>
                </c:pt>
                <c:pt idx="5">
                  <c:v>2.1307906326774173</c:v>
                </c:pt>
                <c:pt idx="6">
                  <c:v>11.5379044644651</c:v>
                </c:pt>
                <c:pt idx="7">
                  <c:v>7.4172343028913019</c:v>
                </c:pt>
                <c:pt idx="8">
                  <c:v>7.1673862540628761</c:v>
                </c:pt>
                <c:pt idx="9">
                  <c:v>2.019519095250871</c:v>
                </c:pt>
                <c:pt idx="10">
                  <c:v>14.163570723191327</c:v>
                </c:pt>
                <c:pt idx="11">
                  <c:v>5.6027023852802813</c:v>
                </c:pt>
                <c:pt idx="12">
                  <c:v>0.47557626730122138</c:v>
                </c:pt>
                <c:pt idx="13">
                  <c:v>2.5003801139537245</c:v>
                </c:pt>
                <c:pt idx="14">
                  <c:v>5.1168710006386391</c:v>
                </c:pt>
                <c:pt idx="15">
                  <c:v>4.8299703199299984</c:v>
                </c:pt>
                <c:pt idx="16">
                  <c:v>7.4147362306248397</c:v>
                </c:pt>
                <c:pt idx="17">
                  <c:v>1.7153448708704673</c:v>
                </c:pt>
                <c:pt idx="18">
                  <c:v>2.1681186560890637</c:v>
                </c:pt>
                <c:pt idx="19">
                  <c:v>1.5006681259255856</c:v>
                </c:pt>
                <c:pt idx="20">
                  <c:v>1.1558092491177376</c:v>
                </c:pt>
                <c:pt idx="21">
                  <c:v>1.8448660853900947</c:v>
                </c:pt>
                <c:pt idx="22">
                  <c:v>0.11327602016717719</c:v>
                </c:pt>
                <c:pt idx="23">
                  <c:v>0.10069067100994289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121016"/>
        <c:axId val="388116704"/>
      </c:barChart>
      <c:lineChart>
        <c:grouping val="standard"/>
        <c:varyColors val="0"/>
        <c:ser>
          <c:idx val="1"/>
          <c:order val="1"/>
          <c:tx>
            <c:strRef>
              <c:f>'ER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'ER Dpto'!$N$7:$N$30</c:f>
              <c:strCache>
                <c:ptCount val="24"/>
                <c:pt idx="0">
                  <c:v>Tacna</c:v>
                </c:pt>
                <c:pt idx="1">
                  <c:v>Junín</c:v>
                </c:pt>
                <c:pt idx="2">
                  <c:v>Ayacucho</c:v>
                </c:pt>
                <c:pt idx="3">
                  <c:v>Arequipa</c:v>
                </c:pt>
                <c:pt idx="4">
                  <c:v>Ica</c:v>
                </c:pt>
                <c:pt idx="5">
                  <c:v>San Martín</c:v>
                </c:pt>
                <c:pt idx="6">
                  <c:v>Cusco</c:v>
                </c:pt>
                <c:pt idx="7">
                  <c:v>Puno</c:v>
                </c:pt>
                <c:pt idx="8">
                  <c:v>Huánuco</c:v>
                </c:pt>
                <c:pt idx="9">
                  <c:v>Piura</c:v>
                </c:pt>
                <c:pt idx="10">
                  <c:v>Cajamarca</c:v>
                </c:pt>
                <c:pt idx="11">
                  <c:v>Huancavelica</c:v>
                </c:pt>
                <c:pt idx="12">
                  <c:v>Madre de Dios</c:v>
                </c:pt>
                <c:pt idx="13">
                  <c:v>Pasco</c:v>
                </c:pt>
                <c:pt idx="14">
                  <c:v>Ancash</c:v>
                </c:pt>
                <c:pt idx="15">
                  <c:v>Lima</c:v>
                </c:pt>
                <c:pt idx="16">
                  <c:v>Loreto</c:v>
                </c:pt>
                <c:pt idx="17">
                  <c:v>Apurímac</c:v>
                </c:pt>
                <c:pt idx="18">
                  <c:v>La Libertad</c:v>
                </c:pt>
                <c:pt idx="19">
                  <c:v>Ucayali</c:v>
                </c:pt>
                <c:pt idx="20">
                  <c:v>Lambayeque</c:v>
                </c:pt>
                <c:pt idx="21">
                  <c:v>Amazonas</c:v>
                </c:pt>
                <c:pt idx="22">
                  <c:v>Moquegua</c:v>
                </c:pt>
                <c:pt idx="23">
                  <c:v>Tumbes</c:v>
                </c:pt>
              </c:strCache>
            </c:strRef>
          </c:cat>
          <c:val>
            <c:numRef>
              <c:f>'ER Dpto'!$P$7:$P$30</c:f>
              <c:numCache>
                <c:formatCode>0%</c:formatCode>
                <c:ptCount val="24"/>
                <c:pt idx="0">
                  <c:v>0.532820439544052</c:v>
                </c:pt>
                <c:pt idx="1">
                  <c:v>0.36217258741960884</c:v>
                </c:pt>
                <c:pt idx="2">
                  <c:v>0.33484228971551161</c:v>
                </c:pt>
                <c:pt idx="3">
                  <c:v>0.30665901149615349</c:v>
                </c:pt>
                <c:pt idx="4">
                  <c:v>0.30004265533044439</c:v>
                </c:pt>
                <c:pt idx="5">
                  <c:v>0.27255434644452614</c:v>
                </c:pt>
                <c:pt idx="6">
                  <c:v>0.26386544499167425</c:v>
                </c:pt>
                <c:pt idx="7">
                  <c:v>0.24990119167436867</c:v>
                </c:pt>
                <c:pt idx="8">
                  <c:v>0.22564176950478967</c:v>
                </c:pt>
                <c:pt idx="9">
                  <c:v>0.22254524504824946</c:v>
                </c:pt>
                <c:pt idx="10">
                  <c:v>0.20941465577666604</c:v>
                </c:pt>
                <c:pt idx="11">
                  <c:v>0.20519603837733361</c:v>
                </c:pt>
                <c:pt idx="12">
                  <c:v>0.20219907454070174</c:v>
                </c:pt>
                <c:pt idx="13">
                  <c:v>0.19698123416245553</c:v>
                </c:pt>
                <c:pt idx="14">
                  <c:v>0.18171843063902671</c:v>
                </c:pt>
                <c:pt idx="15">
                  <c:v>0.15717312856434146</c:v>
                </c:pt>
                <c:pt idx="16">
                  <c:v>0.15382916253285464</c:v>
                </c:pt>
                <c:pt idx="17">
                  <c:v>0.14826712059874281</c:v>
                </c:pt>
                <c:pt idx="18">
                  <c:v>0.14640329849168723</c:v>
                </c:pt>
                <c:pt idx="19">
                  <c:v>0.11330930729790907</c:v>
                </c:pt>
                <c:pt idx="20">
                  <c:v>0.11016487799825764</c:v>
                </c:pt>
                <c:pt idx="21">
                  <c:v>0.10330462648999569</c:v>
                </c:pt>
                <c:pt idx="22">
                  <c:v>4.4799656147069364E-2</c:v>
                </c:pt>
                <c:pt idx="23">
                  <c:v>2.6125354945944534E-2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8119840"/>
        <c:axId val="388115528"/>
      </c:lineChart>
      <c:catAx>
        <c:axId val="388121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88116704"/>
        <c:crosses val="autoZero"/>
        <c:auto val="1"/>
        <c:lblAlgn val="ctr"/>
        <c:lblOffset val="100"/>
        <c:noMultiLvlLbl val="0"/>
      </c:catAx>
      <c:valAx>
        <c:axId val="38811670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8812101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8811552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88119840"/>
        <c:crosses val="max"/>
        <c:crossBetween val="between"/>
      </c:valAx>
      <c:catAx>
        <c:axId val="388119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811552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'TEL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'TEL Dpto'!$N$7:$N$30</c:f>
              <c:strCache>
                <c:ptCount val="24"/>
                <c:pt idx="0">
                  <c:v>Junín</c:v>
                </c:pt>
                <c:pt idx="1">
                  <c:v>Piura</c:v>
                </c:pt>
                <c:pt idx="2">
                  <c:v>Lambayeque</c:v>
                </c:pt>
                <c:pt idx="3">
                  <c:v>Lima</c:v>
                </c:pt>
                <c:pt idx="4">
                  <c:v>Cusco</c:v>
                </c:pt>
                <c:pt idx="5">
                  <c:v>Arequipa</c:v>
                </c:pt>
                <c:pt idx="6">
                  <c:v>San Martín</c:v>
                </c:pt>
                <c:pt idx="7">
                  <c:v>La Libertad</c:v>
                </c:pt>
                <c:pt idx="8">
                  <c:v>Apurímac</c:v>
                </c:pt>
                <c:pt idx="9">
                  <c:v>Ucayali</c:v>
                </c:pt>
                <c:pt idx="10">
                  <c:v>Pasco</c:v>
                </c:pt>
                <c:pt idx="11">
                  <c:v>Cajamarca</c:v>
                </c:pt>
                <c:pt idx="12">
                  <c:v>Ancash</c:v>
                </c:pt>
                <c:pt idx="13">
                  <c:v>Huancavelica</c:v>
                </c:pt>
                <c:pt idx="14">
                  <c:v>Ayacucho</c:v>
                </c:pt>
                <c:pt idx="15">
                  <c:v>Ica</c:v>
                </c:pt>
                <c:pt idx="16">
                  <c:v>Loreto</c:v>
                </c:pt>
                <c:pt idx="17">
                  <c:v>Amazonas</c:v>
                </c:pt>
                <c:pt idx="18">
                  <c:v>Huánuco</c:v>
                </c:pt>
                <c:pt idx="19">
                  <c:v>Madre de Dios</c:v>
                </c:pt>
                <c:pt idx="20">
                  <c:v>Moquegua</c:v>
                </c:pt>
                <c:pt idx="21">
                  <c:v>Puno</c:v>
                </c:pt>
                <c:pt idx="22">
                  <c:v>Tacna</c:v>
                </c:pt>
                <c:pt idx="23">
                  <c:v>Tumbes</c:v>
                </c:pt>
              </c:strCache>
            </c:strRef>
          </c:cat>
          <c:val>
            <c:numRef>
              <c:f>'TEL Dpto'!$O$7:$O$30</c:f>
              <c:numCache>
                <c:formatCode>#,##0.0</c:formatCode>
                <c:ptCount val="24"/>
                <c:pt idx="0">
                  <c:v>1.0878349182094098</c:v>
                </c:pt>
                <c:pt idx="1">
                  <c:v>1.4639849541708827</c:v>
                </c:pt>
                <c:pt idx="2">
                  <c:v>7.9204700887203217E-3</c:v>
                </c:pt>
                <c:pt idx="3">
                  <c:v>9.8330526918853138</c:v>
                </c:pt>
                <c:pt idx="4">
                  <c:v>0.23320318278274499</c:v>
                </c:pt>
                <c:pt idx="5">
                  <c:v>9.7029669574112631E-2</c:v>
                </c:pt>
                <c:pt idx="6">
                  <c:v>2.299999981187284E-2</c:v>
                </c:pt>
                <c:pt idx="7">
                  <c:v>7.1722913533449173E-2</c:v>
                </c:pt>
                <c:pt idx="8">
                  <c:v>4.825999989407137E-2</c:v>
                </c:pt>
                <c:pt idx="9">
                  <c:v>0.22693026252090931</c:v>
                </c:pt>
                <c:pt idx="10">
                  <c:v>1.4046879485249519E-2</c:v>
                </c:pt>
                <c:pt idx="11">
                  <c:v>3.5170000046491623E-2</c:v>
                </c:pt>
                <c:pt idx="12">
                  <c:v>2.2259000688791275E-2</c:v>
                </c:pt>
                <c:pt idx="13">
                  <c:v>1.693083974532783E-2</c:v>
                </c:pt>
                <c:pt idx="14">
                  <c:v>1.2929999968037009E-2</c:v>
                </c:pt>
                <c:pt idx="15">
                  <c:v>3.0000000260770321E-3</c:v>
                </c:pt>
                <c:pt idx="16">
                  <c:v>1.432500034570694E-2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122192"/>
        <c:axId val="388114744"/>
      </c:barChart>
      <c:lineChart>
        <c:grouping val="standard"/>
        <c:varyColors val="0"/>
        <c:ser>
          <c:idx val="1"/>
          <c:order val="1"/>
          <c:tx>
            <c:strRef>
              <c:f>'TEL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'TEL Dpto'!$N$7:$N$30</c:f>
              <c:strCache>
                <c:ptCount val="24"/>
                <c:pt idx="0">
                  <c:v>Junín</c:v>
                </c:pt>
                <c:pt idx="1">
                  <c:v>Piura</c:v>
                </c:pt>
                <c:pt idx="2">
                  <c:v>Lambayeque</c:v>
                </c:pt>
                <c:pt idx="3">
                  <c:v>Lima</c:v>
                </c:pt>
                <c:pt idx="4">
                  <c:v>Cusco</c:v>
                </c:pt>
                <c:pt idx="5">
                  <c:v>Arequipa</c:v>
                </c:pt>
                <c:pt idx="6">
                  <c:v>San Martín</c:v>
                </c:pt>
                <c:pt idx="7">
                  <c:v>La Libertad</c:v>
                </c:pt>
                <c:pt idx="8">
                  <c:v>Apurímac</c:v>
                </c:pt>
                <c:pt idx="9">
                  <c:v>Ucayali</c:v>
                </c:pt>
                <c:pt idx="10">
                  <c:v>Pasco</c:v>
                </c:pt>
                <c:pt idx="11">
                  <c:v>Cajamarca</c:v>
                </c:pt>
                <c:pt idx="12">
                  <c:v>Ancash</c:v>
                </c:pt>
                <c:pt idx="13">
                  <c:v>Huancavelica</c:v>
                </c:pt>
                <c:pt idx="14">
                  <c:v>Ayacucho</c:v>
                </c:pt>
                <c:pt idx="15">
                  <c:v>Ica</c:v>
                </c:pt>
                <c:pt idx="16">
                  <c:v>Loreto</c:v>
                </c:pt>
                <c:pt idx="17">
                  <c:v>Amazonas</c:v>
                </c:pt>
                <c:pt idx="18">
                  <c:v>Huánuco</c:v>
                </c:pt>
                <c:pt idx="19">
                  <c:v>Madre de Dios</c:v>
                </c:pt>
                <c:pt idx="20">
                  <c:v>Moquegua</c:v>
                </c:pt>
                <c:pt idx="21">
                  <c:v>Puno</c:v>
                </c:pt>
                <c:pt idx="22">
                  <c:v>Tacna</c:v>
                </c:pt>
                <c:pt idx="23">
                  <c:v>Tumbes</c:v>
                </c:pt>
              </c:strCache>
            </c:strRef>
          </c:cat>
          <c:val>
            <c:numRef>
              <c:f>'TEL Dpto'!$P$7:$P$30</c:f>
              <c:numCache>
                <c:formatCode>0%</c:formatCode>
                <c:ptCount val="24"/>
                <c:pt idx="0">
                  <c:v>0.49861892683921571</c:v>
                </c:pt>
                <c:pt idx="1">
                  <c:v>0.38852186192281624</c:v>
                </c:pt>
                <c:pt idx="2">
                  <c:v>0.26401566962401074</c:v>
                </c:pt>
                <c:pt idx="3">
                  <c:v>0.15221967374613588</c:v>
                </c:pt>
                <c:pt idx="4">
                  <c:v>0.14715102763445018</c:v>
                </c:pt>
                <c:pt idx="5">
                  <c:v>0.14659884324176367</c:v>
                </c:pt>
                <c:pt idx="6">
                  <c:v>0.10006612984177733</c:v>
                </c:pt>
                <c:pt idx="7">
                  <c:v>9.2053003451782175E-2</c:v>
                </c:pt>
                <c:pt idx="8">
                  <c:v>7.5321748248170589E-2</c:v>
                </c:pt>
                <c:pt idx="9">
                  <c:v>6.6019840700999755E-2</c:v>
                </c:pt>
                <c:pt idx="10">
                  <c:v>5.9500758158283963E-2</c:v>
                </c:pt>
                <c:pt idx="11">
                  <c:v>3.7167453322974928E-2</c:v>
                </c:pt>
                <c:pt idx="12">
                  <c:v>3.2153176010850049E-2</c:v>
                </c:pt>
                <c:pt idx="13">
                  <c:v>1.6983675961243255E-2</c:v>
                </c:pt>
                <c:pt idx="14">
                  <c:v>8.5366425101274512E-3</c:v>
                </c:pt>
                <c:pt idx="15">
                  <c:v>6.3616739389301177E-3</c:v>
                </c:pt>
                <c:pt idx="16">
                  <c:v>3.4356127443858461E-3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8117096"/>
        <c:axId val="388116312"/>
      </c:lineChart>
      <c:catAx>
        <c:axId val="38812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88114744"/>
        <c:crosses val="autoZero"/>
        <c:auto val="1"/>
        <c:lblAlgn val="ctr"/>
        <c:lblOffset val="100"/>
        <c:noMultiLvlLbl val="0"/>
      </c:catAx>
      <c:valAx>
        <c:axId val="38811474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8812219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881163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88117096"/>
        <c:crosses val="max"/>
        <c:crossBetween val="between"/>
      </c:valAx>
      <c:catAx>
        <c:axId val="388117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811631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'CGB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'CGB Dpto'!$N$7:$N$14</c:f>
              <c:strCache>
                <c:ptCount val="8"/>
                <c:pt idx="0">
                  <c:v>Ancash</c:v>
                </c:pt>
                <c:pt idx="1">
                  <c:v>Junín</c:v>
                </c:pt>
                <c:pt idx="2">
                  <c:v>Lima</c:v>
                </c:pt>
                <c:pt idx="3">
                  <c:v>Puno</c:v>
                </c:pt>
                <c:pt idx="4">
                  <c:v>Apurímac</c:v>
                </c:pt>
                <c:pt idx="5">
                  <c:v>Cajamarca</c:v>
                </c:pt>
                <c:pt idx="6">
                  <c:v>La Libertad</c:v>
                </c:pt>
                <c:pt idx="7">
                  <c:v>San Martín</c:v>
                </c:pt>
              </c:strCache>
            </c:strRef>
          </c:cat>
          <c:val>
            <c:numRef>
              <c:f>'CGB Dpto'!$O$7:$O$14</c:f>
              <c:numCache>
                <c:formatCode>#,##0.0</c:formatCode>
                <c:ptCount val="8"/>
                <c:pt idx="0">
                  <c:v>9.0000003576278687E-2</c:v>
                </c:pt>
                <c:pt idx="1">
                  <c:v>4.6301998198032379E-2</c:v>
                </c:pt>
                <c:pt idx="2">
                  <c:v>13.347672266170775</c:v>
                </c:pt>
                <c:pt idx="3">
                  <c:v>2.9261160641908646E-2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120624"/>
        <c:axId val="388115920"/>
      </c:barChart>
      <c:lineChart>
        <c:grouping val="standard"/>
        <c:varyColors val="0"/>
        <c:ser>
          <c:idx val="1"/>
          <c:order val="1"/>
          <c:tx>
            <c:strRef>
              <c:f>'CGB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'CGB Dpto'!$N$7:$N$14</c:f>
              <c:strCache>
                <c:ptCount val="8"/>
                <c:pt idx="0">
                  <c:v>Ancash</c:v>
                </c:pt>
                <c:pt idx="1">
                  <c:v>Junín</c:v>
                </c:pt>
                <c:pt idx="2">
                  <c:v>Lima</c:v>
                </c:pt>
                <c:pt idx="3">
                  <c:v>Puno</c:v>
                </c:pt>
                <c:pt idx="4">
                  <c:v>Apurímac</c:v>
                </c:pt>
                <c:pt idx="5">
                  <c:v>Cajamarca</c:v>
                </c:pt>
                <c:pt idx="6">
                  <c:v>La Libertad</c:v>
                </c:pt>
                <c:pt idx="7">
                  <c:v>San Martín</c:v>
                </c:pt>
              </c:strCache>
            </c:strRef>
          </c:cat>
          <c:val>
            <c:numRef>
              <c:f>'CGB Dpto'!$P$7:$P$14</c:f>
              <c:numCache>
                <c:formatCode>0%</c:formatCode>
                <c:ptCount val="8"/>
                <c:pt idx="0">
                  <c:v>1.0000000397364299</c:v>
                </c:pt>
                <c:pt idx="1">
                  <c:v>0.39702627461398687</c:v>
                </c:pt>
                <c:pt idx="2">
                  <c:v>0.38390388137765552</c:v>
                </c:pt>
                <c:pt idx="3">
                  <c:v>0.13086152592041575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8343384"/>
        <c:axId val="388347696"/>
      </c:lineChart>
      <c:catAx>
        <c:axId val="38812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88115920"/>
        <c:crosses val="autoZero"/>
        <c:auto val="1"/>
        <c:lblAlgn val="ctr"/>
        <c:lblOffset val="100"/>
        <c:noMultiLvlLbl val="0"/>
      </c:catAx>
      <c:valAx>
        <c:axId val="38811592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8812062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8834769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88343384"/>
        <c:crosses val="max"/>
        <c:crossBetween val="between"/>
      </c:valAx>
      <c:catAx>
        <c:axId val="388343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834769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'SMN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'SMN Dpto'!$N$7:$N$31</c:f>
              <c:strCache>
                <c:ptCount val="25"/>
                <c:pt idx="0">
                  <c:v>Provincia Constitucional del Callao</c:v>
                </c:pt>
                <c:pt idx="1">
                  <c:v>Lima</c:v>
                </c:pt>
                <c:pt idx="2">
                  <c:v>Lambayeque</c:v>
                </c:pt>
                <c:pt idx="3">
                  <c:v>Cusco</c:v>
                </c:pt>
                <c:pt idx="4">
                  <c:v>San Martín</c:v>
                </c:pt>
                <c:pt idx="5">
                  <c:v>Arequipa</c:v>
                </c:pt>
                <c:pt idx="6">
                  <c:v>Loreto</c:v>
                </c:pt>
                <c:pt idx="7">
                  <c:v>Amazonas</c:v>
                </c:pt>
                <c:pt idx="8">
                  <c:v>Huancavelica</c:v>
                </c:pt>
                <c:pt idx="9">
                  <c:v>La Libertad</c:v>
                </c:pt>
                <c:pt idx="10">
                  <c:v>Ica</c:v>
                </c:pt>
                <c:pt idx="11">
                  <c:v>Apurímac</c:v>
                </c:pt>
                <c:pt idx="12">
                  <c:v>Ancash</c:v>
                </c:pt>
                <c:pt idx="13">
                  <c:v>Ayacucho</c:v>
                </c:pt>
                <c:pt idx="14">
                  <c:v>Tacna</c:v>
                </c:pt>
                <c:pt idx="15">
                  <c:v>Ucayali</c:v>
                </c:pt>
                <c:pt idx="16">
                  <c:v>Junín</c:v>
                </c:pt>
                <c:pt idx="17">
                  <c:v>Piura</c:v>
                </c:pt>
                <c:pt idx="18">
                  <c:v>Moquegua</c:v>
                </c:pt>
                <c:pt idx="19">
                  <c:v>Tumbes</c:v>
                </c:pt>
                <c:pt idx="20">
                  <c:v>Cajamarca</c:v>
                </c:pt>
                <c:pt idx="21">
                  <c:v>Madre de Dios</c:v>
                </c:pt>
                <c:pt idx="22">
                  <c:v>Puno</c:v>
                </c:pt>
                <c:pt idx="23">
                  <c:v>Huánuco</c:v>
                </c:pt>
                <c:pt idx="24">
                  <c:v>Pasco</c:v>
                </c:pt>
              </c:strCache>
            </c:strRef>
          </c:cat>
          <c:val>
            <c:numRef>
              <c:f>'SMN Dpto'!$O$7:$O$31</c:f>
              <c:numCache>
                <c:formatCode>#,##0.0</c:formatCode>
                <c:ptCount val="25"/>
                <c:pt idx="0">
                  <c:v>44.849181508650872</c:v>
                </c:pt>
                <c:pt idx="1">
                  <c:v>233.56701901999224</c:v>
                </c:pt>
                <c:pt idx="2">
                  <c:v>24.982810383061469</c:v>
                </c:pt>
                <c:pt idx="3">
                  <c:v>34.907307819375688</c:v>
                </c:pt>
                <c:pt idx="4">
                  <c:v>18.726899817494996</c:v>
                </c:pt>
                <c:pt idx="5">
                  <c:v>22.539401778360855</c:v>
                </c:pt>
                <c:pt idx="6">
                  <c:v>21.450862579633394</c:v>
                </c:pt>
                <c:pt idx="7">
                  <c:v>14.156628688821456</c:v>
                </c:pt>
                <c:pt idx="8">
                  <c:v>19.215379031014891</c:v>
                </c:pt>
                <c:pt idx="9">
                  <c:v>31.753995843706662</c:v>
                </c:pt>
                <c:pt idx="10">
                  <c:v>13.310705223035256</c:v>
                </c:pt>
                <c:pt idx="11">
                  <c:v>19.629483447095822</c:v>
                </c:pt>
                <c:pt idx="12">
                  <c:v>17.355592927830116</c:v>
                </c:pt>
                <c:pt idx="13">
                  <c:v>28.204066523343869</c:v>
                </c:pt>
                <c:pt idx="14">
                  <c:v>8.1467988343556499</c:v>
                </c:pt>
                <c:pt idx="15">
                  <c:v>10.27969698810557</c:v>
                </c:pt>
                <c:pt idx="16">
                  <c:v>22.259541285704813</c:v>
                </c:pt>
                <c:pt idx="17">
                  <c:v>29.748427259485652</c:v>
                </c:pt>
                <c:pt idx="18">
                  <c:v>4.7738842412109079</c:v>
                </c:pt>
                <c:pt idx="19">
                  <c:v>7.7032536437631194</c:v>
                </c:pt>
                <c:pt idx="20">
                  <c:v>34.626777724092335</c:v>
                </c:pt>
                <c:pt idx="21">
                  <c:v>3.3924601898889932</c:v>
                </c:pt>
                <c:pt idx="22">
                  <c:v>17.927142526641862</c:v>
                </c:pt>
                <c:pt idx="23">
                  <c:v>17.484047083174346</c:v>
                </c:pt>
                <c:pt idx="24">
                  <c:v>5.3051728086857111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6154312"/>
        <c:axId val="386153136"/>
      </c:barChart>
      <c:lineChart>
        <c:grouping val="standard"/>
        <c:varyColors val="0"/>
        <c:ser>
          <c:idx val="1"/>
          <c:order val="1"/>
          <c:tx>
            <c:strRef>
              <c:f>'SMN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'SMN Dpto'!$N$7:$N$31</c:f>
              <c:strCache>
                <c:ptCount val="25"/>
                <c:pt idx="0">
                  <c:v>Provincia Constitucional del Callao</c:v>
                </c:pt>
                <c:pt idx="1">
                  <c:v>Lima</c:v>
                </c:pt>
                <c:pt idx="2">
                  <c:v>Lambayeque</c:v>
                </c:pt>
                <c:pt idx="3">
                  <c:v>Cusco</c:v>
                </c:pt>
                <c:pt idx="4">
                  <c:v>San Martín</c:v>
                </c:pt>
                <c:pt idx="5">
                  <c:v>Arequipa</c:v>
                </c:pt>
                <c:pt idx="6">
                  <c:v>Loreto</c:v>
                </c:pt>
                <c:pt idx="7">
                  <c:v>Amazonas</c:v>
                </c:pt>
                <c:pt idx="8">
                  <c:v>Huancavelica</c:v>
                </c:pt>
                <c:pt idx="9">
                  <c:v>La Libertad</c:v>
                </c:pt>
                <c:pt idx="10">
                  <c:v>Ica</c:v>
                </c:pt>
                <c:pt idx="11">
                  <c:v>Apurímac</c:v>
                </c:pt>
                <c:pt idx="12">
                  <c:v>Ancash</c:v>
                </c:pt>
                <c:pt idx="13">
                  <c:v>Ayacucho</c:v>
                </c:pt>
                <c:pt idx="14">
                  <c:v>Tacna</c:v>
                </c:pt>
                <c:pt idx="15">
                  <c:v>Ucayali</c:v>
                </c:pt>
                <c:pt idx="16">
                  <c:v>Junín</c:v>
                </c:pt>
                <c:pt idx="17">
                  <c:v>Piura</c:v>
                </c:pt>
                <c:pt idx="18">
                  <c:v>Moquegua</c:v>
                </c:pt>
                <c:pt idx="19">
                  <c:v>Tumbes</c:v>
                </c:pt>
                <c:pt idx="20">
                  <c:v>Cajamarca</c:v>
                </c:pt>
                <c:pt idx="21">
                  <c:v>Madre de Dios</c:v>
                </c:pt>
                <c:pt idx="22">
                  <c:v>Puno</c:v>
                </c:pt>
                <c:pt idx="23">
                  <c:v>Huánuco</c:v>
                </c:pt>
                <c:pt idx="24">
                  <c:v>Pasco</c:v>
                </c:pt>
              </c:strCache>
            </c:strRef>
          </c:cat>
          <c:val>
            <c:numRef>
              <c:f>'SMN Dpto'!$P$7:$P$31</c:f>
              <c:numCache>
                <c:formatCode>0%</c:formatCode>
                <c:ptCount val="25"/>
                <c:pt idx="0">
                  <c:v>0.50595891160341511</c:v>
                </c:pt>
                <c:pt idx="1">
                  <c:v>0.44909090036161081</c:v>
                </c:pt>
                <c:pt idx="2">
                  <c:v>0.43134948100857351</c:v>
                </c:pt>
                <c:pt idx="3">
                  <c:v>0.4212273268836742</c:v>
                </c:pt>
                <c:pt idx="4">
                  <c:v>0.40258550010912231</c:v>
                </c:pt>
                <c:pt idx="5">
                  <c:v>0.38699489864621089</c:v>
                </c:pt>
                <c:pt idx="6">
                  <c:v>0.38033979733036305</c:v>
                </c:pt>
                <c:pt idx="7">
                  <c:v>0.36979221919788513</c:v>
                </c:pt>
                <c:pt idx="8">
                  <c:v>0.35684304172421993</c:v>
                </c:pt>
                <c:pt idx="9">
                  <c:v>0.35550717956557215</c:v>
                </c:pt>
                <c:pt idx="10">
                  <c:v>0.34714840060918717</c:v>
                </c:pt>
                <c:pt idx="11">
                  <c:v>0.33072471403346232</c:v>
                </c:pt>
                <c:pt idx="12">
                  <c:v>0.33015566451064499</c:v>
                </c:pt>
                <c:pt idx="13">
                  <c:v>0.3239700071763239</c:v>
                </c:pt>
                <c:pt idx="14">
                  <c:v>0.32265421324867671</c:v>
                </c:pt>
                <c:pt idx="15">
                  <c:v>0.31607420903573846</c:v>
                </c:pt>
                <c:pt idx="16">
                  <c:v>0.31437784127942953</c:v>
                </c:pt>
                <c:pt idx="17">
                  <c:v>0.30209968205435617</c:v>
                </c:pt>
                <c:pt idx="18">
                  <c:v>0.27348611773438392</c:v>
                </c:pt>
                <c:pt idx="19">
                  <c:v>0.2638103182966558</c:v>
                </c:pt>
                <c:pt idx="20">
                  <c:v>0.2582160538254088</c:v>
                </c:pt>
                <c:pt idx="21">
                  <c:v>0.25032738039516211</c:v>
                </c:pt>
                <c:pt idx="22">
                  <c:v>0.25008819736699656</c:v>
                </c:pt>
                <c:pt idx="23">
                  <c:v>0.2236088871014679</c:v>
                </c:pt>
                <c:pt idx="24">
                  <c:v>0.18555579999456154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153920"/>
        <c:axId val="386153528"/>
      </c:lineChart>
      <c:catAx>
        <c:axId val="386154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86153136"/>
        <c:crosses val="autoZero"/>
        <c:auto val="1"/>
        <c:lblAlgn val="ctr"/>
        <c:lblOffset val="100"/>
        <c:noMultiLvlLbl val="0"/>
      </c:catAx>
      <c:valAx>
        <c:axId val="38615313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8615431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8615352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86153920"/>
        <c:crosses val="max"/>
        <c:crossBetween val="between"/>
      </c:valAx>
      <c:catAx>
        <c:axId val="386153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615352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'JUNTOS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'JUNTOS Dpto'!$N$7:$N$28</c:f>
              <c:strCache>
                <c:ptCount val="22"/>
                <c:pt idx="0">
                  <c:v>Ancash</c:v>
                </c:pt>
                <c:pt idx="1">
                  <c:v>San Martín</c:v>
                </c:pt>
                <c:pt idx="2">
                  <c:v>Cajamarca</c:v>
                </c:pt>
                <c:pt idx="3">
                  <c:v>Piura</c:v>
                </c:pt>
                <c:pt idx="4">
                  <c:v>La Libertad</c:v>
                </c:pt>
                <c:pt idx="5">
                  <c:v>Apurímac</c:v>
                </c:pt>
                <c:pt idx="6">
                  <c:v>Amazonas</c:v>
                </c:pt>
                <c:pt idx="7">
                  <c:v>Cusco</c:v>
                </c:pt>
                <c:pt idx="8">
                  <c:v>Huánuco</c:v>
                </c:pt>
                <c:pt idx="9">
                  <c:v>Puno</c:v>
                </c:pt>
                <c:pt idx="10">
                  <c:v>Huancavelica</c:v>
                </c:pt>
                <c:pt idx="11">
                  <c:v>Ayacucho</c:v>
                </c:pt>
                <c:pt idx="12">
                  <c:v>Loreto</c:v>
                </c:pt>
                <c:pt idx="13">
                  <c:v>Pasco</c:v>
                </c:pt>
                <c:pt idx="14">
                  <c:v>Junín</c:v>
                </c:pt>
                <c:pt idx="15">
                  <c:v>Lima</c:v>
                </c:pt>
                <c:pt idx="16">
                  <c:v>Ucayali</c:v>
                </c:pt>
                <c:pt idx="17">
                  <c:v>Lambayeque</c:v>
                </c:pt>
                <c:pt idx="18">
                  <c:v>Arequipa</c:v>
                </c:pt>
                <c:pt idx="19">
                  <c:v>Ica</c:v>
                </c:pt>
                <c:pt idx="20">
                  <c:v>Madre de Dios</c:v>
                </c:pt>
                <c:pt idx="21">
                  <c:v>Tacna</c:v>
                </c:pt>
              </c:strCache>
            </c:strRef>
          </c:cat>
          <c:val>
            <c:numRef>
              <c:f>'JUNTOS Dpto'!$O$7:$O$28</c:f>
              <c:numCache>
                <c:formatCode>#,##0.0</c:formatCode>
                <c:ptCount val="22"/>
                <c:pt idx="0">
                  <c:v>17.39055212825042</c:v>
                </c:pt>
                <c:pt idx="1">
                  <c:v>12.251381197340379</c:v>
                </c:pt>
                <c:pt idx="2">
                  <c:v>46.869388912463137</c:v>
                </c:pt>
                <c:pt idx="3">
                  <c:v>33.190115890029119</c:v>
                </c:pt>
                <c:pt idx="4">
                  <c:v>27.981680750272062</c:v>
                </c:pt>
                <c:pt idx="5">
                  <c:v>17.622689050856934</c:v>
                </c:pt>
                <c:pt idx="6">
                  <c:v>15.073361395167012</c:v>
                </c:pt>
                <c:pt idx="7">
                  <c:v>25.851462591002019</c:v>
                </c:pt>
                <c:pt idx="8">
                  <c:v>22.676950527089502</c:v>
                </c:pt>
                <c:pt idx="9">
                  <c:v>24.844273693739524</c:v>
                </c:pt>
                <c:pt idx="10">
                  <c:v>17.107921631610679</c:v>
                </c:pt>
                <c:pt idx="11">
                  <c:v>19.149980733681332</c:v>
                </c:pt>
                <c:pt idx="12">
                  <c:v>25.564764033340907</c:v>
                </c:pt>
                <c:pt idx="13">
                  <c:v>4.9278037225776643</c:v>
                </c:pt>
                <c:pt idx="14">
                  <c:v>11.713469763803005</c:v>
                </c:pt>
                <c:pt idx="15">
                  <c:v>6.1887337740590738</c:v>
                </c:pt>
                <c:pt idx="16">
                  <c:v>0.22420001854334259</c:v>
                </c:pt>
                <c:pt idx="17">
                  <c:v>0.24565033594626584</c:v>
                </c:pt>
                <c:pt idx="18">
                  <c:v>0.21377740382376942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9905024"/>
        <c:axId val="389904240"/>
      </c:barChart>
      <c:lineChart>
        <c:grouping val="standard"/>
        <c:varyColors val="0"/>
        <c:ser>
          <c:idx val="1"/>
          <c:order val="1"/>
          <c:tx>
            <c:strRef>
              <c:f>'JUNTOS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'JUNTOS Dpto'!$N$7:$N$28</c:f>
              <c:strCache>
                <c:ptCount val="22"/>
                <c:pt idx="0">
                  <c:v>Ancash</c:v>
                </c:pt>
                <c:pt idx="1">
                  <c:v>San Martín</c:v>
                </c:pt>
                <c:pt idx="2">
                  <c:v>Cajamarca</c:v>
                </c:pt>
                <c:pt idx="3">
                  <c:v>Piura</c:v>
                </c:pt>
                <c:pt idx="4">
                  <c:v>La Libertad</c:v>
                </c:pt>
                <c:pt idx="5">
                  <c:v>Apurímac</c:v>
                </c:pt>
                <c:pt idx="6">
                  <c:v>Amazonas</c:v>
                </c:pt>
                <c:pt idx="7">
                  <c:v>Cusco</c:v>
                </c:pt>
                <c:pt idx="8">
                  <c:v>Huánuco</c:v>
                </c:pt>
                <c:pt idx="9">
                  <c:v>Puno</c:v>
                </c:pt>
                <c:pt idx="10">
                  <c:v>Huancavelica</c:v>
                </c:pt>
                <c:pt idx="11">
                  <c:v>Ayacucho</c:v>
                </c:pt>
                <c:pt idx="12">
                  <c:v>Loreto</c:v>
                </c:pt>
                <c:pt idx="13">
                  <c:v>Pasco</c:v>
                </c:pt>
                <c:pt idx="14">
                  <c:v>Junín</c:v>
                </c:pt>
                <c:pt idx="15">
                  <c:v>Lima</c:v>
                </c:pt>
                <c:pt idx="16">
                  <c:v>Ucayali</c:v>
                </c:pt>
                <c:pt idx="17">
                  <c:v>Lambayeque</c:v>
                </c:pt>
                <c:pt idx="18">
                  <c:v>Arequipa</c:v>
                </c:pt>
                <c:pt idx="19">
                  <c:v>Ica</c:v>
                </c:pt>
                <c:pt idx="20">
                  <c:v>Madre de Dios</c:v>
                </c:pt>
                <c:pt idx="21">
                  <c:v>Tacna</c:v>
                </c:pt>
              </c:strCache>
            </c:strRef>
          </c:cat>
          <c:val>
            <c:numRef>
              <c:f>'JUNTOS Dpto'!$P$7:$P$28</c:f>
              <c:numCache>
                <c:formatCode>0%</c:formatCode>
                <c:ptCount val="22"/>
                <c:pt idx="0">
                  <c:v>0.33687466266629085</c:v>
                </c:pt>
                <c:pt idx="1">
                  <c:v>0.33665540030534041</c:v>
                </c:pt>
                <c:pt idx="2">
                  <c:v>0.33160151116085079</c:v>
                </c:pt>
                <c:pt idx="3">
                  <c:v>0.33143038192858459</c:v>
                </c:pt>
                <c:pt idx="4">
                  <c:v>0.32862867533500628</c:v>
                </c:pt>
                <c:pt idx="5">
                  <c:v>0.32824604852820477</c:v>
                </c:pt>
                <c:pt idx="6">
                  <c:v>0.32477994537344385</c:v>
                </c:pt>
                <c:pt idx="7">
                  <c:v>0.32401484181013929</c:v>
                </c:pt>
                <c:pt idx="8">
                  <c:v>0.32042559324913078</c:v>
                </c:pt>
                <c:pt idx="9">
                  <c:v>0.31513797356591222</c:v>
                </c:pt>
                <c:pt idx="10">
                  <c:v>0.30913456960883329</c:v>
                </c:pt>
                <c:pt idx="11">
                  <c:v>0.30853246063103845</c:v>
                </c:pt>
                <c:pt idx="12">
                  <c:v>0.30599127021339545</c:v>
                </c:pt>
                <c:pt idx="13">
                  <c:v>0.299406862959196</c:v>
                </c:pt>
                <c:pt idx="14">
                  <c:v>0.29700336720821829</c:v>
                </c:pt>
                <c:pt idx="15">
                  <c:v>0.20284320378546392</c:v>
                </c:pt>
                <c:pt idx="16">
                  <c:v>6.3903159798172793E-2</c:v>
                </c:pt>
                <c:pt idx="17">
                  <c:v>5.5947250900988843E-2</c:v>
                </c:pt>
                <c:pt idx="18">
                  <c:v>4.4905549493387369E-2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906592"/>
        <c:axId val="389909336"/>
      </c:lineChart>
      <c:catAx>
        <c:axId val="38990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89904240"/>
        <c:crosses val="autoZero"/>
        <c:auto val="1"/>
        <c:lblAlgn val="ctr"/>
        <c:lblOffset val="100"/>
        <c:noMultiLvlLbl val="0"/>
      </c:catAx>
      <c:valAx>
        <c:axId val="38990424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8990502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8990933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89906592"/>
        <c:crosses val="max"/>
        <c:crossBetween val="between"/>
      </c:valAx>
      <c:catAx>
        <c:axId val="389906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990933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'PTCD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'PTCD Dpto'!$N$7:$N$27</c:f>
              <c:strCache>
                <c:ptCount val="21"/>
                <c:pt idx="0">
                  <c:v>Ayacucho</c:v>
                </c:pt>
                <c:pt idx="1">
                  <c:v>San Martín</c:v>
                </c:pt>
                <c:pt idx="2">
                  <c:v>Pasco</c:v>
                </c:pt>
                <c:pt idx="3">
                  <c:v>Moquegua</c:v>
                </c:pt>
                <c:pt idx="4">
                  <c:v>Cusco</c:v>
                </c:pt>
                <c:pt idx="5">
                  <c:v>Loreto</c:v>
                </c:pt>
                <c:pt idx="6">
                  <c:v>La Libertad</c:v>
                </c:pt>
                <c:pt idx="7">
                  <c:v>Puno</c:v>
                </c:pt>
                <c:pt idx="8">
                  <c:v>Huánuco</c:v>
                </c:pt>
                <c:pt idx="9">
                  <c:v>Amazonas</c:v>
                </c:pt>
                <c:pt idx="10">
                  <c:v>Junín</c:v>
                </c:pt>
                <c:pt idx="11">
                  <c:v>Lima</c:v>
                </c:pt>
                <c:pt idx="12">
                  <c:v>Lambayeque</c:v>
                </c:pt>
                <c:pt idx="13">
                  <c:v>Ucayali</c:v>
                </c:pt>
                <c:pt idx="14">
                  <c:v>Apurímac</c:v>
                </c:pt>
                <c:pt idx="15">
                  <c:v>Madre de Dios</c:v>
                </c:pt>
                <c:pt idx="16">
                  <c:v>Piura</c:v>
                </c:pt>
                <c:pt idx="17">
                  <c:v>Arequipa</c:v>
                </c:pt>
                <c:pt idx="18">
                  <c:v>Tacna</c:v>
                </c:pt>
                <c:pt idx="19">
                  <c:v>Ancash</c:v>
                </c:pt>
                <c:pt idx="20">
                  <c:v>Provincia Constitucional del Callao</c:v>
                </c:pt>
              </c:strCache>
            </c:strRef>
          </c:cat>
          <c:val>
            <c:numRef>
              <c:f>'PTCD Dpto'!$O$7:$O$27</c:f>
              <c:numCache>
                <c:formatCode>#,##0.0</c:formatCode>
                <c:ptCount val="21"/>
                <c:pt idx="0">
                  <c:v>1.1840145595488138</c:v>
                </c:pt>
                <c:pt idx="1">
                  <c:v>1.1645914116379572</c:v>
                </c:pt>
                <c:pt idx="2">
                  <c:v>0.1119700912386179</c:v>
                </c:pt>
                <c:pt idx="3">
                  <c:v>0.37379079242964508</c:v>
                </c:pt>
                <c:pt idx="4">
                  <c:v>0.53107926793745719</c:v>
                </c:pt>
                <c:pt idx="5">
                  <c:v>0.46005177026381716</c:v>
                </c:pt>
                <c:pt idx="6">
                  <c:v>0.72267476745764725</c:v>
                </c:pt>
                <c:pt idx="7">
                  <c:v>0.30365667086880421</c:v>
                </c:pt>
                <c:pt idx="8">
                  <c:v>0.19099606684903847</c:v>
                </c:pt>
                <c:pt idx="9">
                  <c:v>0.17768066013377393</c:v>
                </c:pt>
                <c:pt idx="10">
                  <c:v>0.30500600172672421</c:v>
                </c:pt>
                <c:pt idx="11">
                  <c:v>1.8016981434702757</c:v>
                </c:pt>
                <c:pt idx="12">
                  <c:v>0.18892177562520374</c:v>
                </c:pt>
                <c:pt idx="13">
                  <c:v>0.14670757909334498</c:v>
                </c:pt>
                <c:pt idx="14">
                  <c:v>0.12798213919450063</c:v>
                </c:pt>
                <c:pt idx="15">
                  <c:v>5.8521760103758425E-2</c:v>
                </c:pt>
                <c:pt idx="16">
                  <c:v>7.0763101066404488E-2</c:v>
                </c:pt>
                <c:pt idx="17">
                  <c:v>0.13716851153731113</c:v>
                </c:pt>
                <c:pt idx="18">
                  <c:v>7.8520708921132609E-2</c:v>
                </c:pt>
                <c:pt idx="19">
                  <c:v>8.6977228638716042E-2</c:v>
                </c:pt>
                <c:pt idx="20">
                  <c:v>0.17008255101973191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9908944"/>
        <c:axId val="389902280"/>
      </c:barChart>
      <c:lineChart>
        <c:grouping val="standard"/>
        <c:varyColors val="0"/>
        <c:ser>
          <c:idx val="1"/>
          <c:order val="1"/>
          <c:tx>
            <c:strRef>
              <c:f>'PTCD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'PTCD Dpto'!$N$7:$N$27</c:f>
              <c:strCache>
                <c:ptCount val="21"/>
                <c:pt idx="0">
                  <c:v>Ayacucho</c:v>
                </c:pt>
                <c:pt idx="1">
                  <c:v>San Martín</c:v>
                </c:pt>
                <c:pt idx="2">
                  <c:v>Pasco</c:v>
                </c:pt>
                <c:pt idx="3">
                  <c:v>Moquegua</c:v>
                </c:pt>
                <c:pt idx="4">
                  <c:v>Cusco</c:v>
                </c:pt>
                <c:pt idx="5">
                  <c:v>Loreto</c:v>
                </c:pt>
                <c:pt idx="6">
                  <c:v>La Libertad</c:v>
                </c:pt>
                <c:pt idx="7">
                  <c:v>Puno</c:v>
                </c:pt>
                <c:pt idx="8">
                  <c:v>Huánuco</c:v>
                </c:pt>
                <c:pt idx="9">
                  <c:v>Amazonas</c:v>
                </c:pt>
                <c:pt idx="10">
                  <c:v>Junín</c:v>
                </c:pt>
                <c:pt idx="11">
                  <c:v>Lima</c:v>
                </c:pt>
                <c:pt idx="12">
                  <c:v>Lambayeque</c:v>
                </c:pt>
                <c:pt idx="13">
                  <c:v>Ucayali</c:v>
                </c:pt>
                <c:pt idx="14">
                  <c:v>Apurímac</c:v>
                </c:pt>
                <c:pt idx="15">
                  <c:v>Madre de Dios</c:v>
                </c:pt>
                <c:pt idx="16">
                  <c:v>Piura</c:v>
                </c:pt>
                <c:pt idx="17">
                  <c:v>Arequipa</c:v>
                </c:pt>
                <c:pt idx="18">
                  <c:v>Tacna</c:v>
                </c:pt>
                <c:pt idx="19">
                  <c:v>Ancash</c:v>
                </c:pt>
                <c:pt idx="20">
                  <c:v>Provincia Constitucional del Callao</c:v>
                </c:pt>
              </c:strCache>
            </c:strRef>
          </c:cat>
          <c:val>
            <c:numRef>
              <c:f>'PTCD Dpto'!$P$7:$P$27</c:f>
              <c:numCache>
                <c:formatCode>0%</c:formatCode>
                <c:ptCount val="21"/>
                <c:pt idx="0">
                  <c:v>0.58397499569610478</c:v>
                </c:pt>
                <c:pt idx="1">
                  <c:v>0.39183361437647568</c:v>
                </c:pt>
                <c:pt idx="2">
                  <c:v>0.35061763150457614</c:v>
                </c:pt>
                <c:pt idx="3">
                  <c:v>0.33006538107211647</c:v>
                </c:pt>
                <c:pt idx="4">
                  <c:v>0.32311108186963794</c:v>
                </c:pt>
                <c:pt idx="5">
                  <c:v>0.31659585599524964</c:v>
                </c:pt>
                <c:pt idx="6">
                  <c:v>0.31607428221806744</c:v>
                </c:pt>
                <c:pt idx="7">
                  <c:v>0.26929276031103377</c:v>
                </c:pt>
                <c:pt idx="8">
                  <c:v>0.19348897885257502</c:v>
                </c:pt>
                <c:pt idx="9">
                  <c:v>0.17963599797169585</c:v>
                </c:pt>
                <c:pt idx="10">
                  <c:v>0.17765463321547637</c:v>
                </c:pt>
                <c:pt idx="11">
                  <c:v>0.15863979277487544</c:v>
                </c:pt>
                <c:pt idx="12">
                  <c:v>0.15829713667302944</c:v>
                </c:pt>
                <c:pt idx="13">
                  <c:v>0.13780833053254482</c:v>
                </c:pt>
                <c:pt idx="14">
                  <c:v>0.13500382303433967</c:v>
                </c:pt>
                <c:pt idx="15">
                  <c:v>0.1187444152109992</c:v>
                </c:pt>
                <c:pt idx="16">
                  <c:v>0.113298911357261</c:v>
                </c:pt>
                <c:pt idx="17">
                  <c:v>0.11164528331798627</c:v>
                </c:pt>
                <c:pt idx="18">
                  <c:v>9.5752875085981209E-2</c:v>
                </c:pt>
                <c:pt idx="19">
                  <c:v>8.9947846207567156E-2</c:v>
                </c:pt>
                <c:pt idx="20">
                  <c:v>8.6432624685744724E-2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903064"/>
        <c:axId val="389902672"/>
      </c:lineChart>
      <c:catAx>
        <c:axId val="38990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89902280"/>
        <c:crosses val="autoZero"/>
        <c:auto val="1"/>
        <c:lblAlgn val="ctr"/>
        <c:lblOffset val="100"/>
        <c:noMultiLvlLbl val="0"/>
      </c:catAx>
      <c:valAx>
        <c:axId val="38990228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8990894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8990267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89903064"/>
        <c:crosses val="max"/>
        <c:crossBetween val="between"/>
      </c:valAx>
      <c:catAx>
        <c:axId val="389903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990267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'CDB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'CDB Dpto'!$N$7:$N$28</c:f>
              <c:strCache>
                <c:ptCount val="22"/>
                <c:pt idx="0">
                  <c:v>Tumbes</c:v>
                </c:pt>
                <c:pt idx="1">
                  <c:v>San Martín</c:v>
                </c:pt>
                <c:pt idx="2">
                  <c:v>Loreto</c:v>
                </c:pt>
                <c:pt idx="3">
                  <c:v>La Libertad</c:v>
                </c:pt>
                <c:pt idx="4">
                  <c:v>Pasco</c:v>
                </c:pt>
                <c:pt idx="5">
                  <c:v>Arequipa</c:v>
                </c:pt>
                <c:pt idx="6">
                  <c:v>Junín</c:v>
                </c:pt>
                <c:pt idx="7">
                  <c:v>Amazonas</c:v>
                </c:pt>
                <c:pt idx="8">
                  <c:v>Ica</c:v>
                </c:pt>
                <c:pt idx="9">
                  <c:v>Huánuco</c:v>
                </c:pt>
                <c:pt idx="10">
                  <c:v>Piura</c:v>
                </c:pt>
                <c:pt idx="11">
                  <c:v>Madre de Dios</c:v>
                </c:pt>
                <c:pt idx="12">
                  <c:v>Ancash</c:v>
                </c:pt>
                <c:pt idx="13">
                  <c:v>Ayacucho</c:v>
                </c:pt>
                <c:pt idx="14">
                  <c:v>Huancavelica</c:v>
                </c:pt>
                <c:pt idx="15">
                  <c:v>Puno</c:v>
                </c:pt>
                <c:pt idx="16">
                  <c:v>Apurímac</c:v>
                </c:pt>
                <c:pt idx="17">
                  <c:v>Lima</c:v>
                </c:pt>
                <c:pt idx="18">
                  <c:v>Cajamarca</c:v>
                </c:pt>
                <c:pt idx="19">
                  <c:v>Ucayali</c:v>
                </c:pt>
                <c:pt idx="20">
                  <c:v>Cusco</c:v>
                </c:pt>
                <c:pt idx="21">
                  <c:v>Lambayeque</c:v>
                </c:pt>
              </c:strCache>
            </c:strRef>
          </c:cat>
          <c:val>
            <c:numRef>
              <c:f>'CDB Dpto'!$O$7:$O$28</c:f>
              <c:numCache>
                <c:formatCode>#,##0.0</c:formatCode>
                <c:ptCount val="22"/>
                <c:pt idx="0">
                  <c:v>0.45353007316225558</c:v>
                </c:pt>
                <c:pt idx="1">
                  <c:v>0.69628221264321155</c:v>
                </c:pt>
                <c:pt idx="2">
                  <c:v>3.1390693320447633</c:v>
                </c:pt>
                <c:pt idx="3">
                  <c:v>0.16986695167338439</c:v>
                </c:pt>
                <c:pt idx="4">
                  <c:v>0.55874863029060862</c:v>
                </c:pt>
                <c:pt idx="5">
                  <c:v>0.27554992814287971</c:v>
                </c:pt>
                <c:pt idx="6">
                  <c:v>0.64984003992378803</c:v>
                </c:pt>
                <c:pt idx="7">
                  <c:v>0.45540181083924836</c:v>
                </c:pt>
                <c:pt idx="8">
                  <c:v>0.87691325006380794</c:v>
                </c:pt>
                <c:pt idx="9">
                  <c:v>0.39926366620966292</c:v>
                </c:pt>
                <c:pt idx="10">
                  <c:v>0.24091355041673523</c:v>
                </c:pt>
                <c:pt idx="11">
                  <c:v>1.2806104037773913</c:v>
                </c:pt>
                <c:pt idx="12">
                  <c:v>0.53740743153912263</c:v>
                </c:pt>
                <c:pt idx="13">
                  <c:v>0.10105948231966977</c:v>
                </c:pt>
                <c:pt idx="14">
                  <c:v>1.0083298524841666</c:v>
                </c:pt>
                <c:pt idx="15">
                  <c:v>0.35450276755091181</c:v>
                </c:pt>
                <c:pt idx="16">
                  <c:v>0.12078799131450069</c:v>
                </c:pt>
                <c:pt idx="17">
                  <c:v>3.5195211910167927</c:v>
                </c:pt>
                <c:pt idx="18">
                  <c:v>0.67171265448450868</c:v>
                </c:pt>
                <c:pt idx="19">
                  <c:v>0.842986281767935</c:v>
                </c:pt>
                <c:pt idx="20">
                  <c:v>1.3860430855108206</c:v>
                </c:pt>
                <c:pt idx="21">
                  <c:v>0.26269962951118941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9903456"/>
        <c:axId val="389908552"/>
      </c:barChart>
      <c:lineChart>
        <c:grouping val="standard"/>
        <c:varyColors val="0"/>
        <c:ser>
          <c:idx val="1"/>
          <c:order val="1"/>
          <c:tx>
            <c:strRef>
              <c:f>'CDB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'CDB Dpto'!$N$7:$N$28</c:f>
              <c:strCache>
                <c:ptCount val="22"/>
                <c:pt idx="0">
                  <c:v>Tumbes</c:v>
                </c:pt>
                <c:pt idx="1">
                  <c:v>San Martín</c:v>
                </c:pt>
                <c:pt idx="2">
                  <c:v>Loreto</c:v>
                </c:pt>
                <c:pt idx="3">
                  <c:v>La Libertad</c:v>
                </c:pt>
                <c:pt idx="4">
                  <c:v>Pasco</c:v>
                </c:pt>
                <c:pt idx="5">
                  <c:v>Arequipa</c:v>
                </c:pt>
                <c:pt idx="6">
                  <c:v>Junín</c:v>
                </c:pt>
                <c:pt idx="7">
                  <c:v>Amazonas</c:v>
                </c:pt>
                <c:pt idx="8">
                  <c:v>Ica</c:v>
                </c:pt>
                <c:pt idx="9">
                  <c:v>Huánuco</c:v>
                </c:pt>
                <c:pt idx="10">
                  <c:v>Piura</c:v>
                </c:pt>
                <c:pt idx="11">
                  <c:v>Madre de Dios</c:v>
                </c:pt>
                <c:pt idx="12">
                  <c:v>Ancash</c:v>
                </c:pt>
                <c:pt idx="13">
                  <c:v>Ayacucho</c:v>
                </c:pt>
                <c:pt idx="14">
                  <c:v>Huancavelica</c:v>
                </c:pt>
                <c:pt idx="15">
                  <c:v>Puno</c:v>
                </c:pt>
                <c:pt idx="16">
                  <c:v>Apurímac</c:v>
                </c:pt>
                <c:pt idx="17">
                  <c:v>Lima</c:v>
                </c:pt>
                <c:pt idx="18">
                  <c:v>Cajamarca</c:v>
                </c:pt>
                <c:pt idx="19">
                  <c:v>Ucayali</c:v>
                </c:pt>
                <c:pt idx="20">
                  <c:v>Cusco</c:v>
                </c:pt>
                <c:pt idx="21">
                  <c:v>Lambayeque</c:v>
                </c:pt>
              </c:strCache>
            </c:strRef>
          </c:cat>
          <c:val>
            <c:numRef>
              <c:f>'CDB Dpto'!$P$7:$P$28</c:f>
              <c:numCache>
                <c:formatCode>0%</c:formatCode>
                <c:ptCount val="22"/>
                <c:pt idx="0">
                  <c:v>0.3498129748191896</c:v>
                </c:pt>
                <c:pt idx="1">
                  <c:v>0.34641957424738345</c:v>
                </c:pt>
                <c:pt idx="2">
                  <c:v>0.32661306321896477</c:v>
                </c:pt>
                <c:pt idx="3">
                  <c:v>0.32503391931196585</c:v>
                </c:pt>
                <c:pt idx="4">
                  <c:v>0.30824109355690882</c:v>
                </c:pt>
                <c:pt idx="5">
                  <c:v>0.30707313495829319</c:v>
                </c:pt>
                <c:pt idx="6">
                  <c:v>0.30661408588524436</c:v>
                </c:pt>
                <c:pt idx="7">
                  <c:v>0.30095640236220639</c:v>
                </c:pt>
                <c:pt idx="8">
                  <c:v>0.29723625978911011</c:v>
                </c:pt>
                <c:pt idx="9">
                  <c:v>0.29547902315770447</c:v>
                </c:pt>
                <c:pt idx="10">
                  <c:v>0.28746541172627676</c:v>
                </c:pt>
                <c:pt idx="11">
                  <c:v>0.28348257120485787</c:v>
                </c:pt>
                <c:pt idx="12">
                  <c:v>0.28237593497725766</c:v>
                </c:pt>
                <c:pt idx="13">
                  <c:v>0.27886786220355247</c:v>
                </c:pt>
                <c:pt idx="14">
                  <c:v>0.275801306532511</c:v>
                </c:pt>
                <c:pt idx="15">
                  <c:v>0.27569999062931577</c:v>
                </c:pt>
                <c:pt idx="16">
                  <c:v>0.27284389273661774</c:v>
                </c:pt>
                <c:pt idx="17">
                  <c:v>0.24837680549455962</c:v>
                </c:pt>
                <c:pt idx="18">
                  <c:v>0.20039907648241914</c:v>
                </c:pt>
                <c:pt idx="19">
                  <c:v>0.17805007740297274</c:v>
                </c:pt>
                <c:pt idx="20">
                  <c:v>0.16971533592561419</c:v>
                </c:pt>
                <c:pt idx="21">
                  <c:v>0.11343639327515531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907376"/>
        <c:axId val="389903848"/>
      </c:lineChart>
      <c:catAx>
        <c:axId val="38990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89908552"/>
        <c:crosses val="autoZero"/>
        <c:auto val="1"/>
        <c:lblAlgn val="ctr"/>
        <c:lblOffset val="100"/>
        <c:noMultiLvlLbl val="0"/>
      </c:catAx>
      <c:valAx>
        <c:axId val="38990855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8990345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8990384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89907376"/>
        <c:crosses val="max"/>
        <c:crossBetween val="between"/>
      </c:valAx>
      <c:catAx>
        <c:axId val="389907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990384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'PPF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'PPF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'PPF Dpto'!$O$7</c:f>
              <c:numCache>
                <c:formatCode>#,##0.0</c:formatCode>
                <c:ptCount val="1"/>
                <c:pt idx="0">
                  <c:v>15.943856707513078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9907768"/>
        <c:axId val="389908160"/>
      </c:barChart>
      <c:lineChart>
        <c:grouping val="standard"/>
        <c:varyColors val="0"/>
        <c:ser>
          <c:idx val="1"/>
          <c:order val="1"/>
          <c:tx>
            <c:strRef>
              <c:f>'PPF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'PPF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'PPF Dpto'!$P$7</c:f>
              <c:numCache>
                <c:formatCode>0%</c:formatCode>
                <c:ptCount val="1"/>
                <c:pt idx="0">
                  <c:v>0.2507423213800809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904632"/>
        <c:axId val="389905416"/>
      </c:lineChart>
      <c:catAx>
        <c:axId val="389907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89908160"/>
        <c:crosses val="autoZero"/>
        <c:auto val="1"/>
        <c:lblAlgn val="ctr"/>
        <c:lblOffset val="100"/>
        <c:noMultiLvlLbl val="0"/>
      </c:catAx>
      <c:valAx>
        <c:axId val="38990816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8990776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8990541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89904632"/>
        <c:crosses val="max"/>
        <c:crossBetween val="between"/>
      </c:valAx>
      <c:catAx>
        <c:axId val="3899046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990541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'BFH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'BFH Dpto'!$N$7:$N$9</c:f>
              <c:strCache>
                <c:ptCount val="3"/>
                <c:pt idx="0">
                  <c:v>Lima</c:v>
                </c:pt>
                <c:pt idx="1">
                  <c:v>San Martín</c:v>
                </c:pt>
                <c:pt idx="2">
                  <c:v>Piura</c:v>
                </c:pt>
              </c:strCache>
            </c:strRef>
          </c:cat>
          <c:val>
            <c:numRef>
              <c:f>'BFH Dpto'!$O$7:$O$9</c:f>
              <c:numCache>
                <c:formatCode>#,##0.0</c:formatCode>
                <c:ptCount val="3"/>
                <c:pt idx="0">
                  <c:v>465.83263349405024</c:v>
                </c:pt>
                <c:pt idx="1">
                  <c:v>6.0978598539804807E-3</c:v>
                </c:pt>
                <c:pt idx="2">
                  <c:v>5.3941381265758537E-2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263488"/>
        <c:axId val="391262312"/>
      </c:barChart>
      <c:lineChart>
        <c:grouping val="standard"/>
        <c:varyColors val="0"/>
        <c:ser>
          <c:idx val="1"/>
          <c:order val="1"/>
          <c:tx>
            <c:strRef>
              <c:f>'BFH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'BFH Dpto'!$N$7:$N$9</c:f>
              <c:strCache>
                <c:ptCount val="3"/>
                <c:pt idx="0">
                  <c:v>Lima</c:v>
                </c:pt>
                <c:pt idx="1">
                  <c:v>San Martín</c:v>
                </c:pt>
                <c:pt idx="2">
                  <c:v>Piura</c:v>
                </c:pt>
              </c:strCache>
            </c:strRef>
          </c:cat>
          <c:val>
            <c:numRef>
              <c:f>'BFH Dpto'!$P$7:$P$9</c:f>
              <c:numCache>
                <c:formatCode>0%</c:formatCode>
                <c:ptCount val="3"/>
                <c:pt idx="0">
                  <c:v>0.99716853834458641</c:v>
                </c:pt>
                <c:pt idx="1">
                  <c:v>0.5478759976622174</c:v>
                </c:pt>
                <c:pt idx="2">
                  <c:v>0.47668240779213972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255648"/>
        <c:axId val="391259176"/>
      </c:lineChart>
      <c:catAx>
        <c:axId val="3912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1262312"/>
        <c:crosses val="autoZero"/>
        <c:auto val="1"/>
        <c:lblAlgn val="ctr"/>
        <c:lblOffset val="100"/>
        <c:noMultiLvlLbl val="0"/>
      </c:catAx>
      <c:valAx>
        <c:axId val="39126231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126348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125917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1255648"/>
        <c:crosses val="max"/>
        <c:crossBetween val="between"/>
      </c:valAx>
      <c:catAx>
        <c:axId val="391255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125917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'HU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'HU Dpto'!$N$7:$N$14</c:f>
              <c:strCache>
                <c:ptCount val="8"/>
                <c:pt idx="0">
                  <c:v>Arequipa</c:v>
                </c:pt>
                <c:pt idx="1">
                  <c:v>Cusco</c:v>
                </c:pt>
                <c:pt idx="2">
                  <c:v>La Libertad</c:v>
                </c:pt>
                <c:pt idx="3">
                  <c:v>Puno</c:v>
                </c:pt>
                <c:pt idx="4">
                  <c:v>Piura</c:v>
                </c:pt>
                <c:pt idx="5">
                  <c:v>Lima</c:v>
                </c:pt>
                <c:pt idx="6">
                  <c:v>Huancavelica</c:v>
                </c:pt>
                <c:pt idx="7">
                  <c:v>Pasco</c:v>
                </c:pt>
              </c:strCache>
            </c:strRef>
          </c:cat>
          <c:val>
            <c:numRef>
              <c:f>'HU Dpto'!$O$7:$O$14</c:f>
              <c:numCache>
                <c:formatCode>#,##0.0</c:formatCode>
                <c:ptCount val="8"/>
                <c:pt idx="0">
                  <c:v>1.512756816111505</c:v>
                </c:pt>
                <c:pt idx="1">
                  <c:v>0.59192604757845402</c:v>
                </c:pt>
                <c:pt idx="2">
                  <c:v>0.126140340231359</c:v>
                </c:pt>
                <c:pt idx="3">
                  <c:v>0.55734775774180889</c:v>
                </c:pt>
                <c:pt idx="4">
                  <c:v>0.18702150032913778</c:v>
                </c:pt>
                <c:pt idx="5">
                  <c:v>1.0603753262694227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257216"/>
        <c:axId val="391257608"/>
      </c:barChart>
      <c:lineChart>
        <c:grouping val="standard"/>
        <c:varyColors val="0"/>
        <c:ser>
          <c:idx val="1"/>
          <c:order val="1"/>
          <c:tx>
            <c:strRef>
              <c:f>'HU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'HU Dpto'!$N$7:$N$14</c:f>
              <c:strCache>
                <c:ptCount val="8"/>
                <c:pt idx="0">
                  <c:v>Arequipa</c:v>
                </c:pt>
                <c:pt idx="1">
                  <c:v>Cusco</c:v>
                </c:pt>
                <c:pt idx="2">
                  <c:v>La Libertad</c:v>
                </c:pt>
                <c:pt idx="3">
                  <c:v>Puno</c:v>
                </c:pt>
                <c:pt idx="4">
                  <c:v>Piura</c:v>
                </c:pt>
                <c:pt idx="5">
                  <c:v>Lima</c:v>
                </c:pt>
                <c:pt idx="6">
                  <c:v>Huancavelica</c:v>
                </c:pt>
                <c:pt idx="7">
                  <c:v>Pasco</c:v>
                </c:pt>
              </c:strCache>
            </c:strRef>
          </c:cat>
          <c:val>
            <c:numRef>
              <c:f>'HU Dpto'!$P$7:$P$14</c:f>
              <c:numCache>
                <c:formatCode>0%</c:formatCode>
                <c:ptCount val="8"/>
                <c:pt idx="0">
                  <c:v>0.73636546738321162</c:v>
                </c:pt>
                <c:pt idx="1">
                  <c:v>0.70768574298766063</c:v>
                </c:pt>
                <c:pt idx="2">
                  <c:v>0.56727981755423185</c:v>
                </c:pt>
                <c:pt idx="3">
                  <c:v>0.49675727891766364</c:v>
                </c:pt>
                <c:pt idx="4">
                  <c:v>0.40362290918047589</c:v>
                </c:pt>
                <c:pt idx="5">
                  <c:v>0.18366317950279235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259960"/>
        <c:axId val="391260744"/>
      </c:lineChart>
      <c:catAx>
        <c:axId val="39125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1257608"/>
        <c:crosses val="autoZero"/>
        <c:auto val="1"/>
        <c:lblAlgn val="ctr"/>
        <c:lblOffset val="100"/>
        <c:noMultiLvlLbl val="0"/>
      </c:catAx>
      <c:valAx>
        <c:axId val="39125760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125721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126074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1259960"/>
        <c:crosses val="max"/>
        <c:crossBetween val="between"/>
      </c:valAx>
      <c:catAx>
        <c:axId val="391259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126074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'CPE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'CPE Dpto'!$N$7:$N$8</c:f>
              <c:strCache>
                <c:ptCount val="2"/>
                <c:pt idx="0">
                  <c:v>Embajadas en el Exterior</c:v>
                </c:pt>
                <c:pt idx="1">
                  <c:v>Lima</c:v>
                </c:pt>
              </c:strCache>
            </c:strRef>
          </c:cat>
          <c:val>
            <c:numRef>
              <c:f>'CPE Dpto'!$O$7:$O$8</c:f>
              <c:numCache>
                <c:formatCode>#,##0.0</c:formatCode>
                <c:ptCount val="2"/>
                <c:pt idx="0">
                  <c:v>86.610638654006834</c:v>
                </c:pt>
                <c:pt idx="1">
                  <c:v>0.42823823955768603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258784"/>
        <c:axId val="391262704"/>
      </c:barChart>
      <c:lineChart>
        <c:grouping val="standard"/>
        <c:varyColors val="0"/>
        <c:ser>
          <c:idx val="1"/>
          <c:order val="1"/>
          <c:tx>
            <c:strRef>
              <c:f>'CPE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'CPE Dpto'!$N$7:$N$8</c:f>
              <c:strCache>
                <c:ptCount val="2"/>
                <c:pt idx="0">
                  <c:v>Embajadas en el Exterior</c:v>
                </c:pt>
                <c:pt idx="1">
                  <c:v>Lima</c:v>
                </c:pt>
              </c:strCache>
            </c:strRef>
          </c:cat>
          <c:val>
            <c:numRef>
              <c:f>'CPE Dpto'!$P$7:$P$8</c:f>
              <c:numCache>
                <c:formatCode>0%</c:formatCode>
                <c:ptCount val="2"/>
                <c:pt idx="0">
                  <c:v>0.40086854791998844</c:v>
                </c:pt>
                <c:pt idx="1">
                  <c:v>0.2870017891158736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259568"/>
        <c:axId val="391261920"/>
      </c:lineChart>
      <c:catAx>
        <c:axId val="39125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1262704"/>
        <c:crosses val="autoZero"/>
        <c:auto val="1"/>
        <c:lblAlgn val="ctr"/>
        <c:lblOffset val="100"/>
        <c:noMultiLvlLbl val="0"/>
      </c:catAx>
      <c:valAx>
        <c:axId val="39126270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125878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126192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1259568"/>
        <c:crosses val="max"/>
        <c:crossBetween val="between"/>
      </c:valAx>
      <c:catAx>
        <c:axId val="391259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126192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'OC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'OC Dpto'!$N$7:$N$10</c:f>
              <c:strCache>
                <c:ptCount val="4"/>
                <c:pt idx="0">
                  <c:v>Lima</c:v>
                </c:pt>
                <c:pt idx="1">
                  <c:v>Embajadas en el Exterior</c:v>
                </c:pt>
                <c:pt idx="2">
                  <c:v>Piura</c:v>
                </c:pt>
                <c:pt idx="3">
                  <c:v>San Martín</c:v>
                </c:pt>
              </c:strCache>
            </c:strRef>
          </c:cat>
          <c:val>
            <c:numRef>
              <c:f>'OC Dpto'!$O$7:$O$10</c:f>
              <c:numCache>
                <c:formatCode>#,##0.0</c:formatCode>
                <c:ptCount val="4"/>
                <c:pt idx="0">
                  <c:v>36.78660822359052</c:v>
                </c:pt>
                <c:pt idx="1">
                  <c:v>11.407283670876495</c:v>
                </c:pt>
                <c:pt idx="2">
                  <c:v>1.9310000549012329E-2</c:v>
                </c:pt>
                <c:pt idx="3">
                  <c:v>6.6093020548578352E-2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264664"/>
        <c:axId val="391265840"/>
      </c:barChart>
      <c:lineChart>
        <c:grouping val="standard"/>
        <c:varyColors val="0"/>
        <c:ser>
          <c:idx val="1"/>
          <c:order val="1"/>
          <c:tx>
            <c:strRef>
              <c:f>'OC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'OC Dpto'!$N$7:$N$10</c:f>
              <c:strCache>
                <c:ptCount val="4"/>
                <c:pt idx="0">
                  <c:v>Lima</c:v>
                </c:pt>
                <c:pt idx="1">
                  <c:v>Embajadas en el Exterior</c:v>
                </c:pt>
                <c:pt idx="2">
                  <c:v>Piura</c:v>
                </c:pt>
                <c:pt idx="3">
                  <c:v>San Martín</c:v>
                </c:pt>
              </c:strCache>
            </c:strRef>
          </c:cat>
          <c:val>
            <c:numRef>
              <c:f>'OC Dpto'!$P$7:$P$10</c:f>
              <c:numCache>
                <c:formatCode>0%</c:formatCode>
                <c:ptCount val="4"/>
                <c:pt idx="0">
                  <c:v>0.36334859818258913</c:v>
                </c:pt>
                <c:pt idx="1">
                  <c:v>0.35564786601548465</c:v>
                </c:pt>
                <c:pt idx="2">
                  <c:v>0.26757382943744823</c:v>
                </c:pt>
                <c:pt idx="3">
                  <c:v>0.21543548166348866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266232"/>
        <c:axId val="391258000"/>
      </c:lineChart>
      <c:catAx>
        <c:axId val="391264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1265840"/>
        <c:crosses val="autoZero"/>
        <c:auto val="1"/>
        <c:lblAlgn val="ctr"/>
        <c:lblOffset val="100"/>
        <c:noMultiLvlLbl val="0"/>
      </c:catAx>
      <c:valAx>
        <c:axId val="39126584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126466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125800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1266232"/>
        <c:crosses val="max"/>
        <c:crossBetween val="between"/>
      </c:valAx>
      <c:catAx>
        <c:axId val="3912662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125800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'UNI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'UNI Dpto'!$N$7:$N$31</c:f>
              <c:strCache>
                <c:ptCount val="25"/>
                <c:pt idx="0">
                  <c:v>Ica</c:v>
                </c:pt>
                <c:pt idx="1">
                  <c:v>La Libertad</c:v>
                </c:pt>
                <c:pt idx="2">
                  <c:v>Tacna</c:v>
                </c:pt>
                <c:pt idx="3">
                  <c:v>Arequipa</c:v>
                </c:pt>
                <c:pt idx="4">
                  <c:v>Loreto</c:v>
                </c:pt>
                <c:pt idx="5">
                  <c:v>Amazonas</c:v>
                </c:pt>
                <c:pt idx="6">
                  <c:v>Piura</c:v>
                </c:pt>
                <c:pt idx="7">
                  <c:v>Provincia Constitucional del Callao</c:v>
                </c:pt>
                <c:pt idx="8">
                  <c:v>Cusco</c:v>
                </c:pt>
                <c:pt idx="9">
                  <c:v>Lima</c:v>
                </c:pt>
                <c:pt idx="10">
                  <c:v>Ucayali</c:v>
                </c:pt>
                <c:pt idx="11">
                  <c:v>Huánuco</c:v>
                </c:pt>
                <c:pt idx="12">
                  <c:v>Lambayeque</c:v>
                </c:pt>
                <c:pt idx="13">
                  <c:v>Junín</c:v>
                </c:pt>
                <c:pt idx="14">
                  <c:v>Puno</c:v>
                </c:pt>
                <c:pt idx="15">
                  <c:v>Ayacucho</c:v>
                </c:pt>
                <c:pt idx="16">
                  <c:v>Huancavelica</c:v>
                </c:pt>
                <c:pt idx="17">
                  <c:v>Pasco</c:v>
                </c:pt>
                <c:pt idx="18">
                  <c:v>San Martín</c:v>
                </c:pt>
                <c:pt idx="19">
                  <c:v>Ancash</c:v>
                </c:pt>
                <c:pt idx="20">
                  <c:v>Madre de Dios</c:v>
                </c:pt>
                <c:pt idx="21">
                  <c:v>Tumbes</c:v>
                </c:pt>
                <c:pt idx="22">
                  <c:v>Cajamarca</c:v>
                </c:pt>
                <c:pt idx="23">
                  <c:v>Apurímac</c:v>
                </c:pt>
                <c:pt idx="24">
                  <c:v>Moquegua</c:v>
                </c:pt>
              </c:strCache>
            </c:strRef>
          </c:cat>
          <c:val>
            <c:numRef>
              <c:f>'UNI Dpto'!$O$7:$O$31</c:f>
              <c:numCache>
                <c:formatCode>#,##0.0</c:formatCode>
                <c:ptCount val="25"/>
                <c:pt idx="0">
                  <c:v>31.566622076483327</c:v>
                </c:pt>
                <c:pt idx="1">
                  <c:v>25.237517299125557</c:v>
                </c:pt>
                <c:pt idx="2">
                  <c:v>11.793952401201977</c:v>
                </c:pt>
                <c:pt idx="3">
                  <c:v>27.711270755105033</c:v>
                </c:pt>
                <c:pt idx="4">
                  <c:v>15.929511619166078</c:v>
                </c:pt>
                <c:pt idx="5">
                  <c:v>9.1261975762936345</c:v>
                </c:pt>
                <c:pt idx="6">
                  <c:v>23.728605102627625</c:v>
                </c:pt>
                <c:pt idx="7">
                  <c:v>16.716119620068639</c:v>
                </c:pt>
                <c:pt idx="8">
                  <c:v>22.330247339112248</c:v>
                </c:pt>
                <c:pt idx="9">
                  <c:v>154.52532105398734</c:v>
                </c:pt>
                <c:pt idx="10">
                  <c:v>9.0571789506414007</c:v>
                </c:pt>
                <c:pt idx="11">
                  <c:v>19.716261713784661</c:v>
                </c:pt>
                <c:pt idx="12">
                  <c:v>19.189104988102798</c:v>
                </c:pt>
                <c:pt idx="13">
                  <c:v>15.999289226235845</c:v>
                </c:pt>
                <c:pt idx="14">
                  <c:v>27.042926565668608</c:v>
                </c:pt>
                <c:pt idx="15">
                  <c:v>11.230015813141335</c:v>
                </c:pt>
                <c:pt idx="16">
                  <c:v>6.3964232907364931</c:v>
                </c:pt>
                <c:pt idx="17">
                  <c:v>11.982314901029895</c:v>
                </c:pt>
                <c:pt idx="18">
                  <c:v>6.7009961057474356</c:v>
                </c:pt>
                <c:pt idx="19">
                  <c:v>11.267441904235511</c:v>
                </c:pt>
                <c:pt idx="20">
                  <c:v>4.35577187204035</c:v>
                </c:pt>
                <c:pt idx="21">
                  <c:v>7.2028474589096732</c:v>
                </c:pt>
                <c:pt idx="22">
                  <c:v>13.975893209081732</c:v>
                </c:pt>
                <c:pt idx="23">
                  <c:v>5.4648754397494486</c:v>
                </c:pt>
                <c:pt idx="24">
                  <c:v>2.6229621291713556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258392"/>
        <c:axId val="391254080"/>
      </c:barChart>
      <c:lineChart>
        <c:grouping val="standard"/>
        <c:varyColors val="0"/>
        <c:ser>
          <c:idx val="1"/>
          <c:order val="1"/>
          <c:tx>
            <c:strRef>
              <c:f>'UNI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'UNI Dpto'!$N$7:$N$31</c:f>
              <c:strCache>
                <c:ptCount val="25"/>
                <c:pt idx="0">
                  <c:v>Ica</c:v>
                </c:pt>
                <c:pt idx="1">
                  <c:v>La Libertad</c:v>
                </c:pt>
                <c:pt idx="2">
                  <c:v>Tacna</c:v>
                </c:pt>
                <c:pt idx="3">
                  <c:v>Arequipa</c:v>
                </c:pt>
                <c:pt idx="4">
                  <c:v>Loreto</c:v>
                </c:pt>
                <c:pt idx="5">
                  <c:v>Amazonas</c:v>
                </c:pt>
                <c:pt idx="6">
                  <c:v>Piura</c:v>
                </c:pt>
                <c:pt idx="7">
                  <c:v>Provincia Constitucional del Callao</c:v>
                </c:pt>
                <c:pt idx="8">
                  <c:v>Cusco</c:v>
                </c:pt>
                <c:pt idx="9">
                  <c:v>Lima</c:v>
                </c:pt>
                <c:pt idx="10">
                  <c:v>Ucayali</c:v>
                </c:pt>
                <c:pt idx="11">
                  <c:v>Huánuco</c:v>
                </c:pt>
                <c:pt idx="12">
                  <c:v>Lambayeque</c:v>
                </c:pt>
                <c:pt idx="13">
                  <c:v>Junín</c:v>
                </c:pt>
                <c:pt idx="14">
                  <c:v>Puno</c:v>
                </c:pt>
                <c:pt idx="15">
                  <c:v>Ayacucho</c:v>
                </c:pt>
                <c:pt idx="16">
                  <c:v>Huancavelica</c:v>
                </c:pt>
                <c:pt idx="17">
                  <c:v>Pasco</c:v>
                </c:pt>
                <c:pt idx="18">
                  <c:v>San Martín</c:v>
                </c:pt>
                <c:pt idx="19">
                  <c:v>Ancash</c:v>
                </c:pt>
                <c:pt idx="20">
                  <c:v>Madre de Dios</c:v>
                </c:pt>
                <c:pt idx="21">
                  <c:v>Tumbes</c:v>
                </c:pt>
                <c:pt idx="22">
                  <c:v>Cajamarca</c:v>
                </c:pt>
                <c:pt idx="23">
                  <c:v>Apurímac</c:v>
                </c:pt>
                <c:pt idx="24">
                  <c:v>Moquegua</c:v>
                </c:pt>
              </c:strCache>
            </c:strRef>
          </c:cat>
          <c:val>
            <c:numRef>
              <c:f>'UNI Dpto'!$P$7:$P$31</c:f>
              <c:numCache>
                <c:formatCode>0%</c:formatCode>
                <c:ptCount val="25"/>
                <c:pt idx="0">
                  <c:v>0.3271108581730599</c:v>
                </c:pt>
                <c:pt idx="1">
                  <c:v>0.28398022699077385</c:v>
                </c:pt>
                <c:pt idx="2">
                  <c:v>0.26405852928168755</c:v>
                </c:pt>
                <c:pt idx="3">
                  <c:v>0.25666598190135842</c:v>
                </c:pt>
                <c:pt idx="4">
                  <c:v>0.25438011707826297</c:v>
                </c:pt>
                <c:pt idx="5">
                  <c:v>0.25140247163811591</c:v>
                </c:pt>
                <c:pt idx="6">
                  <c:v>0.23235544751795492</c:v>
                </c:pt>
                <c:pt idx="7">
                  <c:v>0.22525498962735735</c:v>
                </c:pt>
                <c:pt idx="8">
                  <c:v>0.22020370519458679</c:v>
                </c:pt>
                <c:pt idx="9">
                  <c:v>0.20947986608291763</c:v>
                </c:pt>
                <c:pt idx="10">
                  <c:v>0.19223186271629403</c:v>
                </c:pt>
                <c:pt idx="11">
                  <c:v>0.18345744179087983</c:v>
                </c:pt>
                <c:pt idx="12">
                  <c:v>0.18162630485848505</c:v>
                </c:pt>
                <c:pt idx="13">
                  <c:v>0.18085743419855205</c:v>
                </c:pt>
                <c:pt idx="14">
                  <c:v>0.17140717027029478</c:v>
                </c:pt>
                <c:pt idx="15">
                  <c:v>0.16748796274269573</c:v>
                </c:pt>
                <c:pt idx="16">
                  <c:v>0.16736599683277656</c:v>
                </c:pt>
                <c:pt idx="17">
                  <c:v>0.15797299137623416</c:v>
                </c:pt>
                <c:pt idx="18">
                  <c:v>0.14977410283220596</c:v>
                </c:pt>
                <c:pt idx="19">
                  <c:v>0.14658149130242035</c:v>
                </c:pt>
                <c:pt idx="20">
                  <c:v>0.1464324393227579</c:v>
                </c:pt>
                <c:pt idx="21">
                  <c:v>0.13454227300917579</c:v>
                </c:pt>
                <c:pt idx="22">
                  <c:v>0.13145271502280906</c:v>
                </c:pt>
                <c:pt idx="23">
                  <c:v>0.12285641998774624</c:v>
                </c:pt>
                <c:pt idx="24">
                  <c:v>9.9594055495890677E-2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261136"/>
        <c:axId val="391256432"/>
      </c:lineChart>
      <c:catAx>
        <c:axId val="391258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1254080"/>
        <c:crosses val="autoZero"/>
        <c:auto val="1"/>
        <c:lblAlgn val="ctr"/>
        <c:lblOffset val="100"/>
        <c:noMultiLvlLbl val="0"/>
      </c:catAx>
      <c:valAx>
        <c:axId val="39125408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125839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125643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1261136"/>
        <c:crosses val="max"/>
        <c:crossBetween val="between"/>
      </c:valAx>
      <c:catAx>
        <c:axId val="391261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125643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'PJF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'PJF Dpto'!$N$7:$N$13</c:f>
              <c:strCache>
                <c:ptCount val="7"/>
                <c:pt idx="0">
                  <c:v>Junín</c:v>
                </c:pt>
                <c:pt idx="1">
                  <c:v>Lima</c:v>
                </c:pt>
                <c:pt idx="2">
                  <c:v>Provincia Constitucional del Callao</c:v>
                </c:pt>
                <c:pt idx="3">
                  <c:v>Cusco</c:v>
                </c:pt>
                <c:pt idx="4">
                  <c:v>Piura</c:v>
                </c:pt>
                <c:pt idx="5">
                  <c:v>Arequipa</c:v>
                </c:pt>
                <c:pt idx="6">
                  <c:v>Huánuco</c:v>
                </c:pt>
              </c:strCache>
            </c:strRef>
          </c:cat>
          <c:val>
            <c:numRef>
              <c:f>'PJF Dpto'!$O$7:$O$13</c:f>
              <c:numCache>
                <c:formatCode>#,##0.0</c:formatCode>
                <c:ptCount val="7"/>
                <c:pt idx="0">
                  <c:v>0.73967688536504284</c:v>
                </c:pt>
                <c:pt idx="1">
                  <c:v>7.8913353243224265</c:v>
                </c:pt>
                <c:pt idx="2">
                  <c:v>0.62804521076759556</c:v>
                </c:pt>
                <c:pt idx="3">
                  <c:v>0.64209464554005535</c:v>
                </c:pt>
                <c:pt idx="4">
                  <c:v>0.53185526073502842</c:v>
                </c:pt>
                <c:pt idx="5">
                  <c:v>0.60584143793676049</c:v>
                </c:pt>
                <c:pt idx="6">
                  <c:v>0.33330211169959512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263880"/>
        <c:axId val="391256824"/>
      </c:barChart>
      <c:lineChart>
        <c:grouping val="standard"/>
        <c:varyColors val="0"/>
        <c:ser>
          <c:idx val="1"/>
          <c:order val="1"/>
          <c:tx>
            <c:strRef>
              <c:f>'PJF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'PJF Dpto'!$N$7:$N$13</c:f>
              <c:strCache>
                <c:ptCount val="7"/>
                <c:pt idx="0">
                  <c:v>Junín</c:v>
                </c:pt>
                <c:pt idx="1">
                  <c:v>Lima</c:v>
                </c:pt>
                <c:pt idx="2">
                  <c:v>Provincia Constitucional del Callao</c:v>
                </c:pt>
                <c:pt idx="3">
                  <c:v>Cusco</c:v>
                </c:pt>
                <c:pt idx="4">
                  <c:v>Piura</c:v>
                </c:pt>
                <c:pt idx="5">
                  <c:v>Arequipa</c:v>
                </c:pt>
                <c:pt idx="6">
                  <c:v>Huánuco</c:v>
                </c:pt>
              </c:strCache>
            </c:strRef>
          </c:cat>
          <c:val>
            <c:numRef>
              <c:f>'PJF Dpto'!$P$7:$P$13</c:f>
              <c:numCache>
                <c:formatCode>0%</c:formatCode>
                <c:ptCount val="7"/>
                <c:pt idx="0">
                  <c:v>0.3906055739288074</c:v>
                </c:pt>
                <c:pt idx="1">
                  <c:v>0.32317394207100053</c:v>
                </c:pt>
                <c:pt idx="2">
                  <c:v>0.26934638916018677</c:v>
                </c:pt>
                <c:pt idx="3">
                  <c:v>0.23203800726079959</c:v>
                </c:pt>
                <c:pt idx="4">
                  <c:v>0.21650117082277304</c:v>
                </c:pt>
                <c:pt idx="5">
                  <c:v>0.18969577106832014</c:v>
                </c:pt>
                <c:pt idx="6">
                  <c:v>0.18175647279046778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264272"/>
        <c:axId val="391265448"/>
      </c:lineChart>
      <c:catAx>
        <c:axId val="391263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1256824"/>
        <c:crosses val="autoZero"/>
        <c:auto val="1"/>
        <c:lblAlgn val="ctr"/>
        <c:lblOffset val="100"/>
        <c:noMultiLvlLbl val="0"/>
      </c:catAx>
      <c:valAx>
        <c:axId val="39125682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126388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126544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1264272"/>
        <c:crosses val="max"/>
        <c:crossBetween val="between"/>
      </c:valAx>
      <c:catAx>
        <c:axId val="391264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126544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'TBC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'TBC Dpto'!$N$7:$N$31</c:f>
              <c:strCache>
                <c:ptCount val="25"/>
                <c:pt idx="0">
                  <c:v>La Libertad</c:v>
                </c:pt>
                <c:pt idx="1">
                  <c:v>Amazonas</c:v>
                </c:pt>
                <c:pt idx="2">
                  <c:v>Provincia Constitucional del Callao</c:v>
                </c:pt>
                <c:pt idx="3">
                  <c:v>Arequipa</c:v>
                </c:pt>
                <c:pt idx="4">
                  <c:v>Lima</c:v>
                </c:pt>
                <c:pt idx="5">
                  <c:v>Tumbes</c:v>
                </c:pt>
                <c:pt idx="6">
                  <c:v>Cajamarca</c:v>
                </c:pt>
                <c:pt idx="7">
                  <c:v>Huancavelica</c:v>
                </c:pt>
                <c:pt idx="8">
                  <c:v>Loreto</c:v>
                </c:pt>
                <c:pt idx="9">
                  <c:v>Lambayeque</c:v>
                </c:pt>
                <c:pt idx="10">
                  <c:v>San Martín</c:v>
                </c:pt>
                <c:pt idx="11">
                  <c:v>Tacna</c:v>
                </c:pt>
                <c:pt idx="12">
                  <c:v>Ucayali</c:v>
                </c:pt>
                <c:pt idx="13">
                  <c:v>Junín</c:v>
                </c:pt>
                <c:pt idx="14">
                  <c:v>Puno</c:v>
                </c:pt>
                <c:pt idx="15">
                  <c:v>Ica</c:v>
                </c:pt>
                <c:pt idx="16">
                  <c:v>Huánuco</c:v>
                </c:pt>
                <c:pt idx="17">
                  <c:v>Piura</c:v>
                </c:pt>
                <c:pt idx="18">
                  <c:v>Madre de Dios</c:v>
                </c:pt>
                <c:pt idx="19">
                  <c:v>Cusco</c:v>
                </c:pt>
                <c:pt idx="20">
                  <c:v>Pasco</c:v>
                </c:pt>
                <c:pt idx="21">
                  <c:v>Ancash</c:v>
                </c:pt>
                <c:pt idx="22">
                  <c:v>Ayacucho</c:v>
                </c:pt>
                <c:pt idx="23">
                  <c:v>Apurímac</c:v>
                </c:pt>
                <c:pt idx="24">
                  <c:v>Moquegua</c:v>
                </c:pt>
              </c:strCache>
            </c:strRef>
          </c:cat>
          <c:val>
            <c:numRef>
              <c:f>'TBC Dpto'!$O$7:$O$31</c:f>
              <c:numCache>
                <c:formatCode>#,##0.0</c:formatCode>
                <c:ptCount val="25"/>
                <c:pt idx="0">
                  <c:v>8.9307664542074576</c:v>
                </c:pt>
                <c:pt idx="1">
                  <c:v>2.0763551213781284</c:v>
                </c:pt>
                <c:pt idx="2">
                  <c:v>11.131300834803369</c:v>
                </c:pt>
                <c:pt idx="3">
                  <c:v>9.5841206801164276</c:v>
                </c:pt>
                <c:pt idx="4">
                  <c:v>83.815321979464187</c:v>
                </c:pt>
                <c:pt idx="5">
                  <c:v>2.4006626273039728</c:v>
                </c:pt>
                <c:pt idx="6">
                  <c:v>7.0246003961647148</c:v>
                </c:pt>
                <c:pt idx="7">
                  <c:v>1.7881769441337383</c:v>
                </c:pt>
                <c:pt idx="8">
                  <c:v>7.1316634219032267</c:v>
                </c:pt>
                <c:pt idx="9">
                  <c:v>8.6219255966716446</c:v>
                </c:pt>
                <c:pt idx="10">
                  <c:v>5.1042269468555332</c:v>
                </c:pt>
                <c:pt idx="11">
                  <c:v>2.9625375136693037</c:v>
                </c:pt>
                <c:pt idx="12">
                  <c:v>3.2410167208598253</c:v>
                </c:pt>
                <c:pt idx="13">
                  <c:v>4.1525216013702675</c:v>
                </c:pt>
                <c:pt idx="14">
                  <c:v>4.3576808330271888</c:v>
                </c:pt>
                <c:pt idx="15">
                  <c:v>5.7694224725732965</c:v>
                </c:pt>
                <c:pt idx="16">
                  <c:v>2.3448716854891245</c:v>
                </c:pt>
                <c:pt idx="17">
                  <c:v>3.7419991491815381</c:v>
                </c:pt>
                <c:pt idx="18">
                  <c:v>2.0561108894762583</c:v>
                </c:pt>
                <c:pt idx="19">
                  <c:v>4.509259103065923</c:v>
                </c:pt>
                <c:pt idx="20">
                  <c:v>0.68788903125641809</c:v>
                </c:pt>
                <c:pt idx="21">
                  <c:v>3.0831914724858507</c:v>
                </c:pt>
                <c:pt idx="22">
                  <c:v>2.5603760913828557</c:v>
                </c:pt>
                <c:pt idx="23">
                  <c:v>1.6117780412889715</c:v>
                </c:pt>
                <c:pt idx="24">
                  <c:v>0.80411616112724005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6152352"/>
        <c:axId val="386154704"/>
      </c:barChart>
      <c:lineChart>
        <c:grouping val="standard"/>
        <c:varyColors val="0"/>
        <c:ser>
          <c:idx val="1"/>
          <c:order val="1"/>
          <c:tx>
            <c:strRef>
              <c:f>'TBC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'TBC Dpto'!$N$7:$N$31</c:f>
              <c:strCache>
                <c:ptCount val="25"/>
                <c:pt idx="0">
                  <c:v>La Libertad</c:v>
                </c:pt>
                <c:pt idx="1">
                  <c:v>Amazonas</c:v>
                </c:pt>
                <c:pt idx="2">
                  <c:v>Provincia Constitucional del Callao</c:v>
                </c:pt>
                <c:pt idx="3">
                  <c:v>Arequipa</c:v>
                </c:pt>
                <c:pt idx="4">
                  <c:v>Lima</c:v>
                </c:pt>
                <c:pt idx="5">
                  <c:v>Tumbes</c:v>
                </c:pt>
                <c:pt idx="6">
                  <c:v>Cajamarca</c:v>
                </c:pt>
                <c:pt idx="7">
                  <c:v>Huancavelica</c:v>
                </c:pt>
                <c:pt idx="8">
                  <c:v>Loreto</c:v>
                </c:pt>
                <c:pt idx="9">
                  <c:v>Lambayeque</c:v>
                </c:pt>
                <c:pt idx="10">
                  <c:v>San Martín</c:v>
                </c:pt>
                <c:pt idx="11">
                  <c:v>Tacna</c:v>
                </c:pt>
                <c:pt idx="12">
                  <c:v>Ucayali</c:v>
                </c:pt>
                <c:pt idx="13">
                  <c:v>Junín</c:v>
                </c:pt>
                <c:pt idx="14">
                  <c:v>Puno</c:v>
                </c:pt>
                <c:pt idx="15">
                  <c:v>Ica</c:v>
                </c:pt>
                <c:pt idx="16">
                  <c:v>Huánuco</c:v>
                </c:pt>
                <c:pt idx="17">
                  <c:v>Piura</c:v>
                </c:pt>
                <c:pt idx="18">
                  <c:v>Madre de Dios</c:v>
                </c:pt>
                <c:pt idx="19">
                  <c:v>Cusco</c:v>
                </c:pt>
                <c:pt idx="20">
                  <c:v>Pasco</c:v>
                </c:pt>
                <c:pt idx="21">
                  <c:v>Ancash</c:v>
                </c:pt>
                <c:pt idx="22">
                  <c:v>Ayacucho</c:v>
                </c:pt>
                <c:pt idx="23">
                  <c:v>Apurímac</c:v>
                </c:pt>
                <c:pt idx="24">
                  <c:v>Moquegua</c:v>
                </c:pt>
              </c:strCache>
            </c:strRef>
          </c:cat>
          <c:val>
            <c:numRef>
              <c:f>'TBC Dpto'!$P$7:$P$31</c:f>
              <c:numCache>
                <c:formatCode>0%</c:formatCode>
                <c:ptCount val="25"/>
                <c:pt idx="0">
                  <c:v>0.40692118796242954</c:v>
                </c:pt>
                <c:pt idx="1">
                  <c:v>0.406284419207182</c:v>
                </c:pt>
                <c:pt idx="2">
                  <c:v>0.40483780411534714</c:v>
                </c:pt>
                <c:pt idx="3">
                  <c:v>0.38688729676225048</c:v>
                </c:pt>
                <c:pt idx="4">
                  <c:v>0.35928504791801658</c:v>
                </c:pt>
                <c:pt idx="5">
                  <c:v>0.35550246284898829</c:v>
                </c:pt>
                <c:pt idx="6">
                  <c:v>0.35145025611122793</c:v>
                </c:pt>
                <c:pt idx="7">
                  <c:v>0.32926329731812087</c:v>
                </c:pt>
                <c:pt idx="8">
                  <c:v>0.32283517625917896</c:v>
                </c:pt>
                <c:pt idx="9">
                  <c:v>0.32190958611006931</c:v>
                </c:pt>
                <c:pt idx="10">
                  <c:v>0.31894854058196248</c:v>
                </c:pt>
                <c:pt idx="11">
                  <c:v>0.31714171989255791</c:v>
                </c:pt>
                <c:pt idx="12">
                  <c:v>0.31459611889398859</c:v>
                </c:pt>
                <c:pt idx="13">
                  <c:v>0.31383314920651967</c:v>
                </c:pt>
                <c:pt idx="14">
                  <c:v>0.31166759475461725</c:v>
                </c:pt>
                <c:pt idx="15">
                  <c:v>0.30997512066725025</c:v>
                </c:pt>
                <c:pt idx="16">
                  <c:v>0.30782208688397733</c:v>
                </c:pt>
                <c:pt idx="17">
                  <c:v>0.29364247797437942</c:v>
                </c:pt>
                <c:pt idx="18">
                  <c:v>0.28687140071167871</c:v>
                </c:pt>
                <c:pt idx="19">
                  <c:v>0.28683768668208326</c:v>
                </c:pt>
                <c:pt idx="20">
                  <c:v>0.27441020462273019</c:v>
                </c:pt>
                <c:pt idx="21">
                  <c:v>0.27000623458361461</c:v>
                </c:pt>
                <c:pt idx="22">
                  <c:v>0.26705880557374728</c:v>
                </c:pt>
                <c:pt idx="23">
                  <c:v>0.25451848975990032</c:v>
                </c:pt>
                <c:pt idx="24">
                  <c:v>0.18121838260880266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155488"/>
        <c:axId val="386155096"/>
      </c:lineChart>
      <c:catAx>
        <c:axId val="38615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86154704"/>
        <c:crosses val="autoZero"/>
        <c:auto val="1"/>
        <c:lblAlgn val="ctr"/>
        <c:lblOffset val="100"/>
        <c:noMultiLvlLbl val="0"/>
      </c:catAx>
      <c:valAx>
        <c:axId val="38615470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8615235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8615509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86155488"/>
        <c:crosses val="max"/>
        <c:crossBetween val="between"/>
      </c:valAx>
      <c:catAx>
        <c:axId val="386155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615509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'DES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'DES Dpto'!$N$7:$N$31</c:f>
              <c:strCache>
                <c:ptCount val="25"/>
                <c:pt idx="0">
                  <c:v>Tumbes</c:v>
                </c:pt>
                <c:pt idx="1">
                  <c:v>Piura</c:v>
                </c:pt>
                <c:pt idx="2">
                  <c:v>Junín</c:v>
                </c:pt>
                <c:pt idx="3">
                  <c:v>Puno</c:v>
                </c:pt>
                <c:pt idx="4">
                  <c:v>Apurímac</c:v>
                </c:pt>
                <c:pt idx="5">
                  <c:v>Cajamarca</c:v>
                </c:pt>
                <c:pt idx="6">
                  <c:v>La Libertad</c:v>
                </c:pt>
                <c:pt idx="7">
                  <c:v>Arequipa</c:v>
                </c:pt>
                <c:pt idx="8">
                  <c:v>Huánuco</c:v>
                </c:pt>
                <c:pt idx="9">
                  <c:v>Amazonas</c:v>
                </c:pt>
                <c:pt idx="10">
                  <c:v>Ancash</c:v>
                </c:pt>
                <c:pt idx="11">
                  <c:v>Cusco</c:v>
                </c:pt>
                <c:pt idx="12">
                  <c:v>Loreto</c:v>
                </c:pt>
                <c:pt idx="13">
                  <c:v>Lambayeque</c:v>
                </c:pt>
                <c:pt idx="14">
                  <c:v>Pasco</c:v>
                </c:pt>
                <c:pt idx="15">
                  <c:v>Lima</c:v>
                </c:pt>
                <c:pt idx="16">
                  <c:v>Huancavelica</c:v>
                </c:pt>
                <c:pt idx="17">
                  <c:v>Provincia Constitucional del Callao</c:v>
                </c:pt>
                <c:pt idx="18">
                  <c:v>Moquegua</c:v>
                </c:pt>
                <c:pt idx="19">
                  <c:v>Ucayali</c:v>
                </c:pt>
                <c:pt idx="20">
                  <c:v>Ica</c:v>
                </c:pt>
                <c:pt idx="21">
                  <c:v>Tacna</c:v>
                </c:pt>
                <c:pt idx="22">
                  <c:v>San Martín</c:v>
                </c:pt>
                <c:pt idx="23">
                  <c:v>Ayacucho</c:v>
                </c:pt>
                <c:pt idx="24">
                  <c:v>Madre de Dios</c:v>
                </c:pt>
              </c:strCache>
            </c:strRef>
          </c:cat>
          <c:val>
            <c:numRef>
              <c:f>'DES Dpto'!$O$7:$O$31</c:f>
              <c:numCache>
                <c:formatCode>#,##0.0</c:formatCode>
                <c:ptCount val="25"/>
                <c:pt idx="0">
                  <c:v>21.161171912234295</c:v>
                </c:pt>
                <c:pt idx="1">
                  <c:v>30.610554800718774</c:v>
                </c:pt>
                <c:pt idx="2">
                  <c:v>17.992669645105252</c:v>
                </c:pt>
                <c:pt idx="3">
                  <c:v>9.0077088105072107</c:v>
                </c:pt>
                <c:pt idx="4">
                  <c:v>11.667719591095192</c:v>
                </c:pt>
                <c:pt idx="5">
                  <c:v>12.587130342456703</c:v>
                </c:pt>
                <c:pt idx="6">
                  <c:v>14.207573726745068</c:v>
                </c:pt>
                <c:pt idx="7">
                  <c:v>8.1158053868020943</c:v>
                </c:pt>
                <c:pt idx="8">
                  <c:v>5.2850870223264792</c:v>
                </c:pt>
                <c:pt idx="9">
                  <c:v>8.1559014288783374</c:v>
                </c:pt>
                <c:pt idx="10">
                  <c:v>9.4667906811027933</c:v>
                </c:pt>
                <c:pt idx="11">
                  <c:v>18.713757400175762</c:v>
                </c:pt>
                <c:pt idx="12">
                  <c:v>3.2885619768994729</c:v>
                </c:pt>
                <c:pt idx="13">
                  <c:v>6.6038833879669028</c:v>
                </c:pt>
                <c:pt idx="14">
                  <c:v>2.1089193365974097</c:v>
                </c:pt>
                <c:pt idx="15">
                  <c:v>253.56908260284359</c:v>
                </c:pt>
                <c:pt idx="16">
                  <c:v>4.9692292618910869</c:v>
                </c:pt>
                <c:pt idx="17">
                  <c:v>4.9860736244517057</c:v>
                </c:pt>
                <c:pt idx="18">
                  <c:v>8.0133162859201548</c:v>
                </c:pt>
                <c:pt idx="19">
                  <c:v>1.8932888718009053</c:v>
                </c:pt>
                <c:pt idx="20">
                  <c:v>10.050187566159366</c:v>
                </c:pt>
                <c:pt idx="21">
                  <c:v>2.9463824483570278</c:v>
                </c:pt>
                <c:pt idx="22">
                  <c:v>9.0163950380210736</c:v>
                </c:pt>
                <c:pt idx="23">
                  <c:v>4.8074329018440949</c:v>
                </c:pt>
                <c:pt idx="24">
                  <c:v>0.87364534599782928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265056"/>
        <c:axId val="391254864"/>
      </c:barChart>
      <c:lineChart>
        <c:grouping val="standard"/>
        <c:varyColors val="0"/>
        <c:ser>
          <c:idx val="1"/>
          <c:order val="1"/>
          <c:tx>
            <c:strRef>
              <c:f>'DES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'DES Dpto'!$N$7:$N$31</c:f>
              <c:strCache>
                <c:ptCount val="25"/>
                <c:pt idx="0">
                  <c:v>Tumbes</c:v>
                </c:pt>
                <c:pt idx="1">
                  <c:v>Piura</c:v>
                </c:pt>
                <c:pt idx="2">
                  <c:v>Junín</c:v>
                </c:pt>
                <c:pt idx="3">
                  <c:v>Puno</c:v>
                </c:pt>
                <c:pt idx="4">
                  <c:v>Apurímac</c:v>
                </c:pt>
                <c:pt idx="5">
                  <c:v>Cajamarca</c:v>
                </c:pt>
                <c:pt idx="6">
                  <c:v>La Libertad</c:v>
                </c:pt>
                <c:pt idx="7">
                  <c:v>Arequipa</c:v>
                </c:pt>
                <c:pt idx="8">
                  <c:v>Huánuco</c:v>
                </c:pt>
                <c:pt idx="9">
                  <c:v>Amazonas</c:v>
                </c:pt>
                <c:pt idx="10">
                  <c:v>Ancash</c:v>
                </c:pt>
                <c:pt idx="11">
                  <c:v>Cusco</c:v>
                </c:pt>
                <c:pt idx="12">
                  <c:v>Loreto</c:v>
                </c:pt>
                <c:pt idx="13">
                  <c:v>Lambayeque</c:v>
                </c:pt>
                <c:pt idx="14">
                  <c:v>Pasco</c:v>
                </c:pt>
                <c:pt idx="15">
                  <c:v>Lima</c:v>
                </c:pt>
                <c:pt idx="16">
                  <c:v>Huancavelica</c:v>
                </c:pt>
                <c:pt idx="17">
                  <c:v>Provincia Constitucional del Callao</c:v>
                </c:pt>
                <c:pt idx="18">
                  <c:v>Moquegua</c:v>
                </c:pt>
                <c:pt idx="19">
                  <c:v>Ucayali</c:v>
                </c:pt>
                <c:pt idx="20">
                  <c:v>Ica</c:v>
                </c:pt>
                <c:pt idx="21">
                  <c:v>Tacna</c:v>
                </c:pt>
                <c:pt idx="22">
                  <c:v>San Martín</c:v>
                </c:pt>
                <c:pt idx="23">
                  <c:v>Ayacucho</c:v>
                </c:pt>
                <c:pt idx="24">
                  <c:v>Madre de Dios</c:v>
                </c:pt>
              </c:strCache>
            </c:strRef>
          </c:cat>
          <c:val>
            <c:numRef>
              <c:f>'DES Dpto'!$P$7:$P$31</c:f>
              <c:numCache>
                <c:formatCode>0%</c:formatCode>
                <c:ptCount val="25"/>
                <c:pt idx="0">
                  <c:v>0.44806168392570522</c:v>
                </c:pt>
                <c:pt idx="1">
                  <c:v>0.4205297155215264</c:v>
                </c:pt>
                <c:pt idx="2">
                  <c:v>0.36655211073261645</c:v>
                </c:pt>
                <c:pt idx="3">
                  <c:v>0.34826956512403712</c:v>
                </c:pt>
                <c:pt idx="4">
                  <c:v>0.34293445291999602</c:v>
                </c:pt>
                <c:pt idx="5">
                  <c:v>0.30574592945075474</c:v>
                </c:pt>
                <c:pt idx="6">
                  <c:v>0.27674398453337001</c:v>
                </c:pt>
                <c:pt idx="7">
                  <c:v>0.27509461813426445</c:v>
                </c:pt>
                <c:pt idx="8">
                  <c:v>0.2685019171953964</c:v>
                </c:pt>
                <c:pt idx="9">
                  <c:v>0.26510533347534665</c:v>
                </c:pt>
                <c:pt idx="10">
                  <c:v>0.24863051069008241</c:v>
                </c:pt>
                <c:pt idx="11">
                  <c:v>0.24143564392556685</c:v>
                </c:pt>
                <c:pt idx="12">
                  <c:v>0.23083566459269264</c:v>
                </c:pt>
                <c:pt idx="13">
                  <c:v>0.22756958347059267</c:v>
                </c:pt>
                <c:pt idx="14">
                  <c:v>0.22093432673397229</c:v>
                </c:pt>
                <c:pt idx="15">
                  <c:v>0.20227542480590949</c:v>
                </c:pt>
                <c:pt idx="16">
                  <c:v>0.20192713314210886</c:v>
                </c:pt>
                <c:pt idx="17">
                  <c:v>0.19403652846970038</c:v>
                </c:pt>
                <c:pt idx="18">
                  <c:v>0.18704528055906788</c:v>
                </c:pt>
                <c:pt idx="19">
                  <c:v>0.18574606841563507</c:v>
                </c:pt>
                <c:pt idx="20">
                  <c:v>0.18387395107191504</c:v>
                </c:pt>
                <c:pt idx="21">
                  <c:v>0.16333855984120568</c:v>
                </c:pt>
                <c:pt idx="22">
                  <c:v>0.16161807446920365</c:v>
                </c:pt>
                <c:pt idx="23">
                  <c:v>0.12198258330427016</c:v>
                </c:pt>
                <c:pt idx="24">
                  <c:v>6.1452364614885735E-2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269368"/>
        <c:axId val="391269760"/>
      </c:lineChart>
      <c:catAx>
        <c:axId val="39126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1254864"/>
        <c:crosses val="autoZero"/>
        <c:auto val="1"/>
        <c:lblAlgn val="ctr"/>
        <c:lblOffset val="100"/>
        <c:noMultiLvlLbl val="0"/>
      </c:catAx>
      <c:valAx>
        <c:axId val="39125486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126505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126976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1269368"/>
        <c:crosses val="max"/>
        <c:crossBetween val="between"/>
      </c:valAx>
      <c:catAx>
        <c:axId val="391269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126976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'PIRDAIS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'PIRDAIS Dpto'!$N$7:$N$24</c:f>
              <c:strCache>
                <c:ptCount val="18"/>
                <c:pt idx="0">
                  <c:v>Arequipa</c:v>
                </c:pt>
                <c:pt idx="1">
                  <c:v>Huancavelica</c:v>
                </c:pt>
                <c:pt idx="2">
                  <c:v>Cusco</c:v>
                </c:pt>
                <c:pt idx="3">
                  <c:v>San Martín</c:v>
                </c:pt>
                <c:pt idx="4">
                  <c:v>Loreto</c:v>
                </c:pt>
                <c:pt idx="5">
                  <c:v>Ucayali</c:v>
                </c:pt>
                <c:pt idx="6">
                  <c:v>Huánuco</c:v>
                </c:pt>
                <c:pt idx="7">
                  <c:v>Lima</c:v>
                </c:pt>
                <c:pt idx="8">
                  <c:v>Ayacucho</c:v>
                </c:pt>
                <c:pt idx="9">
                  <c:v>Junín</c:v>
                </c:pt>
                <c:pt idx="10">
                  <c:v>Pasco</c:v>
                </c:pt>
                <c:pt idx="11">
                  <c:v>Puno</c:v>
                </c:pt>
                <c:pt idx="12">
                  <c:v>Cajamarca</c:v>
                </c:pt>
                <c:pt idx="13">
                  <c:v>Amazonas</c:v>
                </c:pt>
                <c:pt idx="14">
                  <c:v>Ancash</c:v>
                </c:pt>
                <c:pt idx="15">
                  <c:v>Apurímac</c:v>
                </c:pt>
                <c:pt idx="16">
                  <c:v>La Libertad</c:v>
                </c:pt>
                <c:pt idx="17">
                  <c:v>Moquegua</c:v>
                </c:pt>
              </c:strCache>
            </c:strRef>
          </c:cat>
          <c:val>
            <c:numRef>
              <c:f>'PIRDAIS Dpto'!$O$7:$O$24</c:f>
              <c:numCache>
                <c:formatCode>#,##0.0</c:formatCode>
                <c:ptCount val="18"/>
                <c:pt idx="0">
                  <c:v>1.9099100027233362E-2</c:v>
                </c:pt>
                <c:pt idx="1">
                  <c:v>6.1201998265460134E-2</c:v>
                </c:pt>
                <c:pt idx="2">
                  <c:v>0.43445899873040617</c:v>
                </c:pt>
                <c:pt idx="3">
                  <c:v>9.7195550665082919</c:v>
                </c:pt>
                <c:pt idx="4">
                  <c:v>3.4509040029952303</c:v>
                </c:pt>
                <c:pt idx="5">
                  <c:v>8.3169210195117671</c:v>
                </c:pt>
                <c:pt idx="6">
                  <c:v>13.713778240399627</c:v>
                </c:pt>
                <c:pt idx="7">
                  <c:v>1.9279515945308958</c:v>
                </c:pt>
                <c:pt idx="8">
                  <c:v>5.712384246638976</c:v>
                </c:pt>
                <c:pt idx="9">
                  <c:v>4.6344834453416297</c:v>
                </c:pt>
                <c:pt idx="10">
                  <c:v>4.0584114527810016</c:v>
                </c:pt>
                <c:pt idx="11">
                  <c:v>4.8759495554140813</c:v>
                </c:pt>
                <c:pt idx="12">
                  <c:v>3.8034000084735453E-2</c:v>
                </c:pt>
                <c:pt idx="13">
                  <c:v>2.4800000246614218E-3</c:v>
                </c:pt>
                <c:pt idx="14">
                  <c:v>7.4999998323619366E-3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267016"/>
        <c:axId val="391267408"/>
      </c:barChart>
      <c:lineChart>
        <c:grouping val="standard"/>
        <c:varyColors val="0"/>
        <c:ser>
          <c:idx val="1"/>
          <c:order val="1"/>
          <c:tx>
            <c:strRef>
              <c:f>'PIRDAIS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'PIRDAIS Dpto'!$N$7:$N$24</c:f>
              <c:strCache>
                <c:ptCount val="18"/>
                <c:pt idx="0">
                  <c:v>Arequipa</c:v>
                </c:pt>
                <c:pt idx="1">
                  <c:v>Huancavelica</c:v>
                </c:pt>
                <c:pt idx="2">
                  <c:v>Cusco</c:v>
                </c:pt>
                <c:pt idx="3">
                  <c:v>San Martín</c:v>
                </c:pt>
                <c:pt idx="4">
                  <c:v>Loreto</c:v>
                </c:pt>
                <c:pt idx="5">
                  <c:v>Ucayali</c:v>
                </c:pt>
                <c:pt idx="6">
                  <c:v>Huánuco</c:v>
                </c:pt>
                <c:pt idx="7">
                  <c:v>Lima</c:v>
                </c:pt>
                <c:pt idx="8">
                  <c:v>Ayacucho</c:v>
                </c:pt>
                <c:pt idx="9">
                  <c:v>Junín</c:v>
                </c:pt>
                <c:pt idx="10">
                  <c:v>Pasco</c:v>
                </c:pt>
                <c:pt idx="11">
                  <c:v>Puno</c:v>
                </c:pt>
                <c:pt idx="12">
                  <c:v>Cajamarca</c:v>
                </c:pt>
                <c:pt idx="13">
                  <c:v>Amazonas</c:v>
                </c:pt>
                <c:pt idx="14">
                  <c:v>Ancash</c:v>
                </c:pt>
                <c:pt idx="15">
                  <c:v>Apurímac</c:v>
                </c:pt>
                <c:pt idx="16">
                  <c:v>La Libertad</c:v>
                </c:pt>
                <c:pt idx="17">
                  <c:v>Moquegua</c:v>
                </c:pt>
              </c:strCache>
            </c:strRef>
          </c:cat>
          <c:val>
            <c:numRef>
              <c:f>'PIRDAIS Dpto'!$P$7:$P$24</c:f>
              <c:numCache>
                <c:formatCode>0%</c:formatCode>
                <c:ptCount val="18"/>
                <c:pt idx="0">
                  <c:v>0.97944102703760827</c:v>
                </c:pt>
                <c:pt idx="1">
                  <c:v>0.60983676702863876</c:v>
                </c:pt>
                <c:pt idx="2">
                  <c:v>0.49879737584904721</c:v>
                </c:pt>
                <c:pt idx="3">
                  <c:v>0.32178930015199253</c:v>
                </c:pt>
                <c:pt idx="4">
                  <c:v>0.26083644608545337</c:v>
                </c:pt>
                <c:pt idx="5">
                  <c:v>0.23832097964383001</c:v>
                </c:pt>
                <c:pt idx="6">
                  <c:v>0.23055909366651839</c:v>
                </c:pt>
                <c:pt idx="7">
                  <c:v>0.20384298013769855</c:v>
                </c:pt>
                <c:pt idx="8">
                  <c:v>0.20121950992885532</c:v>
                </c:pt>
                <c:pt idx="9">
                  <c:v>0.18976352032923977</c:v>
                </c:pt>
                <c:pt idx="10">
                  <c:v>0.18339775341011583</c:v>
                </c:pt>
                <c:pt idx="11">
                  <c:v>0.18134268522627142</c:v>
                </c:pt>
                <c:pt idx="12">
                  <c:v>8.1165173036140528E-2</c:v>
                </c:pt>
                <c:pt idx="13">
                  <c:v>4.4439666427649745E-2</c:v>
                </c:pt>
                <c:pt idx="14">
                  <c:v>3.2318530723555623E-2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266624"/>
        <c:axId val="391267800"/>
      </c:lineChart>
      <c:catAx>
        <c:axId val="391267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1267408"/>
        <c:crosses val="autoZero"/>
        <c:auto val="1"/>
        <c:lblAlgn val="ctr"/>
        <c:lblOffset val="100"/>
        <c:noMultiLvlLbl val="0"/>
      </c:catAx>
      <c:valAx>
        <c:axId val="39126740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126701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126780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1266624"/>
        <c:crosses val="max"/>
        <c:crossBetween val="between"/>
      </c:valAx>
      <c:catAx>
        <c:axId val="391266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126780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'TRAB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'TRAB Dpto'!$N$7:$N$30</c:f>
              <c:strCache>
                <c:ptCount val="24"/>
                <c:pt idx="0">
                  <c:v>Cajamarca</c:v>
                </c:pt>
                <c:pt idx="1">
                  <c:v>Loreto</c:v>
                </c:pt>
                <c:pt idx="2">
                  <c:v>San Martín</c:v>
                </c:pt>
                <c:pt idx="3">
                  <c:v>Tacna</c:v>
                </c:pt>
                <c:pt idx="4">
                  <c:v>Ancash</c:v>
                </c:pt>
                <c:pt idx="5">
                  <c:v>Huancavelica</c:v>
                </c:pt>
                <c:pt idx="6">
                  <c:v>Amazonas</c:v>
                </c:pt>
                <c:pt idx="7">
                  <c:v>Huánuco</c:v>
                </c:pt>
                <c:pt idx="8">
                  <c:v>Arequipa</c:v>
                </c:pt>
                <c:pt idx="9">
                  <c:v>Ayacucho</c:v>
                </c:pt>
                <c:pt idx="10">
                  <c:v>Ica</c:v>
                </c:pt>
                <c:pt idx="11">
                  <c:v>Lambayeque</c:v>
                </c:pt>
                <c:pt idx="12">
                  <c:v>Ucayali</c:v>
                </c:pt>
                <c:pt idx="13">
                  <c:v>Junín</c:v>
                </c:pt>
                <c:pt idx="14">
                  <c:v>Cusco</c:v>
                </c:pt>
                <c:pt idx="15">
                  <c:v>Pasco</c:v>
                </c:pt>
                <c:pt idx="16">
                  <c:v>Apurímac</c:v>
                </c:pt>
                <c:pt idx="17">
                  <c:v>Tumbes</c:v>
                </c:pt>
                <c:pt idx="18">
                  <c:v>Lima</c:v>
                </c:pt>
                <c:pt idx="19">
                  <c:v>Puno</c:v>
                </c:pt>
                <c:pt idx="20">
                  <c:v>La Libertad</c:v>
                </c:pt>
                <c:pt idx="21">
                  <c:v>Moquegua</c:v>
                </c:pt>
                <c:pt idx="22">
                  <c:v>Piura</c:v>
                </c:pt>
                <c:pt idx="23">
                  <c:v>Provincia Constitucional del Callao</c:v>
                </c:pt>
              </c:strCache>
            </c:strRef>
          </c:cat>
          <c:val>
            <c:numRef>
              <c:f>'TRAB Dpto'!$O$7:$O$30</c:f>
              <c:numCache>
                <c:formatCode>#,##0.0</c:formatCode>
                <c:ptCount val="24"/>
                <c:pt idx="0">
                  <c:v>4.2468409019365936</c:v>
                </c:pt>
                <c:pt idx="1">
                  <c:v>2.7607189520458633</c:v>
                </c:pt>
                <c:pt idx="2">
                  <c:v>2.6162145858761505</c:v>
                </c:pt>
                <c:pt idx="3">
                  <c:v>0.95172119727067184</c:v>
                </c:pt>
                <c:pt idx="4">
                  <c:v>9.7768624804557476</c:v>
                </c:pt>
                <c:pt idx="5">
                  <c:v>4.2746427225292791</c:v>
                </c:pt>
                <c:pt idx="6">
                  <c:v>3.8977498151289183</c:v>
                </c:pt>
                <c:pt idx="7">
                  <c:v>7.013491106172296</c:v>
                </c:pt>
                <c:pt idx="8">
                  <c:v>2.3174251246718995</c:v>
                </c:pt>
                <c:pt idx="9">
                  <c:v>4.7964591844253732</c:v>
                </c:pt>
                <c:pt idx="10">
                  <c:v>2.8872430105611784</c:v>
                </c:pt>
                <c:pt idx="11">
                  <c:v>2.4910666555206262</c:v>
                </c:pt>
                <c:pt idx="12">
                  <c:v>0.99472485892329132</c:v>
                </c:pt>
                <c:pt idx="13">
                  <c:v>5.5853826916973048</c:v>
                </c:pt>
                <c:pt idx="14">
                  <c:v>8.2144917431360227</c:v>
                </c:pt>
                <c:pt idx="15">
                  <c:v>0.46894039044491365</c:v>
                </c:pt>
                <c:pt idx="16">
                  <c:v>5.2609112919890322</c:v>
                </c:pt>
                <c:pt idx="17">
                  <c:v>0.20872882611001842</c:v>
                </c:pt>
                <c:pt idx="18">
                  <c:v>17.548745322380455</c:v>
                </c:pt>
                <c:pt idx="19">
                  <c:v>11.066847816569165</c:v>
                </c:pt>
                <c:pt idx="20">
                  <c:v>1.9839842931978637</c:v>
                </c:pt>
                <c:pt idx="21">
                  <c:v>0.49945721123367548</c:v>
                </c:pt>
                <c:pt idx="22">
                  <c:v>0.93620033917250112</c:v>
                </c:pt>
                <c:pt idx="23">
                  <c:v>0.10847330907563446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063544"/>
        <c:axId val="393070208"/>
      </c:barChart>
      <c:lineChart>
        <c:grouping val="standard"/>
        <c:varyColors val="0"/>
        <c:ser>
          <c:idx val="1"/>
          <c:order val="1"/>
          <c:tx>
            <c:strRef>
              <c:f>'TRAB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'TRAB Dpto'!$N$7:$N$30</c:f>
              <c:strCache>
                <c:ptCount val="24"/>
                <c:pt idx="0">
                  <c:v>Cajamarca</c:v>
                </c:pt>
                <c:pt idx="1">
                  <c:v>Loreto</c:v>
                </c:pt>
                <c:pt idx="2">
                  <c:v>San Martín</c:v>
                </c:pt>
                <c:pt idx="3">
                  <c:v>Tacna</c:v>
                </c:pt>
                <c:pt idx="4">
                  <c:v>Ancash</c:v>
                </c:pt>
                <c:pt idx="5">
                  <c:v>Huancavelica</c:v>
                </c:pt>
                <c:pt idx="6">
                  <c:v>Amazonas</c:v>
                </c:pt>
                <c:pt idx="7">
                  <c:v>Huánuco</c:v>
                </c:pt>
                <c:pt idx="8">
                  <c:v>Arequipa</c:v>
                </c:pt>
                <c:pt idx="9">
                  <c:v>Ayacucho</c:v>
                </c:pt>
                <c:pt idx="10">
                  <c:v>Ica</c:v>
                </c:pt>
                <c:pt idx="11">
                  <c:v>Lambayeque</c:v>
                </c:pt>
                <c:pt idx="12">
                  <c:v>Ucayali</c:v>
                </c:pt>
                <c:pt idx="13">
                  <c:v>Junín</c:v>
                </c:pt>
                <c:pt idx="14">
                  <c:v>Cusco</c:v>
                </c:pt>
                <c:pt idx="15">
                  <c:v>Pasco</c:v>
                </c:pt>
                <c:pt idx="16">
                  <c:v>Apurímac</c:v>
                </c:pt>
                <c:pt idx="17">
                  <c:v>Tumbes</c:v>
                </c:pt>
                <c:pt idx="18">
                  <c:v>Lima</c:v>
                </c:pt>
                <c:pt idx="19">
                  <c:v>Puno</c:v>
                </c:pt>
                <c:pt idx="20">
                  <c:v>La Libertad</c:v>
                </c:pt>
                <c:pt idx="21">
                  <c:v>Moquegua</c:v>
                </c:pt>
                <c:pt idx="22">
                  <c:v>Piura</c:v>
                </c:pt>
                <c:pt idx="23">
                  <c:v>Provincia Constitucional del Callao</c:v>
                </c:pt>
              </c:strCache>
            </c:strRef>
          </c:cat>
          <c:val>
            <c:numRef>
              <c:f>'TRAB Dpto'!$P$7:$P$30</c:f>
              <c:numCache>
                <c:formatCode>0%</c:formatCode>
                <c:ptCount val="24"/>
                <c:pt idx="0">
                  <c:v>0.47539052740063509</c:v>
                </c:pt>
                <c:pt idx="1">
                  <c:v>0.38025326702569157</c:v>
                </c:pt>
                <c:pt idx="2">
                  <c:v>0.36477801967104218</c:v>
                </c:pt>
                <c:pt idx="3">
                  <c:v>0.35260569220089749</c:v>
                </c:pt>
                <c:pt idx="4">
                  <c:v>0.34715998333011211</c:v>
                </c:pt>
                <c:pt idx="5">
                  <c:v>0.33401940447913153</c:v>
                </c:pt>
                <c:pt idx="6">
                  <c:v>0.33289779527990299</c:v>
                </c:pt>
                <c:pt idx="7">
                  <c:v>0.31968769097004074</c:v>
                </c:pt>
                <c:pt idx="8">
                  <c:v>0.31387572241788408</c:v>
                </c:pt>
                <c:pt idx="9">
                  <c:v>0.31058914236295654</c:v>
                </c:pt>
                <c:pt idx="10">
                  <c:v>0.31007907484586261</c:v>
                </c:pt>
                <c:pt idx="11">
                  <c:v>0.29505771481493909</c:v>
                </c:pt>
                <c:pt idx="12">
                  <c:v>0.28450176509192843</c:v>
                </c:pt>
                <c:pt idx="13">
                  <c:v>0.28055622836592814</c:v>
                </c:pt>
                <c:pt idx="14">
                  <c:v>0.26460145183659345</c:v>
                </c:pt>
                <c:pt idx="15">
                  <c:v>0.25433199829750192</c:v>
                </c:pt>
                <c:pt idx="16">
                  <c:v>0.25175087488560266</c:v>
                </c:pt>
                <c:pt idx="17">
                  <c:v>0.24706109639972493</c:v>
                </c:pt>
                <c:pt idx="18">
                  <c:v>0.24479273385337985</c:v>
                </c:pt>
                <c:pt idx="19">
                  <c:v>0.24010761917208515</c:v>
                </c:pt>
                <c:pt idx="20">
                  <c:v>0.23458818430002165</c:v>
                </c:pt>
                <c:pt idx="21">
                  <c:v>0.14683983920429666</c:v>
                </c:pt>
                <c:pt idx="22">
                  <c:v>0.13435255912292596</c:v>
                </c:pt>
                <c:pt idx="23">
                  <c:v>7.0839573261658559E-2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065896"/>
        <c:axId val="393070600"/>
      </c:lineChart>
      <c:catAx>
        <c:axId val="393063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3070208"/>
        <c:crosses val="autoZero"/>
        <c:auto val="1"/>
        <c:lblAlgn val="ctr"/>
        <c:lblOffset val="100"/>
        <c:noMultiLvlLbl val="0"/>
      </c:catAx>
      <c:valAx>
        <c:axId val="39307020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306354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307060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3065896"/>
        <c:crosses val="max"/>
        <c:crossBetween val="between"/>
      </c:valAx>
      <c:catAx>
        <c:axId val="393065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307060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'GIECOD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'GIECOD Dpto'!$N$7:$N$18</c:f>
              <c:strCache>
                <c:ptCount val="12"/>
                <c:pt idx="0">
                  <c:v>Lima</c:v>
                </c:pt>
                <c:pt idx="1">
                  <c:v>Huánuco</c:v>
                </c:pt>
                <c:pt idx="2">
                  <c:v>Ucayali</c:v>
                </c:pt>
                <c:pt idx="3">
                  <c:v>Ayacucho</c:v>
                </c:pt>
                <c:pt idx="4">
                  <c:v>Junín</c:v>
                </c:pt>
                <c:pt idx="5">
                  <c:v>Provincia Constitucional del Callao</c:v>
                </c:pt>
                <c:pt idx="6">
                  <c:v>Cusco</c:v>
                </c:pt>
                <c:pt idx="7">
                  <c:v>La Libertad</c:v>
                </c:pt>
                <c:pt idx="8">
                  <c:v>Loreto</c:v>
                </c:pt>
                <c:pt idx="9">
                  <c:v>Pasco</c:v>
                </c:pt>
                <c:pt idx="10">
                  <c:v>Puno</c:v>
                </c:pt>
                <c:pt idx="11">
                  <c:v>San Martín</c:v>
                </c:pt>
              </c:strCache>
            </c:strRef>
          </c:cat>
          <c:val>
            <c:numRef>
              <c:f>'GIECOD Dpto'!$O$7:$O$18</c:f>
              <c:numCache>
                <c:formatCode>#,##0.0</c:formatCode>
                <c:ptCount val="12"/>
                <c:pt idx="0">
                  <c:v>56.390493180711928</c:v>
                </c:pt>
                <c:pt idx="1">
                  <c:v>4.3000000165193342E-2</c:v>
                </c:pt>
                <c:pt idx="2">
                  <c:v>3.3229240390937775E-2</c:v>
                </c:pt>
                <c:pt idx="3">
                  <c:v>1.7289999799686484E-2</c:v>
                </c:pt>
                <c:pt idx="4">
                  <c:v>7.3999997403007001E-4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060800"/>
        <c:axId val="393066680"/>
      </c:barChart>
      <c:lineChart>
        <c:grouping val="standard"/>
        <c:varyColors val="0"/>
        <c:ser>
          <c:idx val="1"/>
          <c:order val="1"/>
          <c:tx>
            <c:strRef>
              <c:f>'GIECOD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'GIECOD Dpto'!$N$7:$N$18</c:f>
              <c:strCache>
                <c:ptCount val="12"/>
                <c:pt idx="0">
                  <c:v>Lima</c:v>
                </c:pt>
                <c:pt idx="1">
                  <c:v>Huánuco</c:v>
                </c:pt>
                <c:pt idx="2">
                  <c:v>Ucayali</c:v>
                </c:pt>
                <c:pt idx="3">
                  <c:v>Ayacucho</c:v>
                </c:pt>
                <c:pt idx="4">
                  <c:v>Junín</c:v>
                </c:pt>
                <c:pt idx="5">
                  <c:v>Provincia Constitucional del Callao</c:v>
                </c:pt>
                <c:pt idx="6">
                  <c:v>Cusco</c:v>
                </c:pt>
                <c:pt idx="7">
                  <c:v>La Libertad</c:v>
                </c:pt>
                <c:pt idx="8">
                  <c:v>Loreto</c:v>
                </c:pt>
                <c:pt idx="9">
                  <c:v>Pasco</c:v>
                </c:pt>
                <c:pt idx="10">
                  <c:v>Puno</c:v>
                </c:pt>
                <c:pt idx="11">
                  <c:v>San Martín</c:v>
                </c:pt>
              </c:strCache>
            </c:strRef>
          </c:cat>
          <c:val>
            <c:numRef>
              <c:f>'GIECOD Dpto'!$P$7:$P$18</c:f>
              <c:numCache>
                <c:formatCode>0%</c:formatCode>
                <c:ptCount val="12"/>
                <c:pt idx="0">
                  <c:v>0.63484698768596659</c:v>
                </c:pt>
                <c:pt idx="1">
                  <c:v>0.20283018945845913</c:v>
                </c:pt>
                <c:pt idx="2">
                  <c:v>0.15674169995725368</c:v>
                </c:pt>
                <c:pt idx="3">
                  <c:v>0.1329999984591268</c:v>
                </c:pt>
                <c:pt idx="4">
                  <c:v>1.47999994806014E-2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068640"/>
        <c:axId val="393062760"/>
      </c:lineChart>
      <c:catAx>
        <c:axId val="39306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3066680"/>
        <c:crosses val="autoZero"/>
        <c:auto val="1"/>
        <c:lblAlgn val="ctr"/>
        <c:lblOffset val="100"/>
        <c:noMultiLvlLbl val="0"/>
      </c:catAx>
      <c:valAx>
        <c:axId val="39306668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306080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306276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3068640"/>
        <c:crosses val="max"/>
        <c:crossBetween val="between"/>
      </c:valAx>
      <c:catAx>
        <c:axId val="393068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306276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'API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'API Dpto'!$N$7:$N$31</c:f>
              <c:strCache>
                <c:ptCount val="25"/>
                <c:pt idx="0">
                  <c:v>Cajamarca</c:v>
                </c:pt>
                <c:pt idx="1">
                  <c:v>Huánuco</c:v>
                </c:pt>
                <c:pt idx="2">
                  <c:v>Puno</c:v>
                </c:pt>
                <c:pt idx="3">
                  <c:v>Ancash</c:v>
                </c:pt>
                <c:pt idx="4">
                  <c:v>La Libertad</c:v>
                </c:pt>
                <c:pt idx="5">
                  <c:v>Arequipa</c:v>
                </c:pt>
                <c:pt idx="6">
                  <c:v>Madre de Dios</c:v>
                </c:pt>
                <c:pt idx="7">
                  <c:v>Junín</c:v>
                </c:pt>
                <c:pt idx="8">
                  <c:v>Cusco</c:v>
                </c:pt>
                <c:pt idx="9">
                  <c:v>Ayacucho</c:v>
                </c:pt>
                <c:pt idx="10">
                  <c:v>Piura</c:v>
                </c:pt>
                <c:pt idx="11">
                  <c:v>Ucayali</c:v>
                </c:pt>
                <c:pt idx="12">
                  <c:v>Loreto</c:v>
                </c:pt>
                <c:pt idx="13">
                  <c:v>Pasco</c:v>
                </c:pt>
                <c:pt idx="14">
                  <c:v>Lima</c:v>
                </c:pt>
                <c:pt idx="15">
                  <c:v>San Martín</c:v>
                </c:pt>
                <c:pt idx="16">
                  <c:v>Ica</c:v>
                </c:pt>
                <c:pt idx="17">
                  <c:v>Huancavelica</c:v>
                </c:pt>
                <c:pt idx="18">
                  <c:v>Provincia Constitucional del Callao</c:v>
                </c:pt>
                <c:pt idx="19">
                  <c:v>Lambayeque</c:v>
                </c:pt>
                <c:pt idx="20">
                  <c:v>Tacna</c:v>
                </c:pt>
                <c:pt idx="21">
                  <c:v>Moquegua</c:v>
                </c:pt>
                <c:pt idx="22">
                  <c:v>Tumbes</c:v>
                </c:pt>
                <c:pt idx="23">
                  <c:v>Apurímac</c:v>
                </c:pt>
                <c:pt idx="24">
                  <c:v>Amazonas</c:v>
                </c:pt>
              </c:strCache>
            </c:strRef>
          </c:cat>
          <c:val>
            <c:numRef>
              <c:f>'API Dpto'!$O$7:$O$31</c:f>
              <c:numCache>
                <c:formatCode>#,##0.0</c:formatCode>
                <c:ptCount val="25"/>
                <c:pt idx="0">
                  <c:v>0.3175602234687176</c:v>
                </c:pt>
                <c:pt idx="1">
                  <c:v>0.97800741503215249</c:v>
                </c:pt>
                <c:pt idx="2">
                  <c:v>0.9172071302873519</c:v>
                </c:pt>
                <c:pt idx="3">
                  <c:v>1.3949480017036002</c:v>
                </c:pt>
                <c:pt idx="4">
                  <c:v>1.9583307969921862</c:v>
                </c:pt>
                <c:pt idx="5">
                  <c:v>1.1833842384003219</c:v>
                </c:pt>
                <c:pt idx="6">
                  <c:v>7.278344967198791E-2</c:v>
                </c:pt>
                <c:pt idx="7">
                  <c:v>0.90827042885030096</c:v>
                </c:pt>
                <c:pt idx="8">
                  <c:v>1.2069820684810111</c:v>
                </c:pt>
                <c:pt idx="9">
                  <c:v>0.84221027003324522</c:v>
                </c:pt>
                <c:pt idx="10">
                  <c:v>1.9268817477641278</c:v>
                </c:pt>
                <c:pt idx="11">
                  <c:v>0.55133897063933546</c:v>
                </c:pt>
                <c:pt idx="12">
                  <c:v>0.89860996524976144</c:v>
                </c:pt>
                <c:pt idx="13">
                  <c:v>5.6859480811908725E-2</c:v>
                </c:pt>
                <c:pt idx="14">
                  <c:v>30.465441130207523</c:v>
                </c:pt>
                <c:pt idx="15">
                  <c:v>0.86405184636350896</c:v>
                </c:pt>
                <c:pt idx="16">
                  <c:v>0.6630495350837009</c:v>
                </c:pt>
                <c:pt idx="17">
                  <c:v>0.39857010360992717</c:v>
                </c:pt>
                <c:pt idx="18">
                  <c:v>0.13743023043934954</c:v>
                </c:pt>
                <c:pt idx="19">
                  <c:v>3.7758299762117531E-2</c:v>
                </c:pt>
                <c:pt idx="20">
                  <c:v>3.2220000121014891E-3</c:v>
                </c:pt>
                <c:pt idx="21">
                  <c:v>3.6329999893496279E-3</c:v>
                </c:pt>
                <c:pt idx="22">
                  <c:v>8.2563902251422405E-3</c:v>
                </c:pt>
                <c:pt idx="23">
                  <c:v>4.0217239824414719E-2</c:v>
                </c:pt>
                <c:pt idx="24">
                  <c:v>0.56603983009699732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064720"/>
        <c:axId val="393061976"/>
      </c:barChart>
      <c:lineChart>
        <c:grouping val="standard"/>
        <c:varyColors val="0"/>
        <c:ser>
          <c:idx val="1"/>
          <c:order val="1"/>
          <c:tx>
            <c:strRef>
              <c:f>'API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'API Dpto'!$N$7:$N$31</c:f>
              <c:strCache>
                <c:ptCount val="25"/>
                <c:pt idx="0">
                  <c:v>Cajamarca</c:v>
                </c:pt>
                <c:pt idx="1">
                  <c:v>Huánuco</c:v>
                </c:pt>
                <c:pt idx="2">
                  <c:v>Puno</c:v>
                </c:pt>
                <c:pt idx="3">
                  <c:v>Ancash</c:v>
                </c:pt>
                <c:pt idx="4">
                  <c:v>La Libertad</c:v>
                </c:pt>
                <c:pt idx="5">
                  <c:v>Arequipa</c:v>
                </c:pt>
                <c:pt idx="6">
                  <c:v>Madre de Dios</c:v>
                </c:pt>
                <c:pt idx="7">
                  <c:v>Junín</c:v>
                </c:pt>
                <c:pt idx="8">
                  <c:v>Cusco</c:v>
                </c:pt>
                <c:pt idx="9">
                  <c:v>Ayacucho</c:v>
                </c:pt>
                <c:pt idx="10">
                  <c:v>Piura</c:v>
                </c:pt>
                <c:pt idx="11">
                  <c:v>Ucayali</c:v>
                </c:pt>
                <c:pt idx="12">
                  <c:v>Loreto</c:v>
                </c:pt>
                <c:pt idx="13">
                  <c:v>Pasco</c:v>
                </c:pt>
                <c:pt idx="14">
                  <c:v>Lima</c:v>
                </c:pt>
                <c:pt idx="15">
                  <c:v>San Martín</c:v>
                </c:pt>
                <c:pt idx="16">
                  <c:v>Ica</c:v>
                </c:pt>
                <c:pt idx="17">
                  <c:v>Huancavelica</c:v>
                </c:pt>
                <c:pt idx="18">
                  <c:v>Provincia Constitucional del Callao</c:v>
                </c:pt>
                <c:pt idx="19">
                  <c:v>Lambayeque</c:v>
                </c:pt>
                <c:pt idx="20">
                  <c:v>Tacna</c:v>
                </c:pt>
                <c:pt idx="21">
                  <c:v>Moquegua</c:v>
                </c:pt>
                <c:pt idx="22">
                  <c:v>Tumbes</c:v>
                </c:pt>
                <c:pt idx="23">
                  <c:v>Apurímac</c:v>
                </c:pt>
                <c:pt idx="24">
                  <c:v>Amazonas</c:v>
                </c:pt>
              </c:strCache>
            </c:strRef>
          </c:cat>
          <c:val>
            <c:numRef>
              <c:f>'API Dpto'!$P$7:$P$31</c:f>
              <c:numCache>
                <c:formatCode>0%</c:formatCode>
                <c:ptCount val="25"/>
                <c:pt idx="0">
                  <c:v>0.3051292575174564</c:v>
                </c:pt>
                <c:pt idx="1">
                  <c:v>0.30377759642680507</c:v>
                </c:pt>
                <c:pt idx="2">
                  <c:v>0.28807616128224661</c:v>
                </c:pt>
                <c:pt idx="3">
                  <c:v>0.28372722072697487</c:v>
                </c:pt>
                <c:pt idx="4">
                  <c:v>0.28273347515631264</c:v>
                </c:pt>
                <c:pt idx="5">
                  <c:v>0.27710048864381503</c:v>
                </c:pt>
                <c:pt idx="6">
                  <c:v>0.27247472923026317</c:v>
                </c:pt>
                <c:pt idx="7">
                  <c:v>0.26890761535464247</c:v>
                </c:pt>
                <c:pt idx="8">
                  <c:v>0.25577566095913512</c:v>
                </c:pt>
                <c:pt idx="9">
                  <c:v>0.25514912652426275</c:v>
                </c:pt>
                <c:pt idx="10">
                  <c:v>0.25057286106801924</c:v>
                </c:pt>
                <c:pt idx="11">
                  <c:v>0.24235351160904042</c:v>
                </c:pt>
                <c:pt idx="12">
                  <c:v>0.23446906632973394</c:v>
                </c:pt>
                <c:pt idx="13">
                  <c:v>0.23109100993265022</c:v>
                </c:pt>
                <c:pt idx="14">
                  <c:v>0.23006100300453511</c:v>
                </c:pt>
                <c:pt idx="15">
                  <c:v>0.22548337613002639</c:v>
                </c:pt>
                <c:pt idx="16">
                  <c:v>0.22534631580647249</c:v>
                </c:pt>
                <c:pt idx="17">
                  <c:v>0.22245185537977999</c:v>
                </c:pt>
                <c:pt idx="18">
                  <c:v>0.18990023509749179</c:v>
                </c:pt>
                <c:pt idx="19">
                  <c:v>0.16018284304309152</c:v>
                </c:pt>
                <c:pt idx="20">
                  <c:v>7.7027899593618998E-2</c:v>
                </c:pt>
                <c:pt idx="21">
                  <c:v>6.6456911653275802E-2</c:v>
                </c:pt>
                <c:pt idx="22">
                  <c:v>6.6441264908681713E-2</c:v>
                </c:pt>
                <c:pt idx="23">
                  <c:v>6.0296344675903252E-2</c:v>
                </c:pt>
                <c:pt idx="24">
                  <c:v>5.1746204563858408E-2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071384"/>
        <c:axId val="393070992"/>
      </c:lineChart>
      <c:catAx>
        <c:axId val="39306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3061976"/>
        <c:crosses val="autoZero"/>
        <c:auto val="1"/>
        <c:lblAlgn val="ctr"/>
        <c:lblOffset val="100"/>
        <c:noMultiLvlLbl val="0"/>
      </c:catAx>
      <c:valAx>
        <c:axId val="39306197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306472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307099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3071384"/>
        <c:crosses val="max"/>
        <c:crossBetween val="between"/>
      </c:valAx>
      <c:catAx>
        <c:axId val="393071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307099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'LCVF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'LCVF Dpto'!$N$7:$N$18</c:f>
              <c:strCache>
                <c:ptCount val="12"/>
                <c:pt idx="0">
                  <c:v>Huancavelica</c:v>
                </c:pt>
                <c:pt idx="1">
                  <c:v>Ayacucho</c:v>
                </c:pt>
                <c:pt idx="2">
                  <c:v>Arequipa</c:v>
                </c:pt>
                <c:pt idx="3">
                  <c:v>Tacna</c:v>
                </c:pt>
                <c:pt idx="4">
                  <c:v>Lima</c:v>
                </c:pt>
                <c:pt idx="5">
                  <c:v>La Libertad</c:v>
                </c:pt>
                <c:pt idx="6">
                  <c:v>Amazonas</c:v>
                </c:pt>
                <c:pt idx="7">
                  <c:v>Ancash</c:v>
                </c:pt>
                <c:pt idx="8">
                  <c:v>Cajamarca</c:v>
                </c:pt>
                <c:pt idx="9">
                  <c:v>Cusco</c:v>
                </c:pt>
                <c:pt idx="10">
                  <c:v>Puno</c:v>
                </c:pt>
                <c:pt idx="11">
                  <c:v>San Martín</c:v>
                </c:pt>
              </c:strCache>
            </c:strRef>
          </c:cat>
          <c:val>
            <c:numRef>
              <c:f>'LCVF Dpto'!$O$7:$O$18</c:f>
              <c:numCache>
                <c:formatCode>#,##0.0</c:formatCode>
                <c:ptCount val="12"/>
                <c:pt idx="0">
                  <c:v>4.5974999666213989E-2</c:v>
                </c:pt>
                <c:pt idx="1">
                  <c:v>5.4178000194951892E-2</c:v>
                </c:pt>
                <c:pt idx="2">
                  <c:v>9.1225901618599892E-2</c:v>
                </c:pt>
                <c:pt idx="3">
                  <c:v>0.1395991793833673</c:v>
                </c:pt>
                <c:pt idx="4">
                  <c:v>25.59353269372923</c:v>
                </c:pt>
                <c:pt idx="5">
                  <c:v>2.3430649533111136E-2</c:v>
                </c:pt>
                <c:pt idx="6">
                  <c:v>3.7816499825567007E-3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067072"/>
        <c:axId val="393063152"/>
      </c:barChart>
      <c:lineChart>
        <c:grouping val="standard"/>
        <c:varyColors val="0"/>
        <c:ser>
          <c:idx val="1"/>
          <c:order val="1"/>
          <c:tx>
            <c:strRef>
              <c:f>'LCVF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'LCVF Dpto'!$N$7:$N$18</c:f>
              <c:strCache>
                <c:ptCount val="12"/>
                <c:pt idx="0">
                  <c:v>Huancavelica</c:v>
                </c:pt>
                <c:pt idx="1">
                  <c:v>Ayacucho</c:v>
                </c:pt>
                <c:pt idx="2">
                  <c:v>Arequipa</c:v>
                </c:pt>
                <c:pt idx="3">
                  <c:v>Tacna</c:v>
                </c:pt>
                <c:pt idx="4">
                  <c:v>Lima</c:v>
                </c:pt>
                <c:pt idx="5">
                  <c:v>La Libertad</c:v>
                </c:pt>
                <c:pt idx="6">
                  <c:v>Amazonas</c:v>
                </c:pt>
                <c:pt idx="7">
                  <c:v>Ancash</c:v>
                </c:pt>
                <c:pt idx="8">
                  <c:v>Cajamarca</c:v>
                </c:pt>
                <c:pt idx="9">
                  <c:v>Cusco</c:v>
                </c:pt>
                <c:pt idx="10">
                  <c:v>Puno</c:v>
                </c:pt>
                <c:pt idx="11">
                  <c:v>San Martín</c:v>
                </c:pt>
              </c:strCache>
            </c:strRef>
          </c:cat>
          <c:val>
            <c:numRef>
              <c:f>'LCVF Dpto'!$P$7:$P$18</c:f>
              <c:numCache>
                <c:formatCode>0%</c:formatCode>
                <c:ptCount val="12"/>
                <c:pt idx="0">
                  <c:v>0.7775898463630273</c:v>
                </c:pt>
                <c:pt idx="1">
                  <c:v>0.6223279023507805</c:v>
                </c:pt>
                <c:pt idx="2">
                  <c:v>0.30631015042072068</c:v>
                </c:pt>
                <c:pt idx="3">
                  <c:v>0.28654714689603022</c:v>
                </c:pt>
                <c:pt idx="4">
                  <c:v>0.28454331463625437</c:v>
                </c:pt>
                <c:pt idx="5">
                  <c:v>0.16759042360013399</c:v>
                </c:pt>
                <c:pt idx="6">
                  <c:v>4.5289221347984444E-2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065112"/>
        <c:axId val="393063936"/>
      </c:lineChart>
      <c:catAx>
        <c:axId val="39306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3063152"/>
        <c:crosses val="autoZero"/>
        <c:auto val="1"/>
        <c:lblAlgn val="ctr"/>
        <c:lblOffset val="100"/>
        <c:noMultiLvlLbl val="0"/>
      </c:catAx>
      <c:valAx>
        <c:axId val="39306315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306707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306393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3065112"/>
        <c:crosses val="max"/>
        <c:crossBetween val="between"/>
      </c:valAx>
      <c:catAx>
        <c:axId val="393065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306393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'SU Dpto'!$N$7:$N$31</c:f>
              <c:strCache>
                <c:ptCount val="25"/>
                <c:pt idx="0">
                  <c:v>Moquegua</c:v>
                </c:pt>
                <c:pt idx="1">
                  <c:v>Provincia Constitucional del Callao</c:v>
                </c:pt>
                <c:pt idx="2">
                  <c:v>Huancavelica</c:v>
                </c:pt>
                <c:pt idx="3">
                  <c:v>Ancash</c:v>
                </c:pt>
                <c:pt idx="4">
                  <c:v>Tumbes</c:v>
                </c:pt>
                <c:pt idx="5">
                  <c:v>Ica</c:v>
                </c:pt>
                <c:pt idx="6">
                  <c:v>San Martín</c:v>
                </c:pt>
                <c:pt idx="7">
                  <c:v>Lima</c:v>
                </c:pt>
                <c:pt idx="8">
                  <c:v>Arequipa</c:v>
                </c:pt>
                <c:pt idx="9">
                  <c:v>Tacna</c:v>
                </c:pt>
                <c:pt idx="10">
                  <c:v>Cajamarca</c:v>
                </c:pt>
                <c:pt idx="11">
                  <c:v>Cusco</c:v>
                </c:pt>
                <c:pt idx="12">
                  <c:v>Junín</c:v>
                </c:pt>
                <c:pt idx="13">
                  <c:v>Apurímac</c:v>
                </c:pt>
                <c:pt idx="14">
                  <c:v>Ayacucho</c:v>
                </c:pt>
                <c:pt idx="15">
                  <c:v>La Libertad</c:v>
                </c:pt>
                <c:pt idx="16">
                  <c:v>Lambayeque</c:v>
                </c:pt>
                <c:pt idx="17">
                  <c:v>Piura</c:v>
                </c:pt>
                <c:pt idx="18">
                  <c:v>Ucayali</c:v>
                </c:pt>
                <c:pt idx="19">
                  <c:v>Loreto</c:v>
                </c:pt>
                <c:pt idx="20">
                  <c:v>Puno</c:v>
                </c:pt>
                <c:pt idx="21">
                  <c:v>Pasco</c:v>
                </c:pt>
                <c:pt idx="22">
                  <c:v>Huánuco</c:v>
                </c:pt>
                <c:pt idx="23">
                  <c:v>Amazonas</c:v>
                </c:pt>
                <c:pt idx="24">
                  <c:v>Madre de Dios</c:v>
                </c:pt>
              </c:strCache>
            </c:strRef>
          </c:cat>
          <c:val>
            <c:numRef>
              <c:f>'SU Dpto'!$O$7:$O$31</c:f>
              <c:numCache>
                <c:formatCode>#,##0.0</c:formatCode>
                <c:ptCount val="25"/>
                <c:pt idx="0">
                  <c:v>25.493216497823596</c:v>
                </c:pt>
                <c:pt idx="1">
                  <c:v>4.8342302441596985E-2</c:v>
                </c:pt>
                <c:pt idx="2">
                  <c:v>1.3899076727975626</c:v>
                </c:pt>
                <c:pt idx="3">
                  <c:v>24.737142647354631</c:v>
                </c:pt>
                <c:pt idx="4">
                  <c:v>4.3817082638852298</c:v>
                </c:pt>
                <c:pt idx="5">
                  <c:v>16.182114436640404</c:v>
                </c:pt>
                <c:pt idx="6">
                  <c:v>11.992404111871124</c:v>
                </c:pt>
                <c:pt idx="7">
                  <c:v>49.641693081532139</c:v>
                </c:pt>
                <c:pt idx="8">
                  <c:v>27.863920961084659</c:v>
                </c:pt>
                <c:pt idx="9">
                  <c:v>3.9250060340855271</c:v>
                </c:pt>
                <c:pt idx="10">
                  <c:v>6.3745727147324942</c:v>
                </c:pt>
                <c:pt idx="11">
                  <c:v>8.0549259572144365</c:v>
                </c:pt>
                <c:pt idx="12">
                  <c:v>9.3179231540940179</c:v>
                </c:pt>
                <c:pt idx="13">
                  <c:v>12.370787493156968</c:v>
                </c:pt>
                <c:pt idx="14">
                  <c:v>3.7321434454501059</c:v>
                </c:pt>
                <c:pt idx="15">
                  <c:v>8.042661480139941</c:v>
                </c:pt>
                <c:pt idx="16">
                  <c:v>9.2878181508428099</c:v>
                </c:pt>
                <c:pt idx="17">
                  <c:v>8.1400329961325042</c:v>
                </c:pt>
                <c:pt idx="18">
                  <c:v>2.269384230938158</c:v>
                </c:pt>
                <c:pt idx="19">
                  <c:v>4.3653397288871929</c:v>
                </c:pt>
                <c:pt idx="20">
                  <c:v>3.139789437816944</c:v>
                </c:pt>
                <c:pt idx="21">
                  <c:v>2.337899381382158</c:v>
                </c:pt>
                <c:pt idx="22">
                  <c:v>1.0922259820799809</c:v>
                </c:pt>
                <c:pt idx="23">
                  <c:v>0.25425480585545301</c:v>
                </c:pt>
                <c:pt idx="24">
                  <c:v>0.30977391349733807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067464"/>
        <c:axId val="393069032"/>
      </c:barChart>
      <c:lineChart>
        <c:grouping val="standard"/>
        <c:varyColors val="0"/>
        <c:ser>
          <c:idx val="1"/>
          <c:order val="1"/>
          <c:tx>
            <c:strRef>
              <c:f>'SU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'SU Dpto'!$N$7:$N$31</c:f>
              <c:strCache>
                <c:ptCount val="25"/>
                <c:pt idx="0">
                  <c:v>Moquegua</c:v>
                </c:pt>
                <c:pt idx="1">
                  <c:v>Provincia Constitucional del Callao</c:v>
                </c:pt>
                <c:pt idx="2">
                  <c:v>Huancavelica</c:v>
                </c:pt>
                <c:pt idx="3">
                  <c:v>Ancash</c:v>
                </c:pt>
                <c:pt idx="4">
                  <c:v>Tumbes</c:v>
                </c:pt>
                <c:pt idx="5">
                  <c:v>Ica</c:v>
                </c:pt>
                <c:pt idx="6">
                  <c:v>San Martín</c:v>
                </c:pt>
                <c:pt idx="7">
                  <c:v>Lima</c:v>
                </c:pt>
                <c:pt idx="8">
                  <c:v>Arequipa</c:v>
                </c:pt>
                <c:pt idx="9">
                  <c:v>Tacna</c:v>
                </c:pt>
                <c:pt idx="10">
                  <c:v>Cajamarca</c:v>
                </c:pt>
                <c:pt idx="11">
                  <c:v>Cusco</c:v>
                </c:pt>
                <c:pt idx="12">
                  <c:v>Junín</c:v>
                </c:pt>
                <c:pt idx="13">
                  <c:v>Apurímac</c:v>
                </c:pt>
                <c:pt idx="14">
                  <c:v>Ayacucho</c:v>
                </c:pt>
                <c:pt idx="15">
                  <c:v>La Libertad</c:v>
                </c:pt>
                <c:pt idx="16">
                  <c:v>Lambayeque</c:v>
                </c:pt>
                <c:pt idx="17">
                  <c:v>Piura</c:v>
                </c:pt>
                <c:pt idx="18">
                  <c:v>Ucayali</c:v>
                </c:pt>
                <c:pt idx="19">
                  <c:v>Loreto</c:v>
                </c:pt>
                <c:pt idx="20">
                  <c:v>Puno</c:v>
                </c:pt>
                <c:pt idx="21">
                  <c:v>Pasco</c:v>
                </c:pt>
                <c:pt idx="22">
                  <c:v>Huánuco</c:v>
                </c:pt>
                <c:pt idx="23">
                  <c:v>Amazonas</c:v>
                </c:pt>
                <c:pt idx="24">
                  <c:v>Madre de Dios</c:v>
                </c:pt>
              </c:strCache>
            </c:strRef>
          </c:cat>
          <c:val>
            <c:numRef>
              <c:f>'SU Dpto'!$P$7:$P$31</c:f>
              <c:numCache>
                <c:formatCode>0%</c:formatCode>
                <c:ptCount val="25"/>
                <c:pt idx="0">
                  <c:v>0.68052705436643968</c:v>
                </c:pt>
                <c:pt idx="1">
                  <c:v>0.39240474403666531</c:v>
                </c:pt>
                <c:pt idx="2">
                  <c:v>0.37036767770370715</c:v>
                </c:pt>
                <c:pt idx="3">
                  <c:v>0.27544123815533655</c:v>
                </c:pt>
                <c:pt idx="4">
                  <c:v>0.2732124972726957</c:v>
                </c:pt>
                <c:pt idx="5">
                  <c:v>0.26684087499443315</c:v>
                </c:pt>
                <c:pt idx="6">
                  <c:v>0.18663241668246974</c:v>
                </c:pt>
                <c:pt idx="7">
                  <c:v>0.15603469969376141</c:v>
                </c:pt>
                <c:pt idx="8">
                  <c:v>0.14686303128235531</c:v>
                </c:pt>
                <c:pt idx="9">
                  <c:v>0.13090496931127071</c:v>
                </c:pt>
                <c:pt idx="10">
                  <c:v>0.12430035589396909</c:v>
                </c:pt>
                <c:pt idx="11">
                  <c:v>8.9435200328689721E-2</c:v>
                </c:pt>
                <c:pt idx="12">
                  <c:v>8.1743023676696405E-2</c:v>
                </c:pt>
                <c:pt idx="13">
                  <c:v>8.1016796091046117E-2</c:v>
                </c:pt>
                <c:pt idx="14">
                  <c:v>7.3875629130133361E-2</c:v>
                </c:pt>
                <c:pt idx="15">
                  <c:v>4.9920508223087585E-2</c:v>
                </c:pt>
                <c:pt idx="16">
                  <c:v>3.9113642207854071E-2</c:v>
                </c:pt>
                <c:pt idx="17">
                  <c:v>3.6523105596850722E-2</c:v>
                </c:pt>
                <c:pt idx="18">
                  <c:v>2.8931256986029979E-2</c:v>
                </c:pt>
                <c:pt idx="19">
                  <c:v>2.6364511580697574E-2</c:v>
                </c:pt>
                <c:pt idx="20">
                  <c:v>2.1602004614820605E-2</c:v>
                </c:pt>
                <c:pt idx="21">
                  <c:v>2.0362136246044465E-2</c:v>
                </c:pt>
                <c:pt idx="22">
                  <c:v>1.8591995113972092E-2</c:v>
                </c:pt>
                <c:pt idx="23">
                  <c:v>1.1466953804381615E-2</c:v>
                </c:pt>
                <c:pt idx="24">
                  <c:v>6.5586899956064527E-3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068248"/>
        <c:axId val="393072168"/>
      </c:lineChart>
      <c:catAx>
        <c:axId val="393067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3069032"/>
        <c:crosses val="autoZero"/>
        <c:auto val="1"/>
        <c:lblAlgn val="ctr"/>
        <c:lblOffset val="100"/>
        <c:noMultiLvlLbl val="0"/>
      </c:catAx>
      <c:valAx>
        <c:axId val="39306903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306746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307216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3068248"/>
        <c:crosses val="max"/>
        <c:crossBetween val="between"/>
      </c:valAx>
      <c:catAx>
        <c:axId val="393068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307216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'SR Dpto'!$N$7:$N$30</c:f>
              <c:strCache>
                <c:ptCount val="24"/>
                <c:pt idx="0">
                  <c:v>Ica</c:v>
                </c:pt>
                <c:pt idx="1">
                  <c:v>San Martín</c:v>
                </c:pt>
                <c:pt idx="2">
                  <c:v>Ayacucho</c:v>
                </c:pt>
                <c:pt idx="3">
                  <c:v>Moquegua</c:v>
                </c:pt>
                <c:pt idx="4">
                  <c:v>Loreto</c:v>
                </c:pt>
                <c:pt idx="5">
                  <c:v>Puno</c:v>
                </c:pt>
                <c:pt idx="6">
                  <c:v>Cusco</c:v>
                </c:pt>
                <c:pt idx="7">
                  <c:v>Ancash</c:v>
                </c:pt>
                <c:pt idx="8">
                  <c:v>Piura</c:v>
                </c:pt>
                <c:pt idx="9">
                  <c:v>Apurímac</c:v>
                </c:pt>
                <c:pt idx="10">
                  <c:v>La Libertad</c:v>
                </c:pt>
                <c:pt idx="11">
                  <c:v>Huánuco</c:v>
                </c:pt>
                <c:pt idx="12">
                  <c:v>Cajamarca</c:v>
                </c:pt>
                <c:pt idx="13">
                  <c:v>Lima</c:v>
                </c:pt>
                <c:pt idx="14">
                  <c:v>Huancavelica</c:v>
                </c:pt>
                <c:pt idx="15">
                  <c:v>Tacna</c:v>
                </c:pt>
                <c:pt idx="16">
                  <c:v>Lambayeque</c:v>
                </c:pt>
                <c:pt idx="17">
                  <c:v>Tumbes</c:v>
                </c:pt>
                <c:pt idx="18">
                  <c:v>Junín</c:v>
                </c:pt>
                <c:pt idx="19">
                  <c:v>Pasco</c:v>
                </c:pt>
                <c:pt idx="20">
                  <c:v>Amazonas</c:v>
                </c:pt>
                <c:pt idx="21">
                  <c:v>Arequipa</c:v>
                </c:pt>
                <c:pt idx="22">
                  <c:v>Ucayali</c:v>
                </c:pt>
                <c:pt idx="23">
                  <c:v>Madre de Dios</c:v>
                </c:pt>
              </c:strCache>
            </c:strRef>
          </c:cat>
          <c:val>
            <c:numRef>
              <c:f>'SR Dpto'!$O$7:$O$30</c:f>
              <c:numCache>
                <c:formatCode>#,##0.0</c:formatCode>
                <c:ptCount val="24"/>
                <c:pt idx="0">
                  <c:v>4.6956595412120805</c:v>
                </c:pt>
                <c:pt idx="1">
                  <c:v>20.54749621406927</c:v>
                </c:pt>
                <c:pt idx="2">
                  <c:v>15.382724552626314</c:v>
                </c:pt>
                <c:pt idx="3">
                  <c:v>2.217914064116485</c:v>
                </c:pt>
                <c:pt idx="4">
                  <c:v>4.9954985958756879</c:v>
                </c:pt>
                <c:pt idx="5">
                  <c:v>49.000049264051086</c:v>
                </c:pt>
                <c:pt idx="6">
                  <c:v>49.555793086505219</c:v>
                </c:pt>
                <c:pt idx="7">
                  <c:v>20.600958869606984</c:v>
                </c:pt>
                <c:pt idx="8">
                  <c:v>18.3797062181402</c:v>
                </c:pt>
                <c:pt idx="9">
                  <c:v>16.799926289861446</c:v>
                </c:pt>
                <c:pt idx="10">
                  <c:v>23.493332247016951</c:v>
                </c:pt>
                <c:pt idx="11">
                  <c:v>14.700001534300441</c:v>
                </c:pt>
                <c:pt idx="12">
                  <c:v>36.50808097402296</c:v>
                </c:pt>
                <c:pt idx="13">
                  <c:v>31.141380965966164</c:v>
                </c:pt>
                <c:pt idx="14">
                  <c:v>10.949637323144998</c:v>
                </c:pt>
                <c:pt idx="15">
                  <c:v>1.0959627023839857</c:v>
                </c:pt>
                <c:pt idx="16">
                  <c:v>6.5276348594925366</c:v>
                </c:pt>
                <c:pt idx="17">
                  <c:v>1.2412903152317085</c:v>
                </c:pt>
                <c:pt idx="18">
                  <c:v>13.200026802169901</c:v>
                </c:pt>
                <c:pt idx="19">
                  <c:v>3.2304266159153485</c:v>
                </c:pt>
                <c:pt idx="20">
                  <c:v>4.3460771440077224</c:v>
                </c:pt>
                <c:pt idx="21">
                  <c:v>6.8567182482875069</c:v>
                </c:pt>
                <c:pt idx="22">
                  <c:v>1.6056531930225901</c:v>
                </c:pt>
                <c:pt idx="23">
                  <c:v>0.28369343071244657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060408"/>
        <c:axId val="393072952"/>
      </c:barChart>
      <c:lineChart>
        <c:grouping val="standard"/>
        <c:varyColors val="0"/>
        <c:ser>
          <c:idx val="1"/>
          <c:order val="1"/>
          <c:tx>
            <c:strRef>
              <c:f>'SR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'SR Dpto'!$N$7:$N$30</c:f>
              <c:strCache>
                <c:ptCount val="24"/>
                <c:pt idx="0">
                  <c:v>Ica</c:v>
                </c:pt>
                <c:pt idx="1">
                  <c:v>San Martín</c:v>
                </c:pt>
                <c:pt idx="2">
                  <c:v>Ayacucho</c:v>
                </c:pt>
                <c:pt idx="3">
                  <c:v>Moquegua</c:v>
                </c:pt>
                <c:pt idx="4">
                  <c:v>Loreto</c:v>
                </c:pt>
                <c:pt idx="5">
                  <c:v>Puno</c:v>
                </c:pt>
                <c:pt idx="6">
                  <c:v>Cusco</c:v>
                </c:pt>
                <c:pt idx="7">
                  <c:v>Ancash</c:v>
                </c:pt>
                <c:pt idx="8">
                  <c:v>Piura</c:v>
                </c:pt>
                <c:pt idx="9">
                  <c:v>Apurímac</c:v>
                </c:pt>
                <c:pt idx="10">
                  <c:v>La Libertad</c:v>
                </c:pt>
                <c:pt idx="11">
                  <c:v>Huánuco</c:v>
                </c:pt>
                <c:pt idx="12">
                  <c:v>Cajamarca</c:v>
                </c:pt>
                <c:pt idx="13">
                  <c:v>Lima</c:v>
                </c:pt>
                <c:pt idx="14">
                  <c:v>Huancavelica</c:v>
                </c:pt>
                <c:pt idx="15">
                  <c:v>Tacna</c:v>
                </c:pt>
                <c:pt idx="16">
                  <c:v>Lambayeque</c:v>
                </c:pt>
                <c:pt idx="17">
                  <c:v>Tumbes</c:v>
                </c:pt>
                <c:pt idx="18">
                  <c:v>Junín</c:v>
                </c:pt>
                <c:pt idx="19">
                  <c:v>Pasco</c:v>
                </c:pt>
                <c:pt idx="20">
                  <c:v>Amazonas</c:v>
                </c:pt>
                <c:pt idx="21">
                  <c:v>Arequipa</c:v>
                </c:pt>
                <c:pt idx="22">
                  <c:v>Ucayali</c:v>
                </c:pt>
                <c:pt idx="23">
                  <c:v>Madre de Dios</c:v>
                </c:pt>
              </c:strCache>
            </c:strRef>
          </c:cat>
          <c:val>
            <c:numRef>
              <c:f>'SR Dpto'!$P$7:$P$30</c:f>
              <c:numCache>
                <c:formatCode>0%</c:formatCode>
                <c:ptCount val="24"/>
                <c:pt idx="0">
                  <c:v>0.25935546825490768</c:v>
                </c:pt>
                <c:pt idx="1">
                  <c:v>0.20386872530513328</c:v>
                </c:pt>
                <c:pt idx="2">
                  <c:v>0.20134157107255432</c:v>
                </c:pt>
                <c:pt idx="3">
                  <c:v>0.19835277326491704</c:v>
                </c:pt>
                <c:pt idx="4">
                  <c:v>0.19101038445522936</c:v>
                </c:pt>
                <c:pt idx="5">
                  <c:v>0.18936399786250396</c:v>
                </c:pt>
                <c:pt idx="6">
                  <c:v>0.18129089963700046</c:v>
                </c:pt>
                <c:pt idx="7">
                  <c:v>0.16867193417377335</c:v>
                </c:pt>
                <c:pt idx="8">
                  <c:v>0.16820039156853622</c:v>
                </c:pt>
                <c:pt idx="9">
                  <c:v>0.16686031112414954</c:v>
                </c:pt>
                <c:pt idx="10">
                  <c:v>0.16319759287487537</c:v>
                </c:pt>
                <c:pt idx="11">
                  <c:v>0.1463089571717742</c:v>
                </c:pt>
                <c:pt idx="12">
                  <c:v>0.14576915226858625</c:v>
                </c:pt>
                <c:pt idx="13">
                  <c:v>0.13791594146337363</c:v>
                </c:pt>
                <c:pt idx="14">
                  <c:v>0.13451244323257874</c:v>
                </c:pt>
                <c:pt idx="15">
                  <c:v>0.1165418746104977</c:v>
                </c:pt>
                <c:pt idx="16">
                  <c:v>0.10748294130698946</c:v>
                </c:pt>
                <c:pt idx="17">
                  <c:v>0.10698795613155394</c:v>
                </c:pt>
                <c:pt idx="18">
                  <c:v>0.10664788398318879</c:v>
                </c:pt>
                <c:pt idx="19">
                  <c:v>9.6842459862013466E-2</c:v>
                </c:pt>
                <c:pt idx="20">
                  <c:v>9.5334399410255927E-2</c:v>
                </c:pt>
                <c:pt idx="21">
                  <c:v>8.2570977509876214E-2</c:v>
                </c:pt>
                <c:pt idx="22">
                  <c:v>7.8170390178480223E-2</c:v>
                </c:pt>
                <c:pt idx="23">
                  <c:v>3.2442925455872143E-2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074128"/>
        <c:axId val="393074520"/>
      </c:lineChart>
      <c:catAx>
        <c:axId val="393060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3072952"/>
        <c:crosses val="autoZero"/>
        <c:auto val="1"/>
        <c:lblAlgn val="ctr"/>
        <c:lblOffset val="100"/>
        <c:noMultiLvlLbl val="0"/>
      </c:catAx>
      <c:valAx>
        <c:axId val="39307295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306040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307452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3074128"/>
        <c:crosses val="max"/>
        <c:crossBetween val="between"/>
      </c:valAx>
      <c:catAx>
        <c:axId val="393074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307452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'OPP Dpto'!$N$7:$N$31</c:f>
              <c:strCache>
                <c:ptCount val="25"/>
                <c:pt idx="0">
                  <c:v>San Martín</c:v>
                </c:pt>
                <c:pt idx="1">
                  <c:v>Cajamarca</c:v>
                </c:pt>
                <c:pt idx="2">
                  <c:v>Ica</c:v>
                </c:pt>
                <c:pt idx="3">
                  <c:v>Tacna</c:v>
                </c:pt>
                <c:pt idx="4">
                  <c:v>Amazonas</c:v>
                </c:pt>
                <c:pt idx="5">
                  <c:v>Piura</c:v>
                </c:pt>
                <c:pt idx="6">
                  <c:v>La Libertad</c:v>
                </c:pt>
                <c:pt idx="7">
                  <c:v>Moquegua</c:v>
                </c:pt>
                <c:pt idx="8">
                  <c:v>Junín</c:v>
                </c:pt>
                <c:pt idx="9">
                  <c:v>Ancash</c:v>
                </c:pt>
                <c:pt idx="10">
                  <c:v>Tumbes</c:v>
                </c:pt>
                <c:pt idx="11">
                  <c:v>Ucayali</c:v>
                </c:pt>
                <c:pt idx="12">
                  <c:v>Huancavelica</c:v>
                </c:pt>
                <c:pt idx="13">
                  <c:v>Puno</c:v>
                </c:pt>
                <c:pt idx="14">
                  <c:v>Cusco</c:v>
                </c:pt>
                <c:pt idx="15">
                  <c:v>Pasco</c:v>
                </c:pt>
                <c:pt idx="16">
                  <c:v>Ayacucho</c:v>
                </c:pt>
                <c:pt idx="17">
                  <c:v>Huánuco</c:v>
                </c:pt>
                <c:pt idx="18">
                  <c:v>Lambayeque</c:v>
                </c:pt>
                <c:pt idx="19">
                  <c:v>Apurímac</c:v>
                </c:pt>
                <c:pt idx="20">
                  <c:v>Arequipa</c:v>
                </c:pt>
                <c:pt idx="21">
                  <c:v>Lima</c:v>
                </c:pt>
                <c:pt idx="22">
                  <c:v>Loreto</c:v>
                </c:pt>
                <c:pt idx="23">
                  <c:v>Madre de Dios</c:v>
                </c:pt>
                <c:pt idx="24">
                  <c:v>Provincia Constitucional del Callao</c:v>
                </c:pt>
              </c:strCache>
            </c:strRef>
          </c:cat>
          <c:val>
            <c:numRef>
              <c:f>'OPP Dpto'!$O$7:$O$31</c:f>
              <c:numCache>
                <c:formatCode>#,##0.0</c:formatCode>
                <c:ptCount val="25"/>
                <c:pt idx="0">
                  <c:v>16.713907456544803</c:v>
                </c:pt>
                <c:pt idx="1">
                  <c:v>18.317522911000651</c:v>
                </c:pt>
                <c:pt idx="2">
                  <c:v>14.91111132758715</c:v>
                </c:pt>
                <c:pt idx="3">
                  <c:v>8.0017110095429871</c:v>
                </c:pt>
                <c:pt idx="4">
                  <c:v>9.6911988238352933</c:v>
                </c:pt>
                <c:pt idx="5">
                  <c:v>21.132280905508992</c:v>
                </c:pt>
                <c:pt idx="6">
                  <c:v>18.204284060637292</c:v>
                </c:pt>
                <c:pt idx="7">
                  <c:v>6.7627655090245753</c:v>
                </c:pt>
                <c:pt idx="8">
                  <c:v>17.991922827670805</c:v>
                </c:pt>
                <c:pt idx="9">
                  <c:v>35.586222604546492</c:v>
                </c:pt>
                <c:pt idx="10">
                  <c:v>6.7704335733128573</c:v>
                </c:pt>
                <c:pt idx="11">
                  <c:v>11.672178192828142</c:v>
                </c:pt>
                <c:pt idx="12">
                  <c:v>8.0165620725142617</c:v>
                </c:pt>
                <c:pt idx="13">
                  <c:v>15.067154959858271</c:v>
                </c:pt>
                <c:pt idx="14">
                  <c:v>17.591193466080767</c:v>
                </c:pt>
                <c:pt idx="15">
                  <c:v>6.2175286403135033</c:v>
                </c:pt>
                <c:pt idx="16">
                  <c:v>12.688222104862689</c:v>
                </c:pt>
                <c:pt idx="17">
                  <c:v>19.254644586730137</c:v>
                </c:pt>
                <c:pt idx="18">
                  <c:v>20.483347796439858</c:v>
                </c:pt>
                <c:pt idx="19">
                  <c:v>10.41368936586241</c:v>
                </c:pt>
                <c:pt idx="20">
                  <c:v>20.093119188291894</c:v>
                </c:pt>
                <c:pt idx="21">
                  <c:v>160.92834363936527</c:v>
                </c:pt>
                <c:pt idx="22">
                  <c:v>11.638339895234822</c:v>
                </c:pt>
                <c:pt idx="23">
                  <c:v>5.8463645179490413</c:v>
                </c:pt>
                <c:pt idx="24">
                  <c:v>6.8164917905085076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065504"/>
        <c:axId val="393073344"/>
      </c:barChart>
      <c:lineChart>
        <c:grouping val="standard"/>
        <c:varyColors val="0"/>
        <c:ser>
          <c:idx val="1"/>
          <c:order val="1"/>
          <c:tx>
            <c:strRef>
              <c:f>'OPP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'OPP Dpto'!$N$7:$N$31</c:f>
              <c:strCache>
                <c:ptCount val="25"/>
                <c:pt idx="0">
                  <c:v>San Martín</c:v>
                </c:pt>
                <c:pt idx="1">
                  <c:v>Cajamarca</c:v>
                </c:pt>
                <c:pt idx="2">
                  <c:v>Ica</c:v>
                </c:pt>
                <c:pt idx="3">
                  <c:v>Tacna</c:v>
                </c:pt>
                <c:pt idx="4">
                  <c:v>Amazonas</c:v>
                </c:pt>
                <c:pt idx="5">
                  <c:v>Piura</c:v>
                </c:pt>
                <c:pt idx="6">
                  <c:v>La Libertad</c:v>
                </c:pt>
                <c:pt idx="7">
                  <c:v>Moquegua</c:v>
                </c:pt>
                <c:pt idx="8">
                  <c:v>Junín</c:v>
                </c:pt>
                <c:pt idx="9">
                  <c:v>Ancash</c:v>
                </c:pt>
                <c:pt idx="10">
                  <c:v>Tumbes</c:v>
                </c:pt>
                <c:pt idx="11">
                  <c:v>Ucayali</c:v>
                </c:pt>
                <c:pt idx="12">
                  <c:v>Huancavelica</c:v>
                </c:pt>
                <c:pt idx="13">
                  <c:v>Puno</c:v>
                </c:pt>
                <c:pt idx="14">
                  <c:v>Cusco</c:v>
                </c:pt>
                <c:pt idx="15">
                  <c:v>Pasco</c:v>
                </c:pt>
                <c:pt idx="16">
                  <c:v>Ayacucho</c:v>
                </c:pt>
                <c:pt idx="17">
                  <c:v>Huánuco</c:v>
                </c:pt>
                <c:pt idx="18">
                  <c:v>Lambayeque</c:v>
                </c:pt>
                <c:pt idx="19">
                  <c:v>Apurímac</c:v>
                </c:pt>
                <c:pt idx="20">
                  <c:v>Arequipa</c:v>
                </c:pt>
                <c:pt idx="21">
                  <c:v>Lima</c:v>
                </c:pt>
                <c:pt idx="22">
                  <c:v>Loreto</c:v>
                </c:pt>
                <c:pt idx="23">
                  <c:v>Madre de Dios</c:v>
                </c:pt>
                <c:pt idx="24">
                  <c:v>Provincia Constitucional del Callao</c:v>
                </c:pt>
              </c:strCache>
            </c:strRef>
          </c:cat>
          <c:val>
            <c:numRef>
              <c:f>'OPP Dpto'!$P$7:$P$31</c:f>
              <c:numCache>
                <c:formatCode>0%</c:formatCode>
                <c:ptCount val="25"/>
                <c:pt idx="0">
                  <c:v>0.36038603428345423</c:v>
                </c:pt>
                <c:pt idx="1">
                  <c:v>0.32424861703071889</c:v>
                </c:pt>
                <c:pt idx="2">
                  <c:v>0.32309216869491358</c:v>
                </c:pt>
                <c:pt idx="3">
                  <c:v>0.3205530268033987</c:v>
                </c:pt>
                <c:pt idx="4">
                  <c:v>0.31792285468183523</c:v>
                </c:pt>
                <c:pt idx="5">
                  <c:v>0.31790899335932254</c:v>
                </c:pt>
                <c:pt idx="6">
                  <c:v>0.31782578259165412</c:v>
                </c:pt>
                <c:pt idx="7">
                  <c:v>0.31105802995076043</c:v>
                </c:pt>
                <c:pt idx="8">
                  <c:v>0.30743809834419655</c:v>
                </c:pt>
                <c:pt idx="9">
                  <c:v>0.30579763638060026</c:v>
                </c:pt>
                <c:pt idx="10">
                  <c:v>0.30433793917941176</c:v>
                </c:pt>
                <c:pt idx="11">
                  <c:v>0.30115070458121979</c:v>
                </c:pt>
                <c:pt idx="12">
                  <c:v>0.29813347806498985</c:v>
                </c:pt>
                <c:pt idx="13">
                  <c:v>0.29415515902973394</c:v>
                </c:pt>
                <c:pt idx="14">
                  <c:v>0.29228440247414955</c:v>
                </c:pt>
                <c:pt idx="15">
                  <c:v>0.29072947536809091</c:v>
                </c:pt>
                <c:pt idx="16">
                  <c:v>0.28918250291559572</c:v>
                </c:pt>
                <c:pt idx="17">
                  <c:v>0.28643954807097949</c:v>
                </c:pt>
                <c:pt idx="18">
                  <c:v>0.28562609110981346</c:v>
                </c:pt>
                <c:pt idx="19">
                  <c:v>0.28477206031655461</c:v>
                </c:pt>
                <c:pt idx="20">
                  <c:v>0.27349322451596925</c:v>
                </c:pt>
                <c:pt idx="21">
                  <c:v>0.26648084301756192</c:v>
                </c:pt>
                <c:pt idx="22">
                  <c:v>0.25809578101420605</c:v>
                </c:pt>
                <c:pt idx="23">
                  <c:v>0.21067164888641934</c:v>
                </c:pt>
                <c:pt idx="24">
                  <c:v>0.18973473819994105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073736"/>
        <c:axId val="393074912"/>
      </c:lineChart>
      <c:catAx>
        <c:axId val="393065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3073344"/>
        <c:crosses val="autoZero"/>
        <c:auto val="1"/>
        <c:lblAlgn val="ctr"/>
        <c:lblOffset val="100"/>
        <c:noMultiLvlLbl val="0"/>
      </c:catAx>
      <c:valAx>
        <c:axId val="39307334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306550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30749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3073736"/>
        <c:crosses val="max"/>
        <c:crossBetween val="between"/>
      </c:valAx>
      <c:catAx>
        <c:axId val="393073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307491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'CSA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'CSA Dpto'!$N$7:$N$14</c:f>
              <c:strCache>
                <c:ptCount val="8"/>
                <c:pt idx="0">
                  <c:v>Amazonas</c:v>
                </c:pt>
                <c:pt idx="1">
                  <c:v>Lima</c:v>
                </c:pt>
                <c:pt idx="2">
                  <c:v>Piura</c:v>
                </c:pt>
                <c:pt idx="3">
                  <c:v>Ayacucho</c:v>
                </c:pt>
                <c:pt idx="4">
                  <c:v>Cusco</c:v>
                </c:pt>
                <c:pt idx="5">
                  <c:v>La Libertad</c:v>
                </c:pt>
                <c:pt idx="6">
                  <c:v>Loreto</c:v>
                </c:pt>
                <c:pt idx="7">
                  <c:v>Puno</c:v>
                </c:pt>
              </c:strCache>
            </c:strRef>
          </c:cat>
          <c:val>
            <c:numRef>
              <c:f>'CSA Dpto'!$O$7:$O$14</c:f>
              <c:numCache>
                <c:formatCode>#,##0.0</c:formatCode>
                <c:ptCount val="8"/>
                <c:pt idx="0">
                  <c:v>2.5255899920011871E-2</c:v>
                </c:pt>
                <c:pt idx="1">
                  <c:v>4.9558575145920258</c:v>
                </c:pt>
                <c:pt idx="2">
                  <c:v>2.1558250191446859E-2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075304"/>
        <c:axId val="393076088"/>
      </c:barChart>
      <c:lineChart>
        <c:grouping val="standard"/>
        <c:varyColors val="0"/>
        <c:ser>
          <c:idx val="1"/>
          <c:order val="1"/>
          <c:tx>
            <c:strRef>
              <c:f>'CSA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'CSA Dpto'!$N$7:$N$14</c:f>
              <c:strCache>
                <c:ptCount val="8"/>
                <c:pt idx="0">
                  <c:v>Amazonas</c:v>
                </c:pt>
                <c:pt idx="1">
                  <c:v>Lima</c:v>
                </c:pt>
                <c:pt idx="2">
                  <c:v>Piura</c:v>
                </c:pt>
                <c:pt idx="3">
                  <c:v>Ayacucho</c:v>
                </c:pt>
                <c:pt idx="4">
                  <c:v>Cusco</c:v>
                </c:pt>
                <c:pt idx="5">
                  <c:v>La Libertad</c:v>
                </c:pt>
                <c:pt idx="6">
                  <c:v>Loreto</c:v>
                </c:pt>
                <c:pt idx="7">
                  <c:v>Puno</c:v>
                </c:pt>
              </c:strCache>
            </c:strRef>
          </c:cat>
          <c:val>
            <c:numRef>
              <c:f>'CSA Dpto'!$P$7:$P$14</c:f>
              <c:numCache>
                <c:formatCode>0%</c:formatCode>
                <c:ptCount val="8"/>
                <c:pt idx="0">
                  <c:v>0.40204237444104285</c:v>
                </c:pt>
                <c:pt idx="1">
                  <c:v>0.26597405060833251</c:v>
                </c:pt>
                <c:pt idx="2">
                  <c:v>0.1548947419991871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867368"/>
        <c:axId val="391268584"/>
      </c:lineChart>
      <c:catAx>
        <c:axId val="393075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3076088"/>
        <c:crosses val="autoZero"/>
        <c:auto val="1"/>
        <c:lblAlgn val="ctr"/>
        <c:lblOffset val="100"/>
        <c:noMultiLvlLbl val="0"/>
      </c:catAx>
      <c:valAx>
        <c:axId val="39307608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307530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126858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4867368"/>
        <c:crosses val="max"/>
        <c:crossBetween val="between"/>
      </c:valAx>
      <c:catAx>
        <c:axId val="394867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126858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'EMZ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'EMZ Dpto'!$N$7:$N$31</c:f>
              <c:strCache>
                <c:ptCount val="25"/>
                <c:pt idx="0">
                  <c:v>Pasco</c:v>
                </c:pt>
                <c:pt idx="1">
                  <c:v>Lima</c:v>
                </c:pt>
                <c:pt idx="2">
                  <c:v>Loreto</c:v>
                </c:pt>
                <c:pt idx="3">
                  <c:v>Tumbes</c:v>
                </c:pt>
                <c:pt idx="4">
                  <c:v>Huánuco</c:v>
                </c:pt>
                <c:pt idx="5">
                  <c:v>Huancavelica</c:v>
                </c:pt>
                <c:pt idx="6">
                  <c:v>Ica</c:v>
                </c:pt>
                <c:pt idx="7">
                  <c:v>Cajamarca</c:v>
                </c:pt>
                <c:pt idx="8">
                  <c:v>Ayacucho</c:v>
                </c:pt>
                <c:pt idx="9">
                  <c:v>Puno</c:v>
                </c:pt>
                <c:pt idx="10">
                  <c:v>Apurímac</c:v>
                </c:pt>
                <c:pt idx="11">
                  <c:v>Arequipa</c:v>
                </c:pt>
                <c:pt idx="12">
                  <c:v>La Libertad</c:v>
                </c:pt>
                <c:pt idx="13">
                  <c:v>Junín</c:v>
                </c:pt>
                <c:pt idx="14">
                  <c:v>Cusco</c:v>
                </c:pt>
                <c:pt idx="15">
                  <c:v>Provincia Constitucional del Callao</c:v>
                </c:pt>
                <c:pt idx="16">
                  <c:v>Piura</c:v>
                </c:pt>
                <c:pt idx="17">
                  <c:v>San Martín</c:v>
                </c:pt>
                <c:pt idx="18">
                  <c:v>Moquegua</c:v>
                </c:pt>
                <c:pt idx="19">
                  <c:v>Lambayeque</c:v>
                </c:pt>
                <c:pt idx="20">
                  <c:v>Ancash</c:v>
                </c:pt>
                <c:pt idx="21">
                  <c:v>Amazonas</c:v>
                </c:pt>
                <c:pt idx="22">
                  <c:v>Madre de Dios</c:v>
                </c:pt>
                <c:pt idx="23">
                  <c:v>Ucayali</c:v>
                </c:pt>
                <c:pt idx="24">
                  <c:v>Tacna</c:v>
                </c:pt>
              </c:strCache>
            </c:strRef>
          </c:cat>
          <c:val>
            <c:numRef>
              <c:f>'EMZ Dpto'!$O$7:$O$31</c:f>
              <c:numCache>
                <c:formatCode>#,##0.0</c:formatCode>
                <c:ptCount val="25"/>
                <c:pt idx="0">
                  <c:v>2.9735698107633652</c:v>
                </c:pt>
                <c:pt idx="1">
                  <c:v>50.733513290060678</c:v>
                </c:pt>
                <c:pt idx="2">
                  <c:v>22.448880452573576</c:v>
                </c:pt>
                <c:pt idx="3">
                  <c:v>4.0505565966941504</c:v>
                </c:pt>
                <c:pt idx="4">
                  <c:v>4.5850592797074228</c:v>
                </c:pt>
                <c:pt idx="5">
                  <c:v>1.5106161322073604</c:v>
                </c:pt>
                <c:pt idx="6">
                  <c:v>1.5461659438606148</c:v>
                </c:pt>
                <c:pt idx="7">
                  <c:v>5.5253803495388638</c:v>
                </c:pt>
                <c:pt idx="8">
                  <c:v>2.9978710374954209</c:v>
                </c:pt>
                <c:pt idx="9">
                  <c:v>2.5742030981673452</c:v>
                </c:pt>
                <c:pt idx="10">
                  <c:v>1.3225460432076943</c:v>
                </c:pt>
                <c:pt idx="11">
                  <c:v>7.8581607709302261</c:v>
                </c:pt>
                <c:pt idx="12">
                  <c:v>3.9861662049352731</c:v>
                </c:pt>
                <c:pt idx="13">
                  <c:v>3.1521405107960163</c:v>
                </c:pt>
                <c:pt idx="14">
                  <c:v>2.8874690763697117</c:v>
                </c:pt>
                <c:pt idx="15">
                  <c:v>1.3541229409674997</c:v>
                </c:pt>
                <c:pt idx="16">
                  <c:v>3.7097822385112522</c:v>
                </c:pt>
                <c:pt idx="17">
                  <c:v>3.5644316883717693</c:v>
                </c:pt>
                <c:pt idx="18">
                  <c:v>0.27276876841460762</c:v>
                </c:pt>
                <c:pt idx="19">
                  <c:v>2.6767651490523861</c:v>
                </c:pt>
                <c:pt idx="20">
                  <c:v>1.2694763985855388</c:v>
                </c:pt>
                <c:pt idx="21">
                  <c:v>1.3497579779755142</c:v>
                </c:pt>
                <c:pt idx="22">
                  <c:v>2.202271197641835</c:v>
                </c:pt>
                <c:pt idx="23">
                  <c:v>2.4259090048199141</c:v>
                </c:pt>
                <c:pt idx="24">
                  <c:v>9.8228918448512559E-2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6157840"/>
        <c:axId val="386158232"/>
      </c:barChart>
      <c:lineChart>
        <c:grouping val="standard"/>
        <c:varyColors val="0"/>
        <c:ser>
          <c:idx val="1"/>
          <c:order val="1"/>
          <c:tx>
            <c:strRef>
              <c:f>'EMZ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'EMZ Dpto'!$N$7:$N$31</c:f>
              <c:strCache>
                <c:ptCount val="25"/>
                <c:pt idx="0">
                  <c:v>Pasco</c:v>
                </c:pt>
                <c:pt idx="1">
                  <c:v>Lima</c:v>
                </c:pt>
                <c:pt idx="2">
                  <c:v>Loreto</c:v>
                </c:pt>
                <c:pt idx="3">
                  <c:v>Tumbes</c:v>
                </c:pt>
                <c:pt idx="4">
                  <c:v>Huánuco</c:v>
                </c:pt>
                <c:pt idx="5">
                  <c:v>Huancavelica</c:v>
                </c:pt>
                <c:pt idx="6">
                  <c:v>Ica</c:v>
                </c:pt>
                <c:pt idx="7">
                  <c:v>Cajamarca</c:v>
                </c:pt>
                <c:pt idx="8">
                  <c:v>Ayacucho</c:v>
                </c:pt>
                <c:pt idx="9">
                  <c:v>Puno</c:v>
                </c:pt>
                <c:pt idx="10">
                  <c:v>Apurímac</c:v>
                </c:pt>
                <c:pt idx="11">
                  <c:v>Arequipa</c:v>
                </c:pt>
                <c:pt idx="12">
                  <c:v>La Libertad</c:v>
                </c:pt>
                <c:pt idx="13">
                  <c:v>Junín</c:v>
                </c:pt>
                <c:pt idx="14">
                  <c:v>Cusco</c:v>
                </c:pt>
                <c:pt idx="15">
                  <c:v>Provincia Constitucional del Callao</c:v>
                </c:pt>
                <c:pt idx="16">
                  <c:v>Piura</c:v>
                </c:pt>
                <c:pt idx="17">
                  <c:v>San Martín</c:v>
                </c:pt>
                <c:pt idx="18">
                  <c:v>Moquegua</c:v>
                </c:pt>
                <c:pt idx="19">
                  <c:v>Lambayeque</c:v>
                </c:pt>
                <c:pt idx="20">
                  <c:v>Ancash</c:v>
                </c:pt>
                <c:pt idx="21">
                  <c:v>Amazonas</c:v>
                </c:pt>
                <c:pt idx="22">
                  <c:v>Madre de Dios</c:v>
                </c:pt>
                <c:pt idx="23">
                  <c:v>Ucayali</c:v>
                </c:pt>
                <c:pt idx="24">
                  <c:v>Tacna</c:v>
                </c:pt>
              </c:strCache>
            </c:strRef>
          </c:cat>
          <c:val>
            <c:numRef>
              <c:f>'EMZ Dpto'!$P$7:$P$31</c:f>
              <c:numCache>
                <c:formatCode>0%</c:formatCode>
                <c:ptCount val="25"/>
                <c:pt idx="0">
                  <c:v>0.45354894068850338</c:v>
                </c:pt>
                <c:pt idx="1">
                  <c:v>0.4433599928660138</c:v>
                </c:pt>
                <c:pt idx="2">
                  <c:v>0.42864939173572353</c:v>
                </c:pt>
                <c:pt idx="3">
                  <c:v>0.40841927831987401</c:v>
                </c:pt>
                <c:pt idx="4">
                  <c:v>0.40601450508644349</c:v>
                </c:pt>
                <c:pt idx="5">
                  <c:v>0.37884844749467889</c:v>
                </c:pt>
                <c:pt idx="6">
                  <c:v>0.37191133100395318</c:v>
                </c:pt>
                <c:pt idx="7">
                  <c:v>0.33201400248761209</c:v>
                </c:pt>
                <c:pt idx="8">
                  <c:v>0.29069179356653563</c:v>
                </c:pt>
                <c:pt idx="9">
                  <c:v>0.28475578290349501</c:v>
                </c:pt>
                <c:pt idx="10">
                  <c:v>0.27722124424043276</c:v>
                </c:pt>
                <c:pt idx="11">
                  <c:v>0.27107893178631171</c:v>
                </c:pt>
                <c:pt idx="12">
                  <c:v>0.26633359684529273</c:v>
                </c:pt>
                <c:pt idx="13">
                  <c:v>0.25459948857798353</c:v>
                </c:pt>
                <c:pt idx="14">
                  <c:v>0.2487358763991025</c:v>
                </c:pt>
                <c:pt idx="15">
                  <c:v>0.24373311612351573</c:v>
                </c:pt>
                <c:pt idx="16">
                  <c:v>0.23986950840425059</c:v>
                </c:pt>
                <c:pt idx="17">
                  <c:v>0.23754497335818386</c:v>
                </c:pt>
                <c:pt idx="18">
                  <c:v>0.23423560584025124</c:v>
                </c:pt>
                <c:pt idx="19">
                  <c:v>0.22803785718401323</c:v>
                </c:pt>
                <c:pt idx="20">
                  <c:v>0.22354108312212115</c:v>
                </c:pt>
                <c:pt idx="21">
                  <c:v>0.21589695645481527</c:v>
                </c:pt>
                <c:pt idx="22">
                  <c:v>0.20208993231021327</c:v>
                </c:pt>
                <c:pt idx="23">
                  <c:v>0.19165350123788741</c:v>
                </c:pt>
                <c:pt idx="24">
                  <c:v>0.12747979475372959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151960"/>
        <c:axId val="386151176"/>
      </c:lineChart>
      <c:catAx>
        <c:axId val="386157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86158232"/>
        <c:crosses val="autoZero"/>
        <c:auto val="1"/>
        <c:lblAlgn val="ctr"/>
        <c:lblOffset val="100"/>
        <c:noMultiLvlLbl val="0"/>
      </c:catAx>
      <c:valAx>
        <c:axId val="38615823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8615784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8615117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86151960"/>
        <c:crosses val="max"/>
        <c:crossBetween val="between"/>
      </c:valAx>
      <c:catAx>
        <c:axId val="386151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615117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'MGP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'MGP Dpto'!$N$7:$N$8</c:f>
              <c:strCache>
                <c:ptCount val="2"/>
                <c:pt idx="0">
                  <c:v>Lima</c:v>
                </c:pt>
                <c:pt idx="1">
                  <c:v>San Martín</c:v>
                </c:pt>
              </c:strCache>
            </c:strRef>
          </c:cat>
          <c:val>
            <c:numRef>
              <c:f>'MGP Dpto'!$O$7:$O$8</c:f>
              <c:numCache>
                <c:formatCode>#,##0.0</c:formatCode>
                <c:ptCount val="2"/>
                <c:pt idx="0">
                  <c:v>3.5731044964389582</c:v>
                </c:pt>
                <c:pt idx="1">
                  <c:v>1.1649999767541885E-2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867760"/>
        <c:axId val="394868544"/>
      </c:barChart>
      <c:lineChart>
        <c:grouping val="standard"/>
        <c:varyColors val="0"/>
        <c:ser>
          <c:idx val="1"/>
          <c:order val="1"/>
          <c:tx>
            <c:strRef>
              <c:f>'MGP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'MGP Dpto'!$N$7:$N$8</c:f>
              <c:strCache>
                <c:ptCount val="2"/>
                <c:pt idx="0">
                  <c:v>Lima</c:v>
                </c:pt>
                <c:pt idx="1">
                  <c:v>San Martín</c:v>
                </c:pt>
              </c:strCache>
            </c:strRef>
          </c:cat>
          <c:val>
            <c:numRef>
              <c:f>'MGP Dpto'!$P$7:$P$8</c:f>
              <c:numCache>
                <c:formatCode>0%</c:formatCode>
                <c:ptCount val="2"/>
                <c:pt idx="0">
                  <c:v>0.21713592277448926</c:v>
                </c:pt>
                <c:pt idx="1">
                  <c:v>2.081844132870244E-2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868936"/>
        <c:axId val="394869328"/>
      </c:lineChart>
      <c:catAx>
        <c:axId val="394867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4868544"/>
        <c:crosses val="autoZero"/>
        <c:auto val="1"/>
        <c:lblAlgn val="ctr"/>
        <c:lblOffset val="100"/>
        <c:noMultiLvlLbl val="0"/>
      </c:catAx>
      <c:valAx>
        <c:axId val="39486854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486776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486932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4868936"/>
        <c:crosses val="max"/>
        <c:crossBetween val="between"/>
      </c:valAx>
      <c:catAx>
        <c:axId val="394868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486932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'DSA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'DSA Dpto'!$N$7:$N$26</c:f>
              <c:strCache>
                <c:ptCount val="20"/>
                <c:pt idx="0">
                  <c:v>Pasco</c:v>
                </c:pt>
                <c:pt idx="1">
                  <c:v>Loreto</c:v>
                </c:pt>
                <c:pt idx="2">
                  <c:v>Junín</c:v>
                </c:pt>
                <c:pt idx="3">
                  <c:v>Amazonas</c:v>
                </c:pt>
                <c:pt idx="4">
                  <c:v>Madre de Dios</c:v>
                </c:pt>
                <c:pt idx="5">
                  <c:v>Ayacucho</c:v>
                </c:pt>
                <c:pt idx="6">
                  <c:v>Cusco</c:v>
                </c:pt>
                <c:pt idx="7">
                  <c:v>Tumbes</c:v>
                </c:pt>
                <c:pt idx="8">
                  <c:v>Huánuco</c:v>
                </c:pt>
                <c:pt idx="9">
                  <c:v>Lima</c:v>
                </c:pt>
                <c:pt idx="10">
                  <c:v>Apurímac</c:v>
                </c:pt>
                <c:pt idx="11">
                  <c:v>Puno</c:v>
                </c:pt>
                <c:pt idx="12">
                  <c:v>Huancavelica</c:v>
                </c:pt>
                <c:pt idx="13">
                  <c:v>Cajamarca</c:v>
                </c:pt>
                <c:pt idx="14">
                  <c:v>Ancash</c:v>
                </c:pt>
                <c:pt idx="15">
                  <c:v>Piura</c:v>
                </c:pt>
                <c:pt idx="16">
                  <c:v>Moquegua</c:v>
                </c:pt>
                <c:pt idx="17">
                  <c:v>Ucayali</c:v>
                </c:pt>
                <c:pt idx="18">
                  <c:v>San Martín</c:v>
                </c:pt>
                <c:pt idx="19">
                  <c:v>Arequipa</c:v>
                </c:pt>
              </c:strCache>
            </c:strRef>
          </c:cat>
          <c:val>
            <c:numRef>
              <c:f>'DSA Dpto'!$O$7:$O$26</c:f>
              <c:numCache>
                <c:formatCode>#,##0.0</c:formatCode>
                <c:ptCount val="20"/>
                <c:pt idx="0">
                  <c:v>0.1199999978125561</c:v>
                </c:pt>
                <c:pt idx="1">
                  <c:v>9.0720001142472029E-2</c:v>
                </c:pt>
                <c:pt idx="2">
                  <c:v>4.9276558944256976E-2</c:v>
                </c:pt>
                <c:pt idx="3">
                  <c:v>0.3568630013614893</c:v>
                </c:pt>
                <c:pt idx="4">
                  <c:v>0.22842018603114411</c:v>
                </c:pt>
                <c:pt idx="5">
                  <c:v>0.19442025187890977</c:v>
                </c:pt>
                <c:pt idx="6">
                  <c:v>4.9694786201580428</c:v>
                </c:pt>
                <c:pt idx="7">
                  <c:v>2.1007999544963241E-2</c:v>
                </c:pt>
                <c:pt idx="8">
                  <c:v>0.3522119015106</c:v>
                </c:pt>
                <c:pt idx="9">
                  <c:v>1.030151758805232</c:v>
                </c:pt>
                <c:pt idx="10">
                  <c:v>1.4432089854381047E-2</c:v>
                </c:pt>
                <c:pt idx="11">
                  <c:v>0.33872562604665291</c:v>
                </c:pt>
                <c:pt idx="12">
                  <c:v>0.27309200783929555</c:v>
                </c:pt>
                <c:pt idx="13">
                  <c:v>0.47340687290488859</c:v>
                </c:pt>
                <c:pt idx="14">
                  <c:v>0.14393480104627088</c:v>
                </c:pt>
                <c:pt idx="15">
                  <c:v>6.5495849004946649E-2</c:v>
                </c:pt>
                <c:pt idx="16">
                  <c:v>6.9956000916135963E-3</c:v>
                </c:pt>
                <c:pt idx="17">
                  <c:v>4.4414882082492113E-2</c:v>
                </c:pt>
                <c:pt idx="18">
                  <c:v>3.6577849998138845E-2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870112"/>
        <c:axId val="394866976"/>
      </c:barChart>
      <c:lineChart>
        <c:grouping val="standard"/>
        <c:varyColors val="0"/>
        <c:ser>
          <c:idx val="1"/>
          <c:order val="1"/>
          <c:tx>
            <c:strRef>
              <c:f>'DSA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'DSA Dpto'!$N$7:$N$26</c:f>
              <c:strCache>
                <c:ptCount val="20"/>
                <c:pt idx="0">
                  <c:v>Pasco</c:v>
                </c:pt>
                <c:pt idx="1">
                  <c:v>Loreto</c:v>
                </c:pt>
                <c:pt idx="2">
                  <c:v>Junín</c:v>
                </c:pt>
                <c:pt idx="3">
                  <c:v>Amazonas</c:v>
                </c:pt>
                <c:pt idx="4">
                  <c:v>Madre de Dios</c:v>
                </c:pt>
                <c:pt idx="5">
                  <c:v>Ayacucho</c:v>
                </c:pt>
                <c:pt idx="6">
                  <c:v>Cusco</c:v>
                </c:pt>
                <c:pt idx="7">
                  <c:v>Tumbes</c:v>
                </c:pt>
                <c:pt idx="8">
                  <c:v>Huánuco</c:v>
                </c:pt>
                <c:pt idx="9">
                  <c:v>Lima</c:v>
                </c:pt>
                <c:pt idx="10">
                  <c:v>Apurímac</c:v>
                </c:pt>
                <c:pt idx="11">
                  <c:v>Puno</c:v>
                </c:pt>
                <c:pt idx="12">
                  <c:v>Huancavelica</c:v>
                </c:pt>
                <c:pt idx="13">
                  <c:v>Cajamarca</c:v>
                </c:pt>
                <c:pt idx="14">
                  <c:v>Ancash</c:v>
                </c:pt>
                <c:pt idx="15">
                  <c:v>Piura</c:v>
                </c:pt>
                <c:pt idx="16">
                  <c:v>Moquegua</c:v>
                </c:pt>
                <c:pt idx="17">
                  <c:v>Ucayali</c:v>
                </c:pt>
                <c:pt idx="18">
                  <c:v>San Martín</c:v>
                </c:pt>
                <c:pt idx="19">
                  <c:v>Arequipa</c:v>
                </c:pt>
              </c:strCache>
            </c:strRef>
          </c:cat>
          <c:val>
            <c:numRef>
              <c:f>'DSA Dpto'!$P$7:$P$26</c:f>
              <c:numCache>
                <c:formatCode>0%</c:formatCode>
                <c:ptCount val="20"/>
                <c:pt idx="0">
                  <c:v>0.92307690625043148</c:v>
                </c:pt>
                <c:pt idx="1">
                  <c:v>0.7776644448466189</c:v>
                </c:pt>
                <c:pt idx="2">
                  <c:v>0.73566867134837677</c:v>
                </c:pt>
                <c:pt idx="3">
                  <c:v>0.61333317526319742</c:v>
                </c:pt>
                <c:pt idx="4">
                  <c:v>0.48813990261816492</c:v>
                </c:pt>
                <c:pt idx="5">
                  <c:v>0.38121319024735051</c:v>
                </c:pt>
                <c:pt idx="6">
                  <c:v>0.30144246680285219</c:v>
                </c:pt>
                <c:pt idx="7">
                  <c:v>0.29146606469419156</c:v>
                </c:pt>
                <c:pt idx="8">
                  <c:v>0.27112180864204277</c:v>
                </c:pt>
                <c:pt idx="9">
                  <c:v>0.25445125513804218</c:v>
                </c:pt>
                <c:pt idx="10">
                  <c:v>0.25053536766567219</c:v>
                </c:pt>
                <c:pt idx="11">
                  <c:v>0.23390053042904274</c:v>
                </c:pt>
                <c:pt idx="12">
                  <c:v>0.21930433107755826</c:v>
                </c:pt>
                <c:pt idx="13">
                  <c:v>0.21861612226849883</c:v>
                </c:pt>
                <c:pt idx="14">
                  <c:v>0.14772589057612601</c:v>
                </c:pt>
                <c:pt idx="15">
                  <c:v>0.14023005396511506</c:v>
                </c:pt>
                <c:pt idx="16">
                  <c:v>9.9616946836790274E-2</c:v>
                </c:pt>
                <c:pt idx="17">
                  <c:v>9.8699737961093589E-2</c:v>
                </c:pt>
                <c:pt idx="18">
                  <c:v>3.2760850540781816E-2</c:v>
                </c:pt>
                <c:pt idx="1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862272"/>
        <c:axId val="394860312"/>
      </c:lineChart>
      <c:catAx>
        <c:axId val="39487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4866976"/>
        <c:crosses val="autoZero"/>
        <c:auto val="1"/>
        <c:lblAlgn val="ctr"/>
        <c:lblOffset val="100"/>
        <c:noMultiLvlLbl val="0"/>
      </c:catAx>
      <c:valAx>
        <c:axId val="39486697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487011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48603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4862272"/>
        <c:crosses val="max"/>
        <c:crossBetween val="between"/>
      </c:valAx>
      <c:catAx>
        <c:axId val="394862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486031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'EBR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'EBR Dpto'!$N$7:$N$31</c:f>
              <c:strCache>
                <c:ptCount val="25"/>
                <c:pt idx="0">
                  <c:v>Amazonas</c:v>
                </c:pt>
                <c:pt idx="1">
                  <c:v>Tacna</c:v>
                </c:pt>
                <c:pt idx="2">
                  <c:v>Ucayali</c:v>
                </c:pt>
                <c:pt idx="3">
                  <c:v>Arequipa</c:v>
                </c:pt>
                <c:pt idx="4">
                  <c:v>Puno</c:v>
                </c:pt>
                <c:pt idx="5">
                  <c:v>Junín</c:v>
                </c:pt>
                <c:pt idx="6">
                  <c:v>Ancash</c:v>
                </c:pt>
                <c:pt idx="7">
                  <c:v>Moquegua</c:v>
                </c:pt>
                <c:pt idx="8">
                  <c:v>Huancavelica</c:v>
                </c:pt>
                <c:pt idx="9">
                  <c:v>San Martín</c:v>
                </c:pt>
                <c:pt idx="10">
                  <c:v>Provincia Constitucional del Callao</c:v>
                </c:pt>
                <c:pt idx="11">
                  <c:v>Apurímac</c:v>
                </c:pt>
                <c:pt idx="12">
                  <c:v>Loreto</c:v>
                </c:pt>
                <c:pt idx="13">
                  <c:v>Cajamarca</c:v>
                </c:pt>
                <c:pt idx="14">
                  <c:v>Huánuco</c:v>
                </c:pt>
                <c:pt idx="15">
                  <c:v>Ayacucho</c:v>
                </c:pt>
                <c:pt idx="16">
                  <c:v>Cusco</c:v>
                </c:pt>
                <c:pt idx="17">
                  <c:v>Madre de Dios</c:v>
                </c:pt>
                <c:pt idx="18">
                  <c:v>Lambayeque</c:v>
                </c:pt>
                <c:pt idx="19">
                  <c:v>Tumbes</c:v>
                </c:pt>
                <c:pt idx="20">
                  <c:v>La Libertad</c:v>
                </c:pt>
                <c:pt idx="21">
                  <c:v>Ica</c:v>
                </c:pt>
                <c:pt idx="22">
                  <c:v>Pasco</c:v>
                </c:pt>
                <c:pt idx="23">
                  <c:v>Piura</c:v>
                </c:pt>
                <c:pt idx="24">
                  <c:v>Lima</c:v>
                </c:pt>
              </c:strCache>
            </c:strRef>
          </c:cat>
          <c:val>
            <c:numRef>
              <c:f>'EBR Dpto'!$O$7:$O$31</c:f>
              <c:numCache>
                <c:formatCode>#,##0.0</c:formatCode>
                <c:ptCount val="25"/>
                <c:pt idx="0">
                  <c:v>113.11340997163745</c:v>
                </c:pt>
                <c:pt idx="1">
                  <c:v>42.665179056066791</c:v>
                </c:pt>
                <c:pt idx="2">
                  <c:v>82.931246773561725</c:v>
                </c:pt>
                <c:pt idx="3">
                  <c:v>134.45655246502602</c:v>
                </c:pt>
                <c:pt idx="4">
                  <c:v>243.05062395090954</c:v>
                </c:pt>
                <c:pt idx="5">
                  <c:v>188.11626657724628</c:v>
                </c:pt>
                <c:pt idx="6">
                  <c:v>184.29459584193253</c:v>
                </c:pt>
                <c:pt idx="7">
                  <c:v>36.451523985995664</c:v>
                </c:pt>
                <c:pt idx="8">
                  <c:v>112.43783065579555</c:v>
                </c:pt>
                <c:pt idx="9">
                  <c:v>132.42572376739554</c:v>
                </c:pt>
                <c:pt idx="10">
                  <c:v>63.796091208925645</c:v>
                </c:pt>
                <c:pt idx="11">
                  <c:v>132.60086339610064</c:v>
                </c:pt>
                <c:pt idx="12">
                  <c:v>202.6000822576143</c:v>
                </c:pt>
                <c:pt idx="13">
                  <c:v>281.29373443154873</c:v>
                </c:pt>
                <c:pt idx="14">
                  <c:v>144.11548487507258</c:v>
                </c:pt>
                <c:pt idx="15">
                  <c:v>159.373329144612</c:v>
                </c:pt>
                <c:pt idx="16">
                  <c:v>219.45642327897215</c:v>
                </c:pt>
                <c:pt idx="17">
                  <c:v>25.95236800060411</c:v>
                </c:pt>
                <c:pt idx="18">
                  <c:v>122.6277656927723</c:v>
                </c:pt>
                <c:pt idx="19">
                  <c:v>39.810864467719966</c:v>
                </c:pt>
                <c:pt idx="20">
                  <c:v>226.96327578434477</c:v>
                </c:pt>
                <c:pt idx="21">
                  <c:v>90.697820518974567</c:v>
                </c:pt>
                <c:pt idx="22">
                  <c:v>52.13407154835204</c:v>
                </c:pt>
                <c:pt idx="23">
                  <c:v>235.03913471548552</c:v>
                </c:pt>
                <c:pt idx="24">
                  <c:v>884.2584574326188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854432"/>
        <c:axId val="394861488"/>
      </c:barChart>
      <c:lineChart>
        <c:grouping val="standard"/>
        <c:varyColors val="0"/>
        <c:ser>
          <c:idx val="1"/>
          <c:order val="1"/>
          <c:tx>
            <c:strRef>
              <c:f>'EBR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'EBR Dpto'!$N$7:$N$31</c:f>
              <c:strCache>
                <c:ptCount val="25"/>
                <c:pt idx="0">
                  <c:v>Amazonas</c:v>
                </c:pt>
                <c:pt idx="1">
                  <c:v>Tacna</c:v>
                </c:pt>
                <c:pt idx="2">
                  <c:v>Ucayali</c:v>
                </c:pt>
                <c:pt idx="3">
                  <c:v>Arequipa</c:v>
                </c:pt>
                <c:pt idx="4">
                  <c:v>Puno</c:v>
                </c:pt>
                <c:pt idx="5">
                  <c:v>Junín</c:v>
                </c:pt>
                <c:pt idx="6">
                  <c:v>Ancash</c:v>
                </c:pt>
                <c:pt idx="7">
                  <c:v>Moquegua</c:v>
                </c:pt>
                <c:pt idx="8">
                  <c:v>Huancavelica</c:v>
                </c:pt>
                <c:pt idx="9">
                  <c:v>San Martín</c:v>
                </c:pt>
                <c:pt idx="10">
                  <c:v>Provincia Constitucional del Callao</c:v>
                </c:pt>
                <c:pt idx="11">
                  <c:v>Apurímac</c:v>
                </c:pt>
                <c:pt idx="12">
                  <c:v>Loreto</c:v>
                </c:pt>
                <c:pt idx="13">
                  <c:v>Cajamarca</c:v>
                </c:pt>
                <c:pt idx="14">
                  <c:v>Huánuco</c:v>
                </c:pt>
                <c:pt idx="15">
                  <c:v>Ayacucho</c:v>
                </c:pt>
                <c:pt idx="16">
                  <c:v>Cusco</c:v>
                </c:pt>
                <c:pt idx="17">
                  <c:v>Madre de Dios</c:v>
                </c:pt>
                <c:pt idx="18">
                  <c:v>Lambayeque</c:v>
                </c:pt>
                <c:pt idx="19">
                  <c:v>Tumbes</c:v>
                </c:pt>
                <c:pt idx="20">
                  <c:v>La Libertad</c:v>
                </c:pt>
                <c:pt idx="21">
                  <c:v>Ica</c:v>
                </c:pt>
                <c:pt idx="22">
                  <c:v>Pasco</c:v>
                </c:pt>
                <c:pt idx="23">
                  <c:v>Piura</c:v>
                </c:pt>
                <c:pt idx="24">
                  <c:v>Lima</c:v>
                </c:pt>
              </c:strCache>
            </c:strRef>
          </c:cat>
          <c:val>
            <c:numRef>
              <c:f>'EBR Dpto'!$P$7:$P$31</c:f>
              <c:numCache>
                <c:formatCode>0%</c:formatCode>
                <c:ptCount val="25"/>
                <c:pt idx="0">
                  <c:v>0.35343185742732308</c:v>
                </c:pt>
                <c:pt idx="1">
                  <c:v>0.35051136370954394</c:v>
                </c:pt>
                <c:pt idx="2">
                  <c:v>0.3306417359936506</c:v>
                </c:pt>
                <c:pt idx="3">
                  <c:v>0.32592609942830114</c:v>
                </c:pt>
                <c:pt idx="4">
                  <c:v>0.32468677194968953</c:v>
                </c:pt>
                <c:pt idx="5">
                  <c:v>0.32188147710523346</c:v>
                </c:pt>
                <c:pt idx="6">
                  <c:v>0.31924442278264914</c:v>
                </c:pt>
                <c:pt idx="7">
                  <c:v>0.31864570055122843</c:v>
                </c:pt>
                <c:pt idx="8">
                  <c:v>0.31843741641312023</c:v>
                </c:pt>
                <c:pt idx="9">
                  <c:v>0.31645735394514429</c:v>
                </c:pt>
                <c:pt idx="10">
                  <c:v>0.31536884103913859</c:v>
                </c:pt>
                <c:pt idx="11">
                  <c:v>0.30987357337764887</c:v>
                </c:pt>
                <c:pt idx="12">
                  <c:v>0.30786181389161371</c:v>
                </c:pt>
                <c:pt idx="13">
                  <c:v>0.30418386075298154</c:v>
                </c:pt>
                <c:pt idx="14">
                  <c:v>0.3020747795943044</c:v>
                </c:pt>
                <c:pt idx="15">
                  <c:v>0.30025462225263161</c:v>
                </c:pt>
                <c:pt idx="16">
                  <c:v>0.29948669071378542</c:v>
                </c:pt>
                <c:pt idx="17">
                  <c:v>0.29608310380643821</c:v>
                </c:pt>
                <c:pt idx="18">
                  <c:v>0.29150517937400766</c:v>
                </c:pt>
                <c:pt idx="19">
                  <c:v>0.29031097878478063</c:v>
                </c:pt>
                <c:pt idx="20">
                  <c:v>0.27913076532990166</c:v>
                </c:pt>
                <c:pt idx="21">
                  <c:v>0.27754922077767297</c:v>
                </c:pt>
                <c:pt idx="22">
                  <c:v>0.27181282433998094</c:v>
                </c:pt>
                <c:pt idx="23">
                  <c:v>0.22816889778627583</c:v>
                </c:pt>
                <c:pt idx="24">
                  <c:v>0.17643836200413107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857176"/>
        <c:axId val="394861880"/>
      </c:lineChart>
      <c:catAx>
        <c:axId val="394854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4861488"/>
        <c:crosses val="autoZero"/>
        <c:auto val="1"/>
        <c:lblAlgn val="ctr"/>
        <c:lblOffset val="100"/>
        <c:noMultiLvlLbl val="0"/>
      </c:catAx>
      <c:valAx>
        <c:axId val="39486148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485443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486188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4857176"/>
        <c:crosses val="max"/>
        <c:crossBetween val="between"/>
      </c:valAx>
      <c:catAx>
        <c:axId val="394857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486188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'AEBR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'AEBR Dpto'!$N$7:$N$31</c:f>
              <c:strCache>
                <c:ptCount val="25"/>
                <c:pt idx="0">
                  <c:v>Provincia Constitucional del Callao</c:v>
                </c:pt>
                <c:pt idx="1">
                  <c:v>Junín</c:v>
                </c:pt>
                <c:pt idx="2">
                  <c:v>Cusco</c:v>
                </c:pt>
                <c:pt idx="3">
                  <c:v>Madre de Dios</c:v>
                </c:pt>
                <c:pt idx="4">
                  <c:v>Arequipa</c:v>
                </c:pt>
                <c:pt idx="5">
                  <c:v>Huancavelica</c:v>
                </c:pt>
                <c:pt idx="6">
                  <c:v>Tacna</c:v>
                </c:pt>
                <c:pt idx="7">
                  <c:v>Lima</c:v>
                </c:pt>
                <c:pt idx="8">
                  <c:v>Apurímac</c:v>
                </c:pt>
                <c:pt idx="9">
                  <c:v>Puno</c:v>
                </c:pt>
                <c:pt idx="10">
                  <c:v>La Libertad</c:v>
                </c:pt>
                <c:pt idx="11">
                  <c:v>Lambayeque</c:v>
                </c:pt>
                <c:pt idx="12">
                  <c:v>Piura</c:v>
                </c:pt>
                <c:pt idx="13">
                  <c:v>Huánuco</c:v>
                </c:pt>
                <c:pt idx="14">
                  <c:v>Ayacucho</c:v>
                </c:pt>
                <c:pt idx="15">
                  <c:v>Pasco</c:v>
                </c:pt>
                <c:pt idx="16">
                  <c:v>Ancash</c:v>
                </c:pt>
                <c:pt idx="17">
                  <c:v>Amazonas</c:v>
                </c:pt>
                <c:pt idx="18">
                  <c:v>Tumbes</c:v>
                </c:pt>
                <c:pt idx="19">
                  <c:v>Moquegua</c:v>
                </c:pt>
                <c:pt idx="20">
                  <c:v>Ucayali</c:v>
                </c:pt>
                <c:pt idx="21">
                  <c:v>Loreto</c:v>
                </c:pt>
                <c:pt idx="22">
                  <c:v>San Martín</c:v>
                </c:pt>
                <c:pt idx="23">
                  <c:v>Cajamarca</c:v>
                </c:pt>
                <c:pt idx="24">
                  <c:v>Ica</c:v>
                </c:pt>
              </c:strCache>
            </c:strRef>
          </c:cat>
          <c:val>
            <c:numRef>
              <c:f>'AEBR Dpto'!$O$7:$O$31</c:f>
              <c:numCache>
                <c:formatCode>#,##0.0</c:formatCode>
                <c:ptCount val="25"/>
                <c:pt idx="0">
                  <c:v>0.83992796270831604</c:v>
                </c:pt>
                <c:pt idx="1">
                  <c:v>6.8624624320284511</c:v>
                </c:pt>
                <c:pt idx="2">
                  <c:v>9.4082969569208217</c:v>
                </c:pt>
                <c:pt idx="3">
                  <c:v>4.667374976802023</c:v>
                </c:pt>
                <c:pt idx="4">
                  <c:v>4.4682775017827225</c:v>
                </c:pt>
                <c:pt idx="5">
                  <c:v>12.907793426601472</c:v>
                </c:pt>
                <c:pt idx="6">
                  <c:v>2.5897617309019552</c:v>
                </c:pt>
                <c:pt idx="7">
                  <c:v>42.247578118362071</c:v>
                </c:pt>
                <c:pt idx="8">
                  <c:v>8.393912248819106</c:v>
                </c:pt>
                <c:pt idx="9">
                  <c:v>2.1292932573402368</c:v>
                </c:pt>
                <c:pt idx="10">
                  <c:v>0.43276174735910899</c:v>
                </c:pt>
                <c:pt idx="11">
                  <c:v>6.0129905856774712</c:v>
                </c:pt>
                <c:pt idx="12">
                  <c:v>0.85365634733864226</c:v>
                </c:pt>
                <c:pt idx="13">
                  <c:v>7.2935281585325242</c:v>
                </c:pt>
                <c:pt idx="14">
                  <c:v>6.6310260073078098</c:v>
                </c:pt>
                <c:pt idx="15">
                  <c:v>0.14653219737374457</c:v>
                </c:pt>
                <c:pt idx="16">
                  <c:v>4.3118638956184441</c:v>
                </c:pt>
                <c:pt idx="17">
                  <c:v>1.4429332168147084</c:v>
                </c:pt>
                <c:pt idx="18">
                  <c:v>0.35508749906875892</c:v>
                </c:pt>
                <c:pt idx="19">
                  <c:v>1.9831928432668064</c:v>
                </c:pt>
                <c:pt idx="20">
                  <c:v>1.5894978871801868</c:v>
                </c:pt>
                <c:pt idx="21">
                  <c:v>1.131326911621727</c:v>
                </c:pt>
                <c:pt idx="22">
                  <c:v>1.7155470151374175</c:v>
                </c:pt>
                <c:pt idx="23">
                  <c:v>1.9566778298562895</c:v>
                </c:pt>
                <c:pt idx="24">
                  <c:v>0.13674082998477388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863448"/>
        <c:axId val="394863840"/>
      </c:barChart>
      <c:lineChart>
        <c:grouping val="standard"/>
        <c:varyColors val="0"/>
        <c:ser>
          <c:idx val="1"/>
          <c:order val="1"/>
          <c:tx>
            <c:strRef>
              <c:f>'AEBR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'AEBR Dpto'!$N$7:$N$31</c:f>
              <c:strCache>
                <c:ptCount val="25"/>
                <c:pt idx="0">
                  <c:v>Provincia Constitucional del Callao</c:v>
                </c:pt>
                <c:pt idx="1">
                  <c:v>Junín</c:v>
                </c:pt>
                <c:pt idx="2">
                  <c:v>Cusco</c:v>
                </c:pt>
                <c:pt idx="3">
                  <c:v>Madre de Dios</c:v>
                </c:pt>
                <c:pt idx="4">
                  <c:v>Arequipa</c:v>
                </c:pt>
                <c:pt idx="5">
                  <c:v>Huancavelica</c:v>
                </c:pt>
                <c:pt idx="6">
                  <c:v>Tacna</c:v>
                </c:pt>
                <c:pt idx="7">
                  <c:v>Lima</c:v>
                </c:pt>
                <c:pt idx="8">
                  <c:v>Apurímac</c:v>
                </c:pt>
                <c:pt idx="9">
                  <c:v>Puno</c:v>
                </c:pt>
                <c:pt idx="10">
                  <c:v>La Libertad</c:v>
                </c:pt>
                <c:pt idx="11">
                  <c:v>Lambayeque</c:v>
                </c:pt>
                <c:pt idx="12">
                  <c:v>Piura</c:v>
                </c:pt>
                <c:pt idx="13">
                  <c:v>Huánuco</c:v>
                </c:pt>
                <c:pt idx="14">
                  <c:v>Ayacucho</c:v>
                </c:pt>
                <c:pt idx="15">
                  <c:v>Pasco</c:v>
                </c:pt>
                <c:pt idx="16">
                  <c:v>Ancash</c:v>
                </c:pt>
                <c:pt idx="17">
                  <c:v>Amazonas</c:v>
                </c:pt>
                <c:pt idx="18">
                  <c:v>Tumbes</c:v>
                </c:pt>
                <c:pt idx="19">
                  <c:v>Moquegua</c:v>
                </c:pt>
                <c:pt idx="20">
                  <c:v>Ucayali</c:v>
                </c:pt>
                <c:pt idx="21">
                  <c:v>Loreto</c:v>
                </c:pt>
                <c:pt idx="22">
                  <c:v>San Martín</c:v>
                </c:pt>
                <c:pt idx="23">
                  <c:v>Cajamarca</c:v>
                </c:pt>
                <c:pt idx="24">
                  <c:v>Ica</c:v>
                </c:pt>
              </c:strCache>
            </c:strRef>
          </c:cat>
          <c:val>
            <c:numRef>
              <c:f>'AEBR Dpto'!$P$7:$P$31</c:f>
              <c:numCache>
                <c:formatCode>0%</c:formatCode>
                <c:ptCount val="25"/>
                <c:pt idx="0">
                  <c:v>0.35134212184013486</c:v>
                </c:pt>
                <c:pt idx="1">
                  <c:v>0.31877770191204258</c:v>
                </c:pt>
                <c:pt idx="2">
                  <c:v>0.27565872186115392</c:v>
                </c:pt>
                <c:pt idx="3">
                  <c:v>0.20798529758789955</c:v>
                </c:pt>
                <c:pt idx="4">
                  <c:v>0.20116232466279382</c:v>
                </c:pt>
                <c:pt idx="5">
                  <c:v>0.15869313822290856</c:v>
                </c:pt>
                <c:pt idx="6">
                  <c:v>0.14819836756793803</c:v>
                </c:pt>
                <c:pt idx="7">
                  <c:v>0.14570742467571071</c:v>
                </c:pt>
                <c:pt idx="8">
                  <c:v>0.14082347309276538</c:v>
                </c:pt>
                <c:pt idx="9">
                  <c:v>0.14020265002088181</c:v>
                </c:pt>
                <c:pt idx="10">
                  <c:v>0.12862052028125118</c:v>
                </c:pt>
                <c:pt idx="11">
                  <c:v>0.12709729810500173</c:v>
                </c:pt>
                <c:pt idx="12">
                  <c:v>0.12704079626502135</c:v>
                </c:pt>
                <c:pt idx="13">
                  <c:v>0.12361459368467058</c:v>
                </c:pt>
                <c:pt idx="14">
                  <c:v>0.11672191043160464</c:v>
                </c:pt>
                <c:pt idx="15">
                  <c:v>0.11666213976934199</c:v>
                </c:pt>
                <c:pt idx="16">
                  <c:v>0.1152802142381024</c:v>
                </c:pt>
                <c:pt idx="17">
                  <c:v>0.11051003829236769</c:v>
                </c:pt>
                <c:pt idx="18">
                  <c:v>0.10969810459616298</c:v>
                </c:pt>
                <c:pt idx="19">
                  <c:v>0.10926332569005949</c:v>
                </c:pt>
                <c:pt idx="20">
                  <c:v>8.8593238232923283E-2</c:v>
                </c:pt>
                <c:pt idx="21">
                  <c:v>7.3678415441928227E-2</c:v>
                </c:pt>
                <c:pt idx="22">
                  <c:v>7.3412168487132293E-2</c:v>
                </c:pt>
                <c:pt idx="23">
                  <c:v>5.7326267823913021E-2</c:v>
                </c:pt>
                <c:pt idx="24">
                  <c:v>4.0628272573460071E-2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856000"/>
        <c:axId val="394865800"/>
      </c:lineChart>
      <c:catAx>
        <c:axId val="394863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4863840"/>
        <c:crosses val="autoZero"/>
        <c:auto val="1"/>
        <c:lblAlgn val="ctr"/>
        <c:lblOffset val="100"/>
        <c:noMultiLvlLbl val="0"/>
      </c:catAx>
      <c:valAx>
        <c:axId val="39486384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486344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486580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4856000"/>
        <c:crosses val="max"/>
        <c:crossBetween val="between"/>
      </c:valAx>
      <c:catAx>
        <c:axId val="394856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486580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'DPE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'DPE Dpto'!$N$7:$N$24</c:f>
              <c:strCache>
                <c:ptCount val="18"/>
                <c:pt idx="0">
                  <c:v>Ayacucho</c:v>
                </c:pt>
                <c:pt idx="1">
                  <c:v>Huánuco</c:v>
                </c:pt>
                <c:pt idx="2">
                  <c:v>Provincia Constitucional del Callao</c:v>
                </c:pt>
                <c:pt idx="3">
                  <c:v>La Libertad</c:v>
                </c:pt>
                <c:pt idx="4">
                  <c:v>San Martín</c:v>
                </c:pt>
                <c:pt idx="5">
                  <c:v>Moquegua</c:v>
                </c:pt>
                <c:pt idx="6">
                  <c:v>Lima</c:v>
                </c:pt>
                <c:pt idx="7">
                  <c:v>Arequipa</c:v>
                </c:pt>
                <c:pt idx="8">
                  <c:v>Loreto</c:v>
                </c:pt>
                <c:pt idx="9">
                  <c:v>Ica</c:v>
                </c:pt>
                <c:pt idx="10">
                  <c:v>Junín</c:v>
                </c:pt>
                <c:pt idx="11">
                  <c:v>Madre de Dios</c:v>
                </c:pt>
                <c:pt idx="12">
                  <c:v>Puno</c:v>
                </c:pt>
                <c:pt idx="13">
                  <c:v>Piura</c:v>
                </c:pt>
                <c:pt idx="14">
                  <c:v>Ucayali</c:v>
                </c:pt>
                <c:pt idx="15">
                  <c:v>Cusco</c:v>
                </c:pt>
                <c:pt idx="16">
                  <c:v>Huancavelica</c:v>
                </c:pt>
                <c:pt idx="17">
                  <c:v>Pasco</c:v>
                </c:pt>
              </c:strCache>
            </c:strRef>
          </c:cat>
          <c:val>
            <c:numRef>
              <c:f>'DPE Dpto'!$O$7:$O$24</c:f>
              <c:numCache>
                <c:formatCode>#,##0.0</c:formatCode>
                <c:ptCount val="18"/>
                <c:pt idx="0">
                  <c:v>3.3393000485375524E-2</c:v>
                </c:pt>
                <c:pt idx="1">
                  <c:v>4.3851673826575279</c:v>
                </c:pt>
                <c:pt idx="2">
                  <c:v>3.311272707360331</c:v>
                </c:pt>
                <c:pt idx="3">
                  <c:v>3.793741214579768</c:v>
                </c:pt>
                <c:pt idx="4">
                  <c:v>6.0846540179336444</c:v>
                </c:pt>
                <c:pt idx="5">
                  <c:v>2.6594166884751758</c:v>
                </c:pt>
                <c:pt idx="6">
                  <c:v>13.00634033240749</c:v>
                </c:pt>
                <c:pt idx="7">
                  <c:v>2.603510563261807</c:v>
                </c:pt>
                <c:pt idx="8">
                  <c:v>1.651224673492834</c:v>
                </c:pt>
                <c:pt idx="9">
                  <c:v>2.9869721797294915</c:v>
                </c:pt>
                <c:pt idx="10">
                  <c:v>0.4934167749597691</c:v>
                </c:pt>
                <c:pt idx="11">
                  <c:v>1.6169558255896845</c:v>
                </c:pt>
                <c:pt idx="12">
                  <c:v>0.87037245673127472</c:v>
                </c:pt>
                <c:pt idx="13">
                  <c:v>0.14043800791841932</c:v>
                </c:pt>
                <c:pt idx="14">
                  <c:v>2.3449364355765283</c:v>
                </c:pt>
                <c:pt idx="15">
                  <c:v>2.8035070281475782E-2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862664"/>
        <c:axId val="394864232"/>
      </c:barChart>
      <c:lineChart>
        <c:grouping val="standard"/>
        <c:varyColors val="0"/>
        <c:ser>
          <c:idx val="1"/>
          <c:order val="1"/>
          <c:tx>
            <c:strRef>
              <c:f>'DPE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'DPE Dpto'!$N$7:$N$24</c:f>
              <c:strCache>
                <c:ptCount val="18"/>
                <c:pt idx="0">
                  <c:v>Ayacucho</c:v>
                </c:pt>
                <c:pt idx="1">
                  <c:v>Huánuco</c:v>
                </c:pt>
                <c:pt idx="2">
                  <c:v>Provincia Constitucional del Callao</c:v>
                </c:pt>
                <c:pt idx="3">
                  <c:v>La Libertad</c:v>
                </c:pt>
                <c:pt idx="4">
                  <c:v>San Martín</c:v>
                </c:pt>
                <c:pt idx="5">
                  <c:v>Moquegua</c:v>
                </c:pt>
                <c:pt idx="6">
                  <c:v>Lima</c:v>
                </c:pt>
                <c:pt idx="7">
                  <c:v>Arequipa</c:v>
                </c:pt>
                <c:pt idx="8">
                  <c:v>Loreto</c:v>
                </c:pt>
                <c:pt idx="9">
                  <c:v>Ica</c:v>
                </c:pt>
                <c:pt idx="10">
                  <c:v>Junín</c:v>
                </c:pt>
                <c:pt idx="11">
                  <c:v>Madre de Dios</c:v>
                </c:pt>
                <c:pt idx="12">
                  <c:v>Puno</c:v>
                </c:pt>
                <c:pt idx="13">
                  <c:v>Piura</c:v>
                </c:pt>
                <c:pt idx="14">
                  <c:v>Ucayali</c:v>
                </c:pt>
                <c:pt idx="15">
                  <c:v>Cusco</c:v>
                </c:pt>
                <c:pt idx="16">
                  <c:v>Huancavelica</c:v>
                </c:pt>
                <c:pt idx="17">
                  <c:v>Pasco</c:v>
                </c:pt>
              </c:strCache>
            </c:strRef>
          </c:cat>
          <c:val>
            <c:numRef>
              <c:f>'DPE Dpto'!$P$7:$P$24</c:f>
              <c:numCache>
                <c:formatCode>0%</c:formatCode>
                <c:ptCount val="18"/>
                <c:pt idx="0">
                  <c:v>0.86976793908721695</c:v>
                </c:pt>
                <c:pt idx="1">
                  <c:v>0.46966541848510329</c:v>
                </c:pt>
                <c:pt idx="2">
                  <c:v>0.35741808744508363</c:v>
                </c:pt>
                <c:pt idx="3">
                  <c:v>0.3254212613893217</c:v>
                </c:pt>
                <c:pt idx="4">
                  <c:v>0.3105868893607015</c:v>
                </c:pt>
                <c:pt idx="5">
                  <c:v>0.19092076647488387</c:v>
                </c:pt>
                <c:pt idx="6">
                  <c:v>0.18620610945654165</c:v>
                </c:pt>
                <c:pt idx="7">
                  <c:v>0.17198934570536101</c:v>
                </c:pt>
                <c:pt idx="8">
                  <c:v>0.11740548516123596</c:v>
                </c:pt>
                <c:pt idx="9">
                  <c:v>0.11367666211344929</c:v>
                </c:pt>
                <c:pt idx="10">
                  <c:v>0.10242738312741005</c:v>
                </c:pt>
                <c:pt idx="11">
                  <c:v>9.6415282376276751E-2</c:v>
                </c:pt>
                <c:pt idx="12">
                  <c:v>7.8975483590997E-2</c:v>
                </c:pt>
                <c:pt idx="13">
                  <c:v>5.8498896327279934E-2</c:v>
                </c:pt>
                <c:pt idx="14">
                  <c:v>4.4659329506389019E-2</c:v>
                </c:pt>
                <c:pt idx="15">
                  <c:v>3.3639514278880032E-2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863056"/>
        <c:axId val="394864624"/>
      </c:lineChart>
      <c:catAx>
        <c:axId val="394862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4864232"/>
        <c:crosses val="autoZero"/>
        <c:auto val="1"/>
        <c:lblAlgn val="ctr"/>
        <c:lblOffset val="100"/>
        <c:noMultiLvlLbl val="0"/>
      </c:catAx>
      <c:valAx>
        <c:axId val="39486423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486266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486462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4863056"/>
        <c:crosses val="max"/>
        <c:crossBetween val="between"/>
      </c:valAx>
      <c:catAx>
        <c:axId val="394863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486462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'ODA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'ODA Dpto'!$N$7:$N$30</c:f>
              <c:strCache>
                <c:ptCount val="24"/>
                <c:pt idx="0">
                  <c:v>Huancavelica</c:v>
                </c:pt>
                <c:pt idx="1">
                  <c:v>Ancash</c:v>
                </c:pt>
                <c:pt idx="2">
                  <c:v>Piura</c:v>
                </c:pt>
                <c:pt idx="3">
                  <c:v>San Martín</c:v>
                </c:pt>
                <c:pt idx="4">
                  <c:v>Junín</c:v>
                </c:pt>
                <c:pt idx="5">
                  <c:v>Lambayeque</c:v>
                </c:pt>
                <c:pt idx="6">
                  <c:v>Lima</c:v>
                </c:pt>
                <c:pt idx="7">
                  <c:v>Ayacucho</c:v>
                </c:pt>
                <c:pt idx="8">
                  <c:v>Madre de Dios</c:v>
                </c:pt>
                <c:pt idx="9">
                  <c:v>Puno</c:v>
                </c:pt>
                <c:pt idx="10">
                  <c:v>Loreto</c:v>
                </c:pt>
                <c:pt idx="11">
                  <c:v>Provincia Constitucional del Callao</c:v>
                </c:pt>
                <c:pt idx="12">
                  <c:v>Tacna</c:v>
                </c:pt>
                <c:pt idx="13">
                  <c:v>Tumbes</c:v>
                </c:pt>
                <c:pt idx="14">
                  <c:v>Ica</c:v>
                </c:pt>
                <c:pt idx="15">
                  <c:v>Arequipa</c:v>
                </c:pt>
                <c:pt idx="16">
                  <c:v>Ucayali</c:v>
                </c:pt>
                <c:pt idx="17">
                  <c:v>La Libertad</c:v>
                </c:pt>
                <c:pt idx="18">
                  <c:v>Cusco</c:v>
                </c:pt>
                <c:pt idx="19">
                  <c:v>Amazonas</c:v>
                </c:pt>
                <c:pt idx="20">
                  <c:v>Huánuco</c:v>
                </c:pt>
                <c:pt idx="21">
                  <c:v>Cajamarca</c:v>
                </c:pt>
                <c:pt idx="22">
                  <c:v>Apurímac</c:v>
                </c:pt>
                <c:pt idx="23">
                  <c:v>Pasco</c:v>
                </c:pt>
              </c:strCache>
            </c:strRef>
          </c:cat>
          <c:val>
            <c:numRef>
              <c:f>'ODA Dpto'!$O$7:$O$30</c:f>
              <c:numCache>
                <c:formatCode>#,##0.0</c:formatCode>
                <c:ptCount val="24"/>
                <c:pt idx="0">
                  <c:v>6.3332661577078397E-2</c:v>
                </c:pt>
                <c:pt idx="1">
                  <c:v>0.27520424642716534</c:v>
                </c:pt>
                <c:pt idx="2">
                  <c:v>0.7308290213914006</c:v>
                </c:pt>
                <c:pt idx="3">
                  <c:v>0.14253629804625234</c:v>
                </c:pt>
                <c:pt idx="4">
                  <c:v>9.8193822301254841E-2</c:v>
                </c:pt>
                <c:pt idx="5">
                  <c:v>5.150605983362766E-2</c:v>
                </c:pt>
                <c:pt idx="6">
                  <c:v>1.4402915727823711</c:v>
                </c:pt>
                <c:pt idx="7">
                  <c:v>0.25196402007168217</c:v>
                </c:pt>
                <c:pt idx="8">
                  <c:v>8.0091819749213755E-2</c:v>
                </c:pt>
                <c:pt idx="9">
                  <c:v>8.4833029279252514E-2</c:v>
                </c:pt>
                <c:pt idx="10">
                  <c:v>0.13296070240539848</c:v>
                </c:pt>
                <c:pt idx="11">
                  <c:v>1.9049356804607669</c:v>
                </c:pt>
                <c:pt idx="12">
                  <c:v>0.28520672223385191</c:v>
                </c:pt>
                <c:pt idx="13">
                  <c:v>2.9799999683746137E-3</c:v>
                </c:pt>
                <c:pt idx="14">
                  <c:v>1.8169999930250924E-3</c:v>
                </c:pt>
                <c:pt idx="15">
                  <c:v>2.2650000100838952E-3</c:v>
                </c:pt>
                <c:pt idx="16">
                  <c:v>1.9166700076311827E-3</c:v>
                </c:pt>
                <c:pt idx="17">
                  <c:v>1.249999986612238E-3</c:v>
                </c:pt>
                <c:pt idx="18">
                  <c:v>1.9467000191070838E-2</c:v>
                </c:pt>
                <c:pt idx="19">
                  <c:v>2.1849999902769923E-3</c:v>
                </c:pt>
                <c:pt idx="20">
                  <c:v>3.0299999925773591E-3</c:v>
                </c:pt>
                <c:pt idx="21">
                  <c:v>1.8834999500541016E-3</c:v>
                </c:pt>
                <c:pt idx="22">
                  <c:v>3.0470000237983186E-3</c:v>
                </c:pt>
                <c:pt idx="23">
                  <c:v>1.0499999625608325E-3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866192"/>
        <c:axId val="394866584"/>
      </c:barChart>
      <c:lineChart>
        <c:grouping val="standard"/>
        <c:varyColors val="0"/>
        <c:ser>
          <c:idx val="1"/>
          <c:order val="1"/>
          <c:tx>
            <c:strRef>
              <c:f>'ODA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'ODA Dpto'!$N$7:$N$30</c:f>
              <c:strCache>
                <c:ptCount val="24"/>
                <c:pt idx="0">
                  <c:v>Huancavelica</c:v>
                </c:pt>
                <c:pt idx="1">
                  <c:v>Ancash</c:v>
                </c:pt>
                <c:pt idx="2">
                  <c:v>Piura</c:v>
                </c:pt>
                <c:pt idx="3">
                  <c:v>San Martín</c:v>
                </c:pt>
                <c:pt idx="4">
                  <c:v>Junín</c:v>
                </c:pt>
                <c:pt idx="5">
                  <c:v>Lambayeque</c:v>
                </c:pt>
                <c:pt idx="6">
                  <c:v>Lima</c:v>
                </c:pt>
                <c:pt idx="7">
                  <c:v>Ayacucho</c:v>
                </c:pt>
                <c:pt idx="8">
                  <c:v>Madre de Dios</c:v>
                </c:pt>
                <c:pt idx="9">
                  <c:v>Puno</c:v>
                </c:pt>
                <c:pt idx="10">
                  <c:v>Loreto</c:v>
                </c:pt>
                <c:pt idx="11">
                  <c:v>Provincia Constitucional del Callao</c:v>
                </c:pt>
                <c:pt idx="12">
                  <c:v>Tacna</c:v>
                </c:pt>
                <c:pt idx="13">
                  <c:v>Tumbes</c:v>
                </c:pt>
                <c:pt idx="14">
                  <c:v>Ica</c:v>
                </c:pt>
                <c:pt idx="15">
                  <c:v>Arequipa</c:v>
                </c:pt>
                <c:pt idx="16">
                  <c:v>Ucayali</c:v>
                </c:pt>
                <c:pt idx="17">
                  <c:v>La Libertad</c:v>
                </c:pt>
                <c:pt idx="18">
                  <c:v>Cusco</c:v>
                </c:pt>
                <c:pt idx="19">
                  <c:v>Amazonas</c:v>
                </c:pt>
                <c:pt idx="20">
                  <c:v>Huánuco</c:v>
                </c:pt>
                <c:pt idx="21">
                  <c:v>Cajamarca</c:v>
                </c:pt>
                <c:pt idx="22">
                  <c:v>Apurímac</c:v>
                </c:pt>
                <c:pt idx="23">
                  <c:v>Pasco</c:v>
                </c:pt>
              </c:strCache>
            </c:strRef>
          </c:cat>
          <c:val>
            <c:numRef>
              <c:f>'ODA Dpto'!$P$7:$P$30</c:f>
              <c:numCache>
                <c:formatCode>0%</c:formatCode>
                <c:ptCount val="24"/>
                <c:pt idx="0">
                  <c:v>0.40640584702558069</c:v>
                </c:pt>
                <c:pt idx="1">
                  <c:v>0.26510481345382836</c:v>
                </c:pt>
                <c:pt idx="2">
                  <c:v>0.2561569229692976</c:v>
                </c:pt>
                <c:pt idx="3">
                  <c:v>0.24149198628039875</c:v>
                </c:pt>
                <c:pt idx="4">
                  <c:v>0.24148793050330733</c:v>
                </c:pt>
                <c:pt idx="5">
                  <c:v>0.24068814614186154</c:v>
                </c:pt>
                <c:pt idx="6">
                  <c:v>0.23606619804704126</c:v>
                </c:pt>
                <c:pt idx="7">
                  <c:v>0.22426424599220146</c:v>
                </c:pt>
                <c:pt idx="8">
                  <c:v>0.18572705248012392</c:v>
                </c:pt>
                <c:pt idx="9">
                  <c:v>0.184987056556639</c:v>
                </c:pt>
                <c:pt idx="10">
                  <c:v>0.16840146413938956</c:v>
                </c:pt>
                <c:pt idx="11">
                  <c:v>0.15492826623485634</c:v>
                </c:pt>
                <c:pt idx="12">
                  <c:v>0.13517841624768911</c:v>
                </c:pt>
                <c:pt idx="13">
                  <c:v>0.13021060772413762</c:v>
                </c:pt>
                <c:pt idx="14">
                  <c:v>0.11074541311788216</c:v>
                </c:pt>
                <c:pt idx="15">
                  <c:v>7.4784561365731014E-2</c:v>
                </c:pt>
                <c:pt idx="16">
                  <c:v>7.1890401996593634E-2</c:v>
                </c:pt>
                <c:pt idx="17">
                  <c:v>6.2136500800926482E-2</c:v>
                </c:pt>
                <c:pt idx="18">
                  <c:v>3.5392229219670779E-2</c:v>
                </c:pt>
                <c:pt idx="19">
                  <c:v>3.0206259542648092E-2</c:v>
                </c:pt>
                <c:pt idx="20">
                  <c:v>1.8193171811855938E-2</c:v>
                </c:pt>
                <c:pt idx="21">
                  <c:v>1.1971727717420829E-2</c:v>
                </c:pt>
                <c:pt idx="22">
                  <c:v>8.7492606739782534E-3</c:v>
                </c:pt>
                <c:pt idx="23">
                  <c:v>5.4469054446274444E-3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856392"/>
        <c:axId val="394855608"/>
      </c:lineChart>
      <c:catAx>
        <c:axId val="394866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4866584"/>
        <c:crosses val="autoZero"/>
        <c:auto val="1"/>
        <c:lblAlgn val="ctr"/>
        <c:lblOffset val="100"/>
        <c:noMultiLvlLbl val="0"/>
      </c:catAx>
      <c:valAx>
        <c:axId val="39486658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486619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485560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4856392"/>
        <c:crosses val="max"/>
        <c:crossBetween val="between"/>
      </c:valAx>
      <c:catAx>
        <c:axId val="394856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485560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'FPA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'FPA Dpto'!$N$7:$N$20</c:f>
              <c:strCache>
                <c:ptCount val="14"/>
                <c:pt idx="0">
                  <c:v>Tacna</c:v>
                </c:pt>
                <c:pt idx="1">
                  <c:v>Apurímac</c:v>
                </c:pt>
                <c:pt idx="2">
                  <c:v>Puno</c:v>
                </c:pt>
                <c:pt idx="3">
                  <c:v>Piura</c:v>
                </c:pt>
                <c:pt idx="4">
                  <c:v>Lambayeque</c:v>
                </c:pt>
                <c:pt idx="5">
                  <c:v>Provincia Constitucional del Callao</c:v>
                </c:pt>
                <c:pt idx="6">
                  <c:v>Tumbes</c:v>
                </c:pt>
                <c:pt idx="7">
                  <c:v>Ancash</c:v>
                </c:pt>
                <c:pt idx="8">
                  <c:v>La Libertad</c:v>
                </c:pt>
                <c:pt idx="9">
                  <c:v>Lima</c:v>
                </c:pt>
                <c:pt idx="10">
                  <c:v>Moquegua</c:v>
                </c:pt>
                <c:pt idx="11">
                  <c:v>Arequipa</c:v>
                </c:pt>
                <c:pt idx="12">
                  <c:v>Ica</c:v>
                </c:pt>
                <c:pt idx="13">
                  <c:v>Cusco</c:v>
                </c:pt>
              </c:strCache>
            </c:strRef>
          </c:cat>
          <c:val>
            <c:numRef>
              <c:f>'FPA Dpto'!$O$7:$O$20</c:f>
              <c:numCache>
                <c:formatCode>#,##0.0</c:formatCode>
                <c:ptCount val="14"/>
                <c:pt idx="0">
                  <c:v>1.1223717588400177</c:v>
                </c:pt>
                <c:pt idx="1">
                  <c:v>8.0449997913092375E-3</c:v>
                </c:pt>
                <c:pt idx="2">
                  <c:v>1.1825286115054041</c:v>
                </c:pt>
                <c:pt idx="3">
                  <c:v>1.520577250072165</c:v>
                </c:pt>
                <c:pt idx="4">
                  <c:v>3.0174101459924714</c:v>
                </c:pt>
                <c:pt idx="5">
                  <c:v>2.5244101204316394</c:v>
                </c:pt>
                <c:pt idx="6">
                  <c:v>3.278143980060122E-2</c:v>
                </c:pt>
                <c:pt idx="7">
                  <c:v>2.3976999492333562E-2</c:v>
                </c:pt>
                <c:pt idx="8">
                  <c:v>2.1087600274768192E-2</c:v>
                </c:pt>
                <c:pt idx="9">
                  <c:v>1.8606569656608372</c:v>
                </c:pt>
                <c:pt idx="10">
                  <c:v>8.9378101580223301E-2</c:v>
                </c:pt>
                <c:pt idx="11">
                  <c:v>0.51785190039946993</c:v>
                </c:pt>
                <c:pt idx="12">
                  <c:v>0.15658204766077688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855216"/>
        <c:axId val="394857568"/>
      </c:barChart>
      <c:lineChart>
        <c:grouping val="standard"/>
        <c:varyColors val="0"/>
        <c:ser>
          <c:idx val="1"/>
          <c:order val="1"/>
          <c:tx>
            <c:strRef>
              <c:f>'FPA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'FPA Dpto'!$N$7:$N$20</c:f>
              <c:strCache>
                <c:ptCount val="14"/>
                <c:pt idx="0">
                  <c:v>Tacna</c:v>
                </c:pt>
                <c:pt idx="1">
                  <c:v>Apurímac</c:v>
                </c:pt>
                <c:pt idx="2">
                  <c:v>Puno</c:v>
                </c:pt>
                <c:pt idx="3">
                  <c:v>Piura</c:v>
                </c:pt>
                <c:pt idx="4">
                  <c:v>Lambayeque</c:v>
                </c:pt>
                <c:pt idx="5">
                  <c:v>Provincia Constitucional del Callao</c:v>
                </c:pt>
                <c:pt idx="6">
                  <c:v>Tumbes</c:v>
                </c:pt>
                <c:pt idx="7">
                  <c:v>Ancash</c:v>
                </c:pt>
                <c:pt idx="8">
                  <c:v>La Libertad</c:v>
                </c:pt>
                <c:pt idx="9">
                  <c:v>Lima</c:v>
                </c:pt>
                <c:pt idx="10">
                  <c:v>Moquegua</c:v>
                </c:pt>
                <c:pt idx="11">
                  <c:v>Arequipa</c:v>
                </c:pt>
                <c:pt idx="12">
                  <c:v>Ica</c:v>
                </c:pt>
                <c:pt idx="13">
                  <c:v>Cusco</c:v>
                </c:pt>
              </c:strCache>
            </c:strRef>
          </c:cat>
          <c:val>
            <c:numRef>
              <c:f>'FPA Dpto'!$P$7:$P$20</c:f>
              <c:numCache>
                <c:formatCode>0%</c:formatCode>
                <c:ptCount val="14"/>
                <c:pt idx="0">
                  <c:v>0.64374930245737738</c:v>
                </c:pt>
                <c:pt idx="1">
                  <c:v>0.53004347024042942</c:v>
                </c:pt>
                <c:pt idx="2">
                  <c:v>0.37374363908628744</c:v>
                </c:pt>
                <c:pt idx="3">
                  <c:v>0.30952999633430989</c:v>
                </c:pt>
                <c:pt idx="4">
                  <c:v>0.25279425738166311</c:v>
                </c:pt>
                <c:pt idx="5">
                  <c:v>0.21709101785916801</c:v>
                </c:pt>
                <c:pt idx="6">
                  <c:v>0.1990505729016584</c:v>
                </c:pt>
                <c:pt idx="7">
                  <c:v>0.15068122654240443</c:v>
                </c:pt>
                <c:pt idx="8">
                  <c:v>5.6095232492566843E-2</c:v>
                </c:pt>
                <c:pt idx="9">
                  <c:v>3.8492886919317952E-2</c:v>
                </c:pt>
                <c:pt idx="10">
                  <c:v>3.240401008331513E-2</c:v>
                </c:pt>
                <c:pt idx="11">
                  <c:v>2.6281162000145651E-2</c:v>
                </c:pt>
                <c:pt idx="12">
                  <c:v>1.7798877548754099E-2</c:v>
                </c:pt>
                <c:pt idx="1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858744"/>
        <c:axId val="394858352"/>
      </c:lineChart>
      <c:catAx>
        <c:axId val="39485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4857568"/>
        <c:crosses val="autoZero"/>
        <c:auto val="1"/>
        <c:lblAlgn val="ctr"/>
        <c:lblOffset val="100"/>
        <c:noMultiLvlLbl val="0"/>
      </c:catAx>
      <c:valAx>
        <c:axId val="39485756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485521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485835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4858744"/>
        <c:crosses val="max"/>
        <c:crossBetween val="between"/>
      </c:valAx>
      <c:catAx>
        <c:axId val="394858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485835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'GCA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'GCA Dpto'!$N$7:$N$14</c:f>
              <c:strCache>
                <c:ptCount val="8"/>
                <c:pt idx="0">
                  <c:v>Ayacucho</c:v>
                </c:pt>
                <c:pt idx="1">
                  <c:v>Ica</c:v>
                </c:pt>
                <c:pt idx="2">
                  <c:v>Lima</c:v>
                </c:pt>
                <c:pt idx="3">
                  <c:v>Madre de Dios</c:v>
                </c:pt>
                <c:pt idx="4">
                  <c:v>Amazonas</c:v>
                </c:pt>
                <c:pt idx="5">
                  <c:v>Cajamarca</c:v>
                </c:pt>
                <c:pt idx="6">
                  <c:v>Cusco</c:v>
                </c:pt>
                <c:pt idx="7">
                  <c:v>Ucayali</c:v>
                </c:pt>
              </c:strCache>
            </c:strRef>
          </c:cat>
          <c:val>
            <c:numRef>
              <c:f>'GCA Dpto'!$O$7:$O$14</c:f>
              <c:numCache>
                <c:formatCode>#,##0.0</c:formatCode>
                <c:ptCount val="8"/>
                <c:pt idx="0">
                  <c:v>1.500000013038516E-3</c:v>
                </c:pt>
                <c:pt idx="1">
                  <c:v>9.0819996985374019E-2</c:v>
                </c:pt>
                <c:pt idx="2">
                  <c:v>0.82506614021622227</c:v>
                </c:pt>
                <c:pt idx="3">
                  <c:v>1.2600000482052565E-3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859528"/>
        <c:axId val="394859920"/>
      </c:barChart>
      <c:lineChart>
        <c:grouping val="standard"/>
        <c:varyColors val="0"/>
        <c:ser>
          <c:idx val="1"/>
          <c:order val="1"/>
          <c:tx>
            <c:strRef>
              <c:f>'GCA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'GCA Dpto'!$N$7:$N$14</c:f>
              <c:strCache>
                <c:ptCount val="8"/>
                <c:pt idx="0">
                  <c:v>Ayacucho</c:v>
                </c:pt>
                <c:pt idx="1">
                  <c:v>Ica</c:v>
                </c:pt>
                <c:pt idx="2">
                  <c:v>Lima</c:v>
                </c:pt>
                <c:pt idx="3">
                  <c:v>Madre de Dios</c:v>
                </c:pt>
                <c:pt idx="4">
                  <c:v>Amazonas</c:v>
                </c:pt>
                <c:pt idx="5">
                  <c:v>Cajamarca</c:v>
                </c:pt>
                <c:pt idx="6">
                  <c:v>Cusco</c:v>
                </c:pt>
                <c:pt idx="7">
                  <c:v>Ucayali</c:v>
                </c:pt>
              </c:strCache>
            </c:strRef>
          </c:cat>
          <c:val>
            <c:numRef>
              <c:f>'GCA Dpto'!$P$7:$P$14</c:f>
              <c:numCache>
                <c:formatCode>0%</c:formatCode>
                <c:ptCount val="8"/>
                <c:pt idx="0">
                  <c:v>1.000000008692344</c:v>
                </c:pt>
                <c:pt idx="1">
                  <c:v>0.36529495491279501</c:v>
                </c:pt>
                <c:pt idx="2">
                  <c:v>0.26261965829594269</c:v>
                </c:pt>
                <c:pt idx="3">
                  <c:v>0.25200000964105129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793064"/>
        <c:axId val="393786400"/>
      </c:lineChart>
      <c:catAx>
        <c:axId val="394859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4859920"/>
        <c:crosses val="autoZero"/>
        <c:auto val="1"/>
        <c:lblAlgn val="ctr"/>
        <c:lblOffset val="100"/>
        <c:noMultiLvlLbl val="0"/>
      </c:catAx>
      <c:valAx>
        <c:axId val="39485992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485952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378640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3793064"/>
        <c:crosses val="max"/>
        <c:crossBetween val="between"/>
      </c:valAx>
      <c:catAx>
        <c:axId val="393793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378640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'PENSION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'PENSION Dpto'!$N$7:$N$31</c:f>
              <c:strCache>
                <c:ptCount val="25"/>
                <c:pt idx="0">
                  <c:v>Provincia Constitucional del Callao</c:v>
                </c:pt>
                <c:pt idx="1">
                  <c:v>Lima</c:v>
                </c:pt>
                <c:pt idx="2">
                  <c:v>Ucayali</c:v>
                </c:pt>
                <c:pt idx="3">
                  <c:v>Ica</c:v>
                </c:pt>
                <c:pt idx="4">
                  <c:v>Loreto</c:v>
                </c:pt>
                <c:pt idx="5">
                  <c:v>Amazonas</c:v>
                </c:pt>
                <c:pt idx="6">
                  <c:v>Tumbes</c:v>
                </c:pt>
                <c:pt idx="7">
                  <c:v>Junín</c:v>
                </c:pt>
                <c:pt idx="8">
                  <c:v>Cajamarca</c:v>
                </c:pt>
                <c:pt idx="9">
                  <c:v>San Martín</c:v>
                </c:pt>
                <c:pt idx="10">
                  <c:v>Tacna</c:v>
                </c:pt>
                <c:pt idx="11">
                  <c:v>Moquegua</c:v>
                </c:pt>
                <c:pt idx="12">
                  <c:v>Arequipa</c:v>
                </c:pt>
                <c:pt idx="13">
                  <c:v>Lambayeque</c:v>
                </c:pt>
                <c:pt idx="14">
                  <c:v>Pasco</c:v>
                </c:pt>
                <c:pt idx="15">
                  <c:v>La Libertad</c:v>
                </c:pt>
                <c:pt idx="16">
                  <c:v>Ancash</c:v>
                </c:pt>
                <c:pt idx="17">
                  <c:v>Piura</c:v>
                </c:pt>
                <c:pt idx="18">
                  <c:v>Cusco</c:v>
                </c:pt>
                <c:pt idx="19">
                  <c:v>Ayacucho</c:v>
                </c:pt>
                <c:pt idx="20">
                  <c:v>Apurímac</c:v>
                </c:pt>
                <c:pt idx="21">
                  <c:v>Huancavelica</c:v>
                </c:pt>
                <c:pt idx="22">
                  <c:v>Puno</c:v>
                </c:pt>
                <c:pt idx="23">
                  <c:v>Huánuco</c:v>
                </c:pt>
                <c:pt idx="24">
                  <c:v>Madre de Dios</c:v>
                </c:pt>
              </c:strCache>
            </c:strRef>
          </c:cat>
          <c:val>
            <c:numRef>
              <c:f>'PENSION Dpto'!$O$7:$O$31</c:f>
              <c:numCache>
                <c:formatCode>#,##0.0</c:formatCode>
                <c:ptCount val="25"/>
                <c:pt idx="0">
                  <c:v>1.9291665583732538</c:v>
                </c:pt>
                <c:pt idx="1">
                  <c:v>17.681207950701719</c:v>
                </c:pt>
                <c:pt idx="2">
                  <c:v>4.5882628125091287</c:v>
                </c:pt>
                <c:pt idx="3">
                  <c:v>3.2156454587566259</c:v>
                </c:pt>
                <c:pt idx="4">
                  <c:v>9.252285213662617</c:v>
                </c:pt>
                <c:pt idx="5">
                  <c:v>6.4954341787652083</c:v>
                </c:pt>
                <c:pt idx="6">
                  <c:v>1.8090931007354811</c:v>
                </c:pt>
                <c:pt idx="7">
                  <c:v>12.026905338239885</c:v>
                </c:pt>
                <c:pt idx="8">
                  <c:v>28.038360650057257</c:v>
                </c:pt>
                <c:pt idx="9">
                  <c:v>9.321961473518968</c:v>
                </c:pt>
                <c:pt idx="10">
                  <c:v>1.159428469651175</c:v>
                </c:pt>
                <c:pt idx="11">
                  <c:v>1.5463385883476803</c:v>
                </c:pt>
                <c:pt idx="12">
                  <c:v>4.5936052072283928</c:v>
                </c:pt>
                <c:pt idx="13">
                  <c:v>8.6275872165992951</c:v>
                </c:pt>
                <c:pt idx="14">
                  <c:v>3.1670848428657337</c:v>
                </c:pt>
                <c:pt idx="15">
                  <c:v>12.172615608553315</c:v>
                </c:pt>
                <c:pt idx="16">
                  <c:v>16.405545298810466</c:v>
                </c:pt>
                <c:pt idx="17">
                  <c:v>19.270653491612393</c:v>
                </c:pt>
                <c:pt idx="18">
                  <c:v>18.302719559469551</c:v>
                </c:pt>
                <c:pt idx="19">
                  <c:v>16.781276211877184</c:v>
                </c:pt>
                <c:pt idx="20">
                  <c:v>13.743863551655522</c:v>
                </c:pt>
                <c:pt idx="21">
                  <c:v>11.311545458300316</c:v>
                </c:pt>
                <c:pt idx="22">
                  <c:v>28.622584219492637</c:v>
                </c:pt>
                <c:pt idx="23">
                  <c:v>14.282402924674898</c:v>
                </c:pt>
                <c:pt idx="24">
                  <c:v>0.53914976889063837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787184"/>
        <c:axId val="393787968"/>
      </c:barChart>
      <c:lineChart>
        <c:grouping val="standard"/>
        <c:varyColors val="0"/>
        <c:ser>
          <c:idx val="1"/>
          <c:order val="1"/>
          <c:tx>
            <c:strRef>
              <c:f>'PENSION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'PENSION Dpto'!$N$7:$N$31</c:f>
              <c:strCache>
                <c:ptCount val="25"/>
                <c:pt idx="0">
                  <c:v>Provincia Constitucional del Callao</c:v>
                </c:pt>
                <c:pt idx="1">
                  <c:v>Lima</c:v>
                </c:pt>
                <c:pt idx="2">
                  <c:v>Ucayali</c:v>
                </c:pt>
                <c:pt idx="3">
                  <c:v>Ica</c:v>
                </c:pt>
                <c:pt idx="4">
                  <c:v>Loreto</c:v>
                </c:pt>
                <c:pt idx="5">
                  <c:v>Amazonas</c:v>
                </c:pt>
                <c:pt idx="6">
                  <c:v>Tumbes</c:v>
                </c:pt>
                <c:pt idx="7">
                  <c:v>Junín</c:v>
                </c:pt>
                <c:pt idx="8">
                  <c:v>Cajamarca</c:v>
                </c:pt>
                <c:pt idx="9">
                  <c:v>San Martín</c:v>
                </c:pt>
                <c:pt idx="10">
                  <c:v>Tacna</c:v>
                </c:pt>
                <c:pt idx="11">
                  <c:v>Moquegua</c:v>
                </c:pt>
                <c:pt idx="12">
                  <c:v>Arequipa</c:v>
                </c:pt>
                <c:pt idx="13">
                  <c:v>Lambayeque</c:v>
                </c:pt>
                <c:pt idx="14">
                  <c:v>Pasco</c:v>
                </c:pt>
                <c:pt idx="15">
                  <c:v>La Libertad</c:v>
                </c:pt>
                <c:pt idx="16">
                  <c:v>Ancash</c:v>
                </c:pt>
                <c:pt idx="17">
                  <c:v>Piura</c:v>
                </c:pt>
                <c:pt idx="18">
                  <c:v>Cusco</c:v>
                </c:pt>
                <c:pt idx="19">
                  <c:v>Ayacucho</c:v>
                </c:pt>
                <c:pt idx="20">
                  <c:v>Apurímac</c:v>
                </c:pt>
                <c:pt idx="21">
                  <c:v>Huancavelica</c:v>
                </c:pt>
                <c:pt idx="22">
                  <c:v>Puno</c:v>
                </c:pt>
                <c:pt idx="23">
                  <c:v>Huánuco</c:v>
                </c:pt>
                <c:pt idx="24">
                  <c:v>Madre de Dios</c:v>
                </c:pt>
              </c:strCache>
            </c:strRef>
          </c:cat>
          <c:val>
            <c:numRef>
              <c:f>'PENSION Dpto'!$P$7:$P$31</c:f>
              <c:numCache>
                <c:formatCode>0%</c:formatCode>
                <c:ptCount val="25"/>
                <c:pt idx="0">
                  <c:v>0.36452445161629748</c:v>
                </c:pt>
                <c:pt idx="1">
                  <c:v>0.35910208901292379</c:v>
                </c:pt>
                <c:pt idx="2">
                  <c:v>0.3535885652023068</c:v>
                </c:pt>
                <c:pt idx="3">
                  <c:v>0.35213824469479915</c:v>
                </c:pt>
                <c:pt idx="4">
                  <c:v>0.35024840726163164</c:v>
                </c:pt>
                <c:pt idx="5">
                  <c:v>0.34741256866770637</c:v>
                </c:pt>
                <c:pt idx="6">
                  <c:v>0.34660255980990551</c:v>
                </c:pt>
                <c:pt idx="7">
                  <c:v>0.34354553604493981</c:v>
                </c:pt>
                <c:pt idx="8">
                  <c:v>0.34290881027604253</c:v>
                </c:pt>
                <c:pt idx="9">
                  <c:v>0.34290442845938152</c:v>
                </c:pt>
                <c:pt idx="10">
                  <c:v>0.33932472398750174</c:v>
                </c:pt>
                <c:pt idx="11">
                  <c:v>0.33555561426924901</c:v>
                </c:pt>
                <c:pt idx="12">
                  <c:v>0.33377165812947651</c:v>
                </c:pt>
                <c:pt idx="13">
                  <c:v>0.33369354531233264</c:v>
                </c:pt>
                <c:pt idx="14">
                  <c:v>0.332761113326209</c:v>
                </c:pt>
                <c:pt idx="15">
                  <c:v>0.33095603552321012</c:v>
                </c:pt>
                <c:pt idx="16">
                  <c:v>0.32735307705576372</c:v>
                </c:pt>
                <c:pt idx="17">
                  <c:v>0.32725430520726467</c:v>
                </c:pt>
                <c:pt idx="18">
                  <c:v>0.3250865891240689</c:v>
                </c:pt>
                <c:pt idx="19">
                  <c:v>0.32507548542451814</c:v>
                </c:pt>
                <c:pt idx="20">
                  <c:v>0.31856335474591846</c:v>
                </c:pt>
                <c:pt idx="21">
                  <c:v>0.31213753175276582</c:v>
                </c:pt>
                <c:pt idx="22">
                  <c:v>0.31048647611770913</c:v>
                </c:pt>
                <c:pt idx="23">
                  <c:v>0.30498181979270833</c:v>
                </c:pt>
                <c:pt idx="24">
                  <c:v>0.3003529525522009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783264"/>
        <c:axId val="393790320"/>
      </c:lineChart>
      <c:catAx>
        <c:axId val="393787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3787968"/>
        <c:crosses val="autoZero"/>
        <c:auto val="1"/>
        <c:lblAlgn val="ctr"/>
        <c:lblOffset val="100"/>
        <c:noMultiLvlLbl val="0"/>
      </c:catAx>
      <c:valAx>
        <c:axId val="39378796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378718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379032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3783264"/>
        <c:crosses val="max"/>
        <c:crossBetween val="between"/>
      </c:valAx>
      <c:catAx>
        <c:axId val="393783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379032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'CUNA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'CUNA Dpto'!$N$7:$N$31</c:f>
              <c:strCache>
                <c:ptCount val="25"/>
                <c:pt idx="0">
                  <c:v>Tumbes</c:v>
                </c:pt>
                <c:pt idx="1">
                  <c:v>Ancash</c:v>
                </c:pt>
                <c:pt idx="2">
                  <c:v>Cajamarca</c:v>
                </c:pt>
                <c:pt idx="3">
                  <c:v>Huancavelica</c:v>
                </c:pt>
                <c:pt idx="4">
                  <c:v>La Libertad</c:v>
                </c:pt>
                <c:pt idx="5">
                  <c:v>Moquegua</c:v>
                </c:pt>
                <c:pt idx="6">
                  <c:v>Cusco</c:v>
                </c:pt>
                <c:pt idx="7">
                  <c:v>Arequipa</c:v>
                </c:pt>
                <c:pt idx="8">
                  <c:v>Apurímac</c:v>
                </c:pt>
                <c:pt idx="9">
                  <c:v>Loreto</c:v>
                </c:pt>
                <c:pt idx="10">
                  <c:v>Huánuco</c:v>
                </c:pt>
                <c:pt idx="11">
                  <c:v>Junín</c:v>
                </c:pt>
                <c:pt idx="12">
                  <c:v>Provincia Constitucional del Callao</c:v>
                </c:pt>
                <c:pt idx="13">
                  <c:v>Amazonas</c:v>
                </c:pt>
                <c:pt idx="14">
                  <c:v>Pasco</c:v>
                </c:pt>
                <c:pt idx="15">
                  <c:v>Ayacucho</c:v>
                </c:pt>
                <c:pt idx="16">
                  <c:v>Puno</c:v>
                </c:pt>
                <c:pt idx="17">
                  <c:v>Piura</c:v>
                </c:pt>
                <c:pt idx="18">
                  <c:v>Lima</c:v>
                </c:pt>
                <c:pt idx="19">
                  <c:v>San Martín</c:v>
                </c:pt>
                <c:pt idx="20">
                  <c:v>Ica</c:v>
                </c:pt>
                <c:pt idx="21">
                  <c:v>Tacna</c:v>
                </c:pt>
                <c:pt idx="22">
                  <c:v>Ucayali</c:v>
                </c:pt>
                <c:pt idx="23">
                  <c:v>Lambayeque</c:v>
                </c:pt>
                <c:pt idx="24">
                  <c:v>Madre de Dios</c:v>
                </c:pt>
              </c:strCache>
            </c:strRef>
          </c:cat>
          <c:val>
            <c:numRef>
              <c:f>'CUNA Dpto'!$O$7:$O$31</c:f>
              <c:numCache>
                <c:formatCode>#,##0.0</c:formatCode>
                <c:ptCount val="25"/>
                <c:pt idx="0">
                  <c:v>1.6957324708091619</c:v>
                </c:pt>
                <c:pt idx="1">
                  <c:v>4.8042741914568978</c:v>
                </c:pt>
                <c:pt idx="2">
                  <c:v>6.8002569119908003</c:v>
                </c:pt>
                <c:pt idx="3">
                  <c:v>5.0665282139052579</c:v>
                </c:pt>
                <c:pt idx="4">
                  <c:v>3.7013135055767634</c:v>
                </c:pt>
                <c:pt idx="5">
                  <c:v>0.67723919817990463</c:v>
                </c:pt>
                <c:pt idx="6">
                  <c:v>5.2700059163180413</c:v>
                </c:pt>
                <c:pt idx="7">
                  <c:v>2.8743349249903076</c:v>
                </c:pt>
                <c:pt idx="8">
                  <c:v>5.1273921297579363</c:v>
                </c:pt>
                <c:pt idx="9">
                  <c:v>3.6265580800009047</c:v>
                </c:pt>
                <c:pt idx="10">
                  <c:v>3.8938540108538291</c:v>
                </c:pt>
                <c:pt idx="11">
                  <c:v>4.0425586331689374</c:v>
                </c:pt>
                <c:pt idx="12">
                  <c:v>1.3696883126758621</c:v>
                </c:pt>
                <c:pt idx="13">
                  <c:v>2.1433877385461528</c:v>
                </c:pt>
                <c:pt idx="14">
                  <c:v>1.4014394378191355</c:v>
                </c:pt>
                <c:pt idx="15">
                  <c:v>5.2099038299138556</c:v>
                </c:pt>
                <c:pt idx="16">
                  <c:v>4.668962178538095</c:v>
                </c:pt>
                <c:pt idx="17">
                  <c:v>3.4739808041831566</c:v>
                </c:pt>
                <c:pt idx="18">
                  <c:v>13.436660793081501</c:v>
                </c:pt>
                <c:pt idx="19">
                  <c:v>1.7238108586443559</c:v>
                </c:pt>
                <c:pt idx="20">
                  <c:v>1.2383684831438586</c:v>
                </c:pt>
                <c:pt idx="21">
                  <c:v>1.2715151061061079</c:v>
                </c:pt>
                <c:pt idx="22">
                  <c:v>1.8510701194018111</c:v>
                </c:pt>
                <c:pt idx="23">
                  <c:v>1.2189138241537876</c:v>
                </c:pt>
                <c:pt idx="24">
                  <c:v>0.28582470418083616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782088"/>
        <c:axId val="393784440"/>
      </c:barChart>
      <c:lineChart>
        <c:grouping val="standard"/>
        <c:varyColors val="0"/>
        <c:ser>
          <c:idx val="1"/>
          <c:order val="1"/>
          <c:tx>
            <c:strRef>
              <c:f>'CUNA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'CUNA Dpto'!$N$7:$N$31</c:f>
              <c:strCache>
                <c:ptCount val="25"/>
                <c:pt idx="0">
                  <c:v>Tumbes</c:v>
                </c:pt>
                <c:pt idx="1">
                  <c:v>Ancash</c:v>
                </c:pt>
                <c:pt idx="2">
                  <c:v>Cajamarca</c:v>
                </c:pt>
                <c:pt idx="3">
                  <c:v>Huancavelica</c:v>
                </c:pt>
                <c:pt idx="4">
                  <c:v>La Libertad</c:v>
                </c:pt>
                <c:pt idx="5">
                  <c:v>Moquegua</c:v>
                </c:pt>
                <c:pt idx="6">
                  <c:v>Cusco</c:v>
                </c:pt>
                <c:pt idx="7">
                  <c:v>Arequipa</c:v>
                </c:pt>
                <c:pt idx="8">
                  <c:v>Apurímac</c:v>
                </c:pt>
                <c:pt idx="9">
                  <c:v>Loreto</c:v>
                </c:pt>
                <c:pt idx="10">
                  <c:v>Huánuco</c:v>
                </c:pt>
                <c:pt idx="11">
                  <c:v>Junín</c:v>
                </c:pt>
                <c:pt idx="12">
                  <c:v>Provincia Constitucional del Callao</c:v>
                </c:pt>
                <c:pt idx="13">
                  <c:v>Amazonas</c:v>
                </c:pt>
                <c:pt idx="14">
                  <c:v>Pasco</c:v>
                </c:pt>
                <c:pt idx="15">
                  <c:v>Ayacucho</c:v>
                </c:pt>
                <c:pt idx="16">
                  <c:v>Puno</c:v>
                </c:pt>
                <c:pt idx="17">
                  <c:v>Piura</c:v>
                </c:pt>
                <c:pt idx="18">
                  <c:v>Lima</c:v>
                </c:pt>
                <c:pt idx="19">
                  <c:v>San Martín</c:v>
                </c:pt>
                <c:pt idx="20">
                  <c:v>Ica</c:v>
                </c:pt>
                <c:pt idx="21">
                  <c:v>Tacna</c:v>
                </c:pt>
                <c:pt idx="22">
                  <c:v>Ucayali</c:v>
                </c:pt>
                <c:pt idx="23">
                  <c:v>Lambayeque</c:v>
                </c:pt>
                <c:pt idx="24">
                  <c:v>Madre de Dios</c:v>
                </c:pt>
              </c:strCache>
            </c:strRef>
          </c:cat>
          <c:val>
            <c:numRef>
              <c:f>'CUNA Dpto'!$P$7:$P$31</c:f>
              <c:numCache>
                <c:formatCode>0%</c:formatCode>
                <c:ptCount val="25"/>
                <c:pt idx="0">
                  <c:v>0.28183734934184285</c:v>
                </c:pt>
                <c:pt idx="1">
                  <c:v>0.27048623101296138</c:v>
                </c:pt>
                <c:pt idx="2">
                  <c:v>0.26704134209243491</c:v>
                </c:pt>
                <c:pt idx="3">
                  <c:v>0.26343519631156687</c:v>
                </c:pt>
                <c:pt idx="4">
                  <c:v>0.2533489230623589</c:v>
                </c:pt>
                <c:pt idx="5">
                  <c:v>0.25178846018254897</c:v>
                </c:pt>
                <c:pt idx="6">
                  <c:v>0.24892362693116532</c:v>
                </c:pt>
                <c:pt idx="7">
                  <c:v>0.24202691903048842</c:v>
                </c:pt>
                <c:pt idx="8">
                  <c:v>0.24067535887588731</c:v>
                </c:pt>
                <c:pt idx="9">
                  <c:v>0.23931525982700583</c:v>
                </c:pt>
                <c:pt idx="10">
                  <c:v>0.23856044820007413</c:v>
                </c:pt>
                <c:pt idx="11">
                  <c:v>0.23740708785796122</c:v>
                </c:pt>
                <c:pt idx="12">
                  <c:v>0.23591545220227447</c:v>
                </c:pt>
                <c:pt idx="13">
                  <c:v>0.23480987440066425</c:v>
                </c:pt>
                <c:pt idx="14">
                  <c:v>0.23401123065656818</c:v>
                </c:pt>
                <c:pt idx="15">
                  <c:v>0.23298568618251567</c:v>
                </c:pt>
                <c:pt idx="16">
                  <c:v>0.23240476260589998</c:v>
                </c:pt>
                <c:pt idx="17">
                  <c:v>0.22842295592268402</c:v>
                </c:pt>
                <c:pt idx="18">
                  <c:v>0.22838811698229455</c:v>
                </c:pt>
                <c:pt idx="19">
                  <c:v>0.21417016029418032</c:v>
                </c:pt>
                <c:pt idx="20">
                  <c:v>0.20638824596089531</c:v>
                </c:pt>
                <c:pt idx="21">
                  <c:v>0.20626548187052712</c:v>
                </c:pt>
                <c:pt idx="22">
                  <c:v>0.19924261820089448</c:v>
                </c:pt>
                <c:pt idx="23">
                  <c:v>0.16952468179244171</c:v>
                </c:pt>
                <c:pt idx="24">
                  <c:v>0.14230903294524672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782480"/>
        <c:axId val="393789928"/>
      </c:lineChart>
      <c:catAx>
        <c:axId val="393782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3784440"/>
        <c:crosses val="autoZero"/>
        <c:auto val="1"/>
        <c:lblAlgn val="ctr"/>
        <c:lblOffset val="100"/>
        <c:noMultiLvlLbl val="0"/>
      </c:catAx>
      <c:valAx>
        <c:axId val="39378444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378208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378992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3782480"/>
        <c:crosses val="max"/>
        <c:crossBetween val="between"/>
      </c:valAx>
      <c:catAx>
        <c:axId val="393782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378992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'ENT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'ENT Dpto'!$N$7:$N$31</c:f>
              <c:strCache>
                <c:ptCount val="25"/>
                <c:pt idx="0">
                  <c:v>Provincia Constitucional del Callao</c:v>
                </c:pt>
                <c:pt idx="1">
                  <c:v>Lima</c:v>
                </c:pt>
                <c:pt idx="2">
                  <c:v>Arequipa</c:v>
                </c:pt>
                <c:pt idx="3">
                  <c:v>Cajamarca</c:v>
                </c:pt>
                <c:pt idx="4">
                  <c:v>La Libertad</c:v>
                </c:pt>
                <c:pt idx="5">
                  <c:v>Tacna</c:v>
                </c:pt>
                <c:pt idx="6">
                  <c:v>Ica</c:v>
                </c:pt>
                <c:pt idx="7">
                  <c:v>Huánuco</c:v>
                </c:pt>
                <c:pt idx="8">
                  <c:v>Piura</c:v>
                </c:pt>
                <c:pt idx="9">
                  <c:v>Huancavelica</c:v>
                </c:pt>
                <c:pt idx="10">
                  <c:v>Loreto</c:v>
                </c:pt>
                <c:pt idx="11">
                  <c:v>Junín</c:v>
                </c:pt>
                <c:pt idx="12">
                  <c:v>Madre de Dios</c:v>
                </c:pt>
                <c:pt idx="13">
                  <c:v>Moquegua</c:v>
                </c:pt>
                <c:pt idx="14">
                  <c:v>Puno</c:v>
                </c:pt>
                <c:pt idx="15">
                  <c:v>Amazonas</c:v>
                </c:pt>
                <c:pt idx="16">
                  <c:v>Lambayeque</c:v>
                </c:pt>
                <c:pt idx="17">
                  <c:v>Ayacucho</c:v>
                </c:pt>
                <c:pt idx="18">
                  <c:v>San Martín</c:v>
                </c:pt>
                <c:pt idx="19">
                  <c:v>Tumbes</c:v>
                </c:pt>
                <c:pt idx="20">
                  <c:v>Ancash</c:v>
                </c:pt>
                <c:pt idx="21">
                  <c:v>Ucayali</c:v>
                </c:pt>
                <c:pt idx="22">
                  <c:v>Apurímac</c:v>
                </c:pt>
                <c:pt idx="23">
                  <c:v>Cusco</c:v>
                </c:pt>
                <c:pt idx="24">
                  <c:v>Pasco</c:v>
                </c:pt>
              </c:strCache>
            </c:strRef>
          </c:cat>
          <c:val>
            <c:numRef>
              <c:f>'ENT Dpto'!$O$7:$O$31</c:f>
              <c:numCache>
                <c:formatCode>#,##0.0</c:formatCode>
                <c:ptCount val="25"/>
                <c:pt idx="0">
                  <c:v>8.8113569722263492</c:v>
                </c:pt>
                <c:pt idx="1">
                  <c:v>49.777981381837662</c:v>
                </c:pt>
                <c:pt idx="2">
                  <c:v>7.2335579689142833</c:v>
                </c:pt>
                <c:pt idx="3">
                  <c:v>5.7317380202239292</c:v>
                </c:pt>
                <c:pt idx="4">
                  <c:v>5.9863435652292765</c:v>
                </c:pt>
                <c:pt idx="5">
                  <c:v>1.6596940061044734</c:v>
                </c:pt>
                <c:pt idx="6">
                  <c:v>4.3052803672499067</c:v>
                </c:pt>
                <c:pt idx="7">
                  <c:v>3.1269994370863969</c:v>
                </c:pt>
                <c:pt idx="8">
                  <c:v>14.383138989687723</c:v>
                </c:pt>
                <c:pt idx="9">
                  <c:v>1.5472583262089756</c:v>
                </c:pt>
                <c:pt idx="10">
                  <c:v>4.6157425291014533</c:v>
                </c:pt>
                <c:pt idx="11">
                  <c:v>2.4089792463018966</c:v>
                </c:pt>
                <c:pt idx="12">
                  <c:v>0.79215792159084231</c:v>
                </c:pt>
                <c:pt idx="13">
                  <c:v>0.82658257858020079</c:v>
                </c:pt>
                <c:pt idx="14">
                  <c:v>4.1670265985813444</c:v>
                </c:pt>
                <c:pt idx="15">
                  <c:v>2.5382920583529085</c:v>
                </c:pt>
                <c:pt idx="16">
                  <c:v>4.5310877220592829</c:v>
                </c:pt>
                <c:pt idx="17">
                  <c:v>2.0555007423420193</c:v>
                </c:pt>
                <c:pt idx="18">
                  <c:v>3.3091077916906215</c:v>
                </c:pt>
                <c:pt idx="19">
                  <c:v>1.2307579455837185</c:v>
                </c:pt>
                <c:pt idx="20">
                  <c:v>1.9558550828097339</c:v>
                </c:pt>
                <c:pt idx="21">
                  <c:v>0.97356541151748388</c:v>
                </c:pt>
                <c:pt idx="22">
                  <c:v>2.2904296854642325</c:v>
                </c:pt>
                <c:pt idx="23">
                  <c:v>2.8358956883928954</c:v>
                </c:pt>
                <c:pt idx="24">
                  <c:v>0.38852268026857928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7703264"/>
        <c:axId val="387703656"/>
      </c:barChart>
      <c:lineChart>
        <c:grouping val="standard"/>
        <c:varyColors val="0"/>
        <c:ser>
          <c:idx val="1"/>
          <c:order val="1"/>
          <c:tx>
            <c:strRef>
              <c:f>'ENT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'ENT Dpto'!$N$7:$N$31</c:f>
              <c:strCache>
                <c:ptCount val="25"/>
                <c:pt idx="0">
                  <c:v>Provincia Constitucional del Callao</c:v>
                </c:pt>
                <c:pt idx="1">
                  <c:v>Lima</c:v>
                </c:pt>
                <c:pt idx="2">
                  <c:v>Arequipa</c:v>
                </c:pt>
                <c:pt idx="3">
                  <c:v>Cajamarca</c:v>
                </c:pt>
                <c:pt idx="4">
                  <c:v>La Libertad</c:v>
                </c:pt>
                <c:pt idx="5">
                  <c:v>Tacna</c:v>
                </c:pt>
                <c:pt idx="6">
                  <c:v>Ica</c:v>
                </c:pt>
                <c:pt idx="7">
                  <c:v>Huánuco</c:v>
                </c:pt>
                <c:pt idx="8">
                  <c:v>Piura</c:v>
                </c:pt>
                <c:pt idx="9">
                  <c:v>Huancavelica</c:v>
                </c:pt>
                <c:pt idx="10">
                  <c:v>Loreto</c:v>
                </c:pt>
                <c:pt idx="11">
                  <c:v>Junín</c:v>
                </c:pt>
                <c:pt idx="12">
                  <c:v>Madre de Dios</c:v>
                </c:pt>
                <c:pt idx="13">
                  <c:v>Moquegua</c:v>
                </c:pt>
                <c:pt idx="14">
                  <c:v>Puno</c:v>
                </c:pt>
                <c:pt idx="15">
                  <c:v>Amazonas</c:v>
                </c:pt>
                <c:pt idx="16">
                  <c:v>Lambayeque</c:v>
                </c:pt>
                <c:pt idx="17">
                  <c:v>Ayacucho</c:v>
                </c:pt>
                <c:pt idx="18">
                  <c:v>San Martín</c:v>
                </c:pt>
                <c:pt idx="19">
                  <c:v>Tumbes</c:v>
                </c:pt>
                <c:pt idx="20">
                  <c:v>Ancash</c:v>
                </c:pt>
                <c:pt idx="21">
                  <c:v>Ucayali</c:v>
                </c:pt>
                <c:pt idx="22">
                  <c:v>Apurímac</c:v>
                </c:pt>
                <c:pt idx="23">
                  <c:v>Cusco</c:v>
                </c:pt>
                <c:pt idx="24">
                  <c:v>Pasco</c:v>
                </c:pt>
              </c:strCache>
            </c:strRef>
          </c:cat>
          <c:val>
            <c:numRef>
              <c:f>'ENT Dpto'!$P$7:$P$31</c:f>
              <c:numCache>
                <c:formatCode>0%</c:formatCode>
                <c:ptCount val="25"/>
                <c:pt idx="0">
                  <c:v>0.40407895340803685</c:v>
                </c:pt>
                <c:pt idx="1">
                  <c:v>0.35682603618037045</c:v>
                </c:pt>
                <c:pt idx="2">
                  <c:v>0.35415029232228723</c:v>
                </c:pt>
                <c:pt idx="3">
                  <c:v>0.3539712373628856</c:v>
                </c:pt>
                <c:pt idx="4">
                  <c:v>0.34263876146283112</c:v>
                </c:pt>
                <c:pt idx="5">
                  <c:v>0.3350034124378764</c:v>
                </c:pt>
                <c:pt idx="6">
                  <c:v>0.32975621819983414</c:v>
                </c:pt>
                <c:pt idx="7">
                  <c:v>0.31889290775583962</c:v>
                </c:pt>
                <c:pt idx="8">
                  <c:v>0.31871559034856428</c:v>
                </c:pt>
                <c:pt idx="9">
                  <c:v>0.31205740700174095</c:v>
                </c:pt>
                <c:pt idx="10">
                  <c:v>0.3112167764033183</c:v>
                </c:pt>
                <c:pt idx="11">
                  <c:v>0.31054628208208523</c:v>
                </c:pt>
                <c:pt idx="12">
                  <c:v>0.30727353047834438</c:v>
                </c:pt>
                <c:pt idx="13">
                  <c:v>0.3067346023963361</c:v>
                </c:pt>
                <c:pt idx="14">
                  <c:v>0.3054185760579271</c:v>
                </c:pt>
                <c:pt idx="15">
                  <c:v>0.30509047732667033</c:v>
                </c:pt>
                <c:pt idx="16">
                  <c:v>0.30506771025896939</c:v>
                </c:pt>
                <c:pt idx="17">
                  <c:v>0.30371623270580395</c:v>
                </c:pt>
                <c:pt idx="18">
                  <c:v>0.30172514707282544</c:v>
                </c:pt>
                <c:pt idx="19">
                  <c:v>0.30041097899143565</c:v>
                </c:pt>
                <c:pt idx="20">
                  <c:v>0.28872131749486085</c:v>
                </c:pt>
                <c:pt idx="21">
                  <c:v>0.2784831544078859</c:v>
                </c:pt>
                <c:pt idx="22">
                  <c:v>0.27845226186819716</c:v>
                </c:pt>
                <c:pt idx="23">
                  <c:v>0.27350711206304235</c:v>
                </c:pt>
                <c:pt idx="24">
                  <c:v>0.21664463001854578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700520"/>
        <c:axId val="387700128"/>
      </c:lineChart>
      <c:catAx>
        <c:axId val="38770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87703656"/>
        <c:crosses val="autoZero"/>
        <c:auto val="1"/>
        <c:lblAlgn val="ctr"/>
        <c:lblOffset val="100"/>
        <c:noMultiLvlLbl val="0"/>
      </c:catAx>
      <c:valAx>
        <c:axId val="38770365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8770326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8770012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87700520"/>
        <c:crosses val="max"/>
        <c:crossBetween val="between"/>
      </c:valAx>
      <c:catAx>
        <c:axId val="387700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770012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'CPJL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'CPJL Dpto'!$N$7:$N$20</c:f>
              <c:strCache>
                <c:ptCount val="14"/>
                <c:pt idx="0">
                  <c:v>La Libertad</c:v>
                </c:pt>
                <c:pt idx="1">
                  <c:v>Lima</c:v>
                </c:pt>
                <c:pt idx="2">
                  <c:v>Moquegua</c:v>
                </c:pt>
                <c:pt idx="3">
                  <c:v>Arequipa</c:v>
                </c:pt>
                <c:pt idx="4">
                  <c:v>Tacna</c:v>
                </c:pt>
                <c:pt idx="5">
                  <c:v>Ica</c:v>
                </c:pt>
                <c:pt idx="6">
                  <c:v>Lambayeque</c:v>
                </c:pt>
                <c:pt idx="7">
                  <c:v>Junín</c:v>
                </c:pt>
                <c:pt idx="8">
                  <c:v>Cajamarca</c:v>
                </c:pt>
                <c:pt idx="9">
                  <c:v>Ancash</c:v>
                </c:pt>
                <c:pt idx="10">
                  <c:v>Cusco</c:v>
                </c:pt>
                <c:pt idx="11">
                  <c:v>Provincia Constitucional del Callao</c:v>
                </c:pt>
                <c:pt idx="12">
                  <c:v>Tumbes</c:v>
                </c:pt>
                <c:pt idx="13">
                  <c:v>Ucayali</c:v>
                </c:pt>
              </c:strCache>
            </c:strRef>
          </c:cat>
          <c:val>
            <c:numRef>
              <c:f>'CPJL Dpto'!$O$7:$O$20</c:f>
              <c:numCache>
                <c:formatCode>#,##0.0</c:formatCode>
                <c:ptCount val="14"/>
                <c:pt idx="0">
                  <c:v>1.4964210595571785</c:v>
                </c:pt>
                <c:pt idx="1">
                  <c:v>10.357900267509649</c:v>
                </c:pt>
                <c:pt idx="2">
                  <c:v>0.12647598177136388</c:v>
                </c:pt>
                <c:pt idx="3">
                  <c:v>0.8060598711745115</c:v>
                </c:pt>
                <c:pt idx="4">
                  <c:v>0.52103369796532206</c:v>
                </c:pt>
                <c:pt idx="5">
                  <c:v>0.72953448657062836</c:v>
                </c:pt>
                <c:pt idx="6">
                  <c:v>0.90196130260301288</c:v>
                </c:pt>
                <c:pt idx="7">
                  <c:v>0.32476423199113924</c:v>
                </c:pt>
                <c:pt idx="8">
                  <c:v>0.59459409207192948</c:v>
                </c:pt>
                <c:pt idx="9">
                  <c:v>1.6439638671654393</c:v>
                </c:pt>
                <c:pt idx="10">
                  <c:v>0.28367900032753823</c:v>
                </c:pt>
                <c:pt idx="11">
                  <c:v>1.1523527030803962</c:v>
                </c:pt>
                <c:pt idx="12">
                  <c:v>0.51980498307966627</c:v>
                </c:pt>
                <c:pt idx="13">
                  <c:v>0.44739063215456554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786008"/>
        <c:axId val="393787576"/>
      </c:barChart>
      <c:lineChart>
        <c:grouping val="standard"/>
        <c:varyColors val="0"/>
        <c:ser>
          <c:idx val="1"/>
          <c:order val="1"/>
          <c:tx>
            <c:strRef>
              <c:f>'CPJL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'CPJL Dpto'!$N$7:$N$20</c:f>
              <c:strCache>
                <c:ptCount val="14"/>
                <c:pt idx="0">
                  <c:v>La Libertad</c:v>
                </c:pt>
                <c:pt idx="1">
                  <c:v>Lima</c:v>
                </c:pt>
                <c:pt idx="2">
                  <c:v>Moquegua</c:v>
                </c:pt>
                <c:pt idx="3">
                  <c:v>Arequipa</c:v>
                </c:pt>
                <c:pt idx="4">
                  <c:v>Tacna</c:v>
                </c:pt>
                <c:pt idx="5">
                  <c:v>Ica</c:v>
                </c:pt>
                <c:pt idx="6">
                  <c:v>Lambayeque</c:v>
                </c:pt>
                <c:pt idx="7">
                  <c:v>Junín</c:v>
                </c:pt>
                <c:pt idx="8">
                  <c:v>Cajamarca</c:v>
                </c:pt>
                <c:pt idx="9">
                  <c:v>Ancash</c:v>
                </c:pt>
                <c:pt idx="10">
                  <c:v>Cusco</c:v>
                </c:pt>
                <c:pt idx="11">
                  <c:v>Provincia Constitucional del Callao</c:v>
                </c:pt>
                <c:pt idx="12">
                  <c:v>Tumbes</c:v>
                </c:pt>
                <c:pt idx="13">
                  <c:v>Ucayali</c:v>
                </c:pt>
              </c:strCache>
            </c:strRef>
          </c:cat>
          <c:val>
            <c:numRef>
              <c:f>'CPJL Dpto'!$P$7:$P$20</c:f>
              <c:numCache>
                <c:formatCode>0%</c:formatCode>
                <c:ptCount val="14"/>
                <c:pt idx="0">
                  <c:v>0.44414953404346946</c:v>
                </c:pt>
                <c:pt idx="1">
                  <c:v>0.41105189691322569</c:v>
                </c:pt>
                <c:pt idx="2">
                  <c:v>0.35481313863446423</c:v>
                </c:pt>
                <c:pt idx="3">
                  <c:v>0.32919039112122306</c:v>
                </c:pt>
                <c:pt idx="4">
                  <c:v>0.3198660811420887</c:v>
                </c:pt>
                <c:pt idx="5">
                  <c:v>0.31837853552387851</c:v>
                </c:pt>
                <c:pt idx="6">
                  <c:v>0.30241381594312661</c:v>
                </c:pt>
                <c:pt idx="7">
                  <c:v>0.25993573885037741</c:v>
                </c:pt>
                <c:pt idx="8">
                  <c:v>0.25214045544835284</c:v>
                </c:pt>
                <c:pt idx="9">
                  <c:v>0.25173552292396917</c:v>
                </c:pt>
                <c:pt idx="10">
                  <c:v>0.24361065124303721</c:v>
                </c:pt>
                <c:pt idx="11">
                  <c:v>0.19351972878591381</c:v>
                </c:pt>
                <c:pt idx="12">
                  <c:v>0.14839038317343017</c:v>
                </c:pt>
                <c:pt idx="13">
                  <c:v>0.14631955832237403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784832"/>
        <c:axId val="393788752"/>
      </c:lineChart>
      <c:catAx>
        <c:axId val="393786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3787576"/>
        <c:crosses val="autoZero"/>
        <c:auto val="1"/>
        <c:lblAlgn val="ctr"/>
        <c:lblOffset val="100"/>
        <c:noMultiLvlLbl val="0"/>
      </c:catAx>
      <c:valAx>
        <c:axId val="39378757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378600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378875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3784832"/>
        <c:crosses val="max"/>
        <c:crossBetween val="between"/>
      </c:valAx>
      <c:catAx>
        <c:axId val="393784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378875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'IDPP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'IDPP Dpto'!$N$7:$N$31</c:f>
              <c:strCache>
                <c:ptCount val="25"/>
                <c:pt idx="0">
                  <c:v>Ucayali</c:v>
                </c:pt>
                <c:pt idx="1">
                  <c:v>Apurímac</c:v>
                </c:pt>
                <c:pt idx="2">
                  <c:v>Lima</c:v>
                </c:pt>
                <c:pt idx="3">
                  <c:v>Ayacucho</c:v>
                </c:pt>
                <c:pt idx="4">
                  <c:v>Cajamarca</c:v>
                </c:pt>
                <c:pt idx="5">
                  <c:v>Tacna</c:v>
                </c:pt>
                <c:pt idx="6">
                  <c:v>Arequipa</c:v>
                </c:pt>
                <c:pt idx="7">
                  <c:v>Ancash</c:v>
                </c:pt>
                <c:pt idx="8">
                  <c:v>Puno</c:v>
                </c:pt>
                <c:pt idx="9">
                  <c:v>Madre de Dios</c:v>
                </c:pt>
                <c:pt idx="10">
                  <c:v>Junín</c:v>
                </c:pt>
                <c:pt idx="11">
                  <c:v>Amazonas</c:v>
                </c:pt>
                <c:pt idx="12">
                  <c:v>Provincia Constitucional del Callao</c:v>
                </c:pt>
                <c:pt idx="13">
                  <c:v>Huánuco</c:v>
                </c:pt>
                <c:pt idx="14">
                  <c:v>Ica</c:v>
                </c:pt>
                <c:pt idx="15">
                  <c:v>Pasco</c:v>
                </c:pt>
                <c:pt idx="16">
                  <c:v>Huancavelica</c:v>
                </c:pt>
                <c:pt idx="17">
                  <c:v>La Libertad</c:v>
                </c:pt>
                <c:pt idx="18">
                  <c:v>Piura</c:v>
                </c:pt>
                <c:pt idx="19">
                  <c:v>San Martín</c:v>
                </c:pt>
                <c:pt idx="20">
                  <c:v>Cusco</c:v>
                </c:pt>
                <c:pt idx="21">
                  <c:v>Moquegua</c:v>
                </c:pt>
                <c:pt idx="22">
                  <c:v>Lambayeque</c:v>
                </c:pt>
                <c:pt idx="23">
                  <c:v>Loreto</c:v>
                </c:pt>
                <c:pt idx="24">
                  <c:v>Tumbes</c:v>
                </c:pt>
              </c:strCache>
            </c:strRef>
          </c:cat>
          <c:val>
            <c:numRef>
              <c:f>'IDPP Dpto'!$O$7:$O$31</c:f>
              <c:numCache>
                <c:formatCode>#,##0.0</c:formatCode>
                <c:ptCount val="25"/>
                <c:pt idx="0">
                  <c:v>0.91966433051857166</c:v>
                </c:pt>
                <c:pt idx="1">
                  <c:v>4.5686190011183498</c:v>
                </c:pt>
                <c:pt idx="2">
                  <c:v>54.031558579369204</c:v>
                </c:pt>
                <c:pt idx="3">
                  <c:v>1.4402203512327105</c:v>
                </c:pt>
                <c:pt idx="4">
                  <c:v>2.9293410163081717</c:v>
                </c:pt>
                <c:pt idx="5">
                  <c:v>3.3677872790212859</c:v>
                </c:pt>
                <c:pt idx="6">
                  <c:v>9.1418344073071012</c:v>
                </c:pt>
                <c:pt idx="7">
                  <c:v>3.132655387493287</c:v>
                </c:pt>
                <c:pt idx="8">
                  <c:v>10.41157244542228</c:v>
                </c:pt>
                <c:pt idx="9">
                  <c:v>0.24049193660175661</c:v>
                </c:pt>
                <c:pt idx="10">
                  <c:v>1.4930991756514231</c:v>
                </c:pt>
                <c:pt idx="11">
                  <c:v>0.9421512743938365</c:v>
                </c:pt>
                <c:pt idx="12">
                  <c:v>3.6270363057592476</c:v>
                </c:pt>
                <c:pt idx="13">
                  <c:v>0.90364507330377819</c:v>
                </c:pt>
                <c:pt idx="14">
                  <c:v>2.2670765991850885</c:v>
                </c:pt>
                <c:pt idx="15">
                  <c:v>2.7790955751916044</c:v>
                </c:pt>
                <c:pt idx="16">
                  <c:v>2.1885131495801033</c:v>
                </c:pt>
                <c:pt idx="17">
                  <c:v>4.5187351128006412</c:v>
                </c:pt>
                <c:pt idx="18">
                  <c:v>4.7452339986998595</c:v>
                </c:pt>
                <c:pt idx="19">
                  <c:v>2.0691810006392188</c:v>
                </c:pt>
                <c:pt idx="20">
                  <c:v>9.898858044213739</c:v>
                </c:pt>
                <c:pt idx="21">
                  <c:v>1.5945191554492339</c:v>
                </c:pt>
                <c:pt idx="22">
                  <c:v>0.57392532697213028</c:v>
                </c:pt>
                <c:pt idx="23">
                  <c:v>0.44201022765628295</c:v>
                </c:pt>
                <c:pt idx="24">
                  <c:v>0.10167628908311599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788360"/>
        <c:axId val="393789144"/>
      </c:barChart>
      <c:lineChart>
        <c:grouping val="standard"/>
        <c:varyColors val="0"/>
        <c:ser>
          <c:idx val="1"/>
          <c:order val="1"/>
          <c:tx>
            <c:strRef>
              <c:f>'IDPP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'IDPP Dpto'!$N$7:$N$31</c:f>
              <c:strCache>
                <c:ptCount val="25"/>
                <c:pt idx="0">
                  <c:v>Ucayali</c:v>
                </c:pt>
                <c:pt idx="1">
                  <c:v>Apurímac</c:v>
                </c:pt>
                <c:pt idx="2">
                  <c:v>Lima</c:v>
                </c:pt>
                <c:pt idx="3">
                  <c:v>Ayacucho</c:v>
                </c:pt>
                <c:pt idx="4">
                  <c:v>Cajamarca</c:v>
                </c:pt>
                <c:pt idx="5">
                  <c:v>Tacna</c:v>
                </c:pt>
                <c:pt idx="6">
                  <c:v>Arequipa</c:v>
                </c:pt>
                <c:pt idx="7">
                  <c:v>Ancash</c:v>
                </c:pt>
                <c:pt idx="8">
                  <c:v>Puno</c:v>
                </c:pt>
                <c:pt idx="9">
                  <c:v>Madre de Dios</c:v>
                </c:pt>
                <c:pt idx="10">
                  <c:v>Junín</c:v>
                </c:pt>
                <c:pt idx="11">
                  <c:v>Amazonas</c:v>
                </c:pt>
                <c:pt idx="12">
                  <c:v>Provincia Constitucional del Callao</c:v>
                </c:pt>
                <c:pt idx="13">
                  <c:v>Huánuco</c:v>
                </c:pt>
                <c:pt idx="14">
                  <c:v>Ica</c:v>
                </c:pt>
                <c:pt idx="15">
                  <c:v>Pasco</c:v>
                </c:pt>
                <c:pt idx="16">
                  <c:v>Huancavelica</c:v>
                </c:pt>
                <c:pt idx="17">
                  <c:v>La Libertad</c:v>
                </c:pt>
                <c:pt idx="18">
                  <c:v>Piura</c:v>
                </c:pt>
                <c:pt idx="19">
                  <c:v>San Martín</c:v>
                </c:pt>
                <c:pt idx="20">
                  <c:v>Cusco</c:v>
                </c:pt>
                <c:pt idx="21">
                  <c:v>Moquegua</c:v>
                </c:pt>
                <c:pt idx="22">
                  <c:v>Lambayeque</c:v>
                </c:pt>
                <c:pt idx="23">
                  <c:v>Loreto</c:v>
                </c:pt>
                <c:pt idx="24">
                  <c:v>Tumbes</c:v>
                </c:pt>
              </c:strCache>
            </c:strRef>
          </c:cat>
          <c:val>
            <c:numRef>
              <c:f>'IDPP Dpto'!$P$7:$P$31</c:f>
              <c:numCache>
                <c:formatCode>0%</c:formatCode>
                <c:ptCount val="25"/>
                <c:pt idx="0">
                  <c:v>0.37177922908446337</c:v>
                </c:pt>
                <c:pt idx="1">
                  <c:v>0.36893933903058101</c:v>
                </c:pt>
                <c:pt idx="2">
                  <c:v>0.34900645952318932</c:v>
                </c:pt>
                <c:pt idx="3">
                  <c:v>0.33168285359126726</c:v>
                </c:pt>
                <c:pt idx="4">
                  <c:v>0.29490774220474825</c:v>
                </c:pt>
                <c:pt idx="5">
                  <c:v>0.28145234563906729</c:v>
                </c:pt>
                <c:pt idx="6">
                  <c:v>0.27931255868494936</c:v>
                </c:pt>
                <c:pt idx="7">
                  <c:v>0.27795036105964299</c:v>
                </c:pt>
                <c:pt idx="8">
                  <c:v>0.26128399972621469</c:v>
                </c:pt>
                <c:pt idx="9">
                  <c:v>0.25062652124118645</c:v>
                </c:pt>
                <c:pt idx="10">
                  <c:v>0.24306752915744415</c:v>
                </c:pt>
                <c:pt idx="11">
                  <c:v>0.23842918977557001</c:v>
                </c:pt>
                <c:pt idx="12">
                  <c:v>0.22734301083370731</c:v>
                </c:pt>
                <c:pt idx="13">
                  <c:v>0.21874877711680887</c:v>
                </c:pt>
                <c:pt idx="14">
                  <c:v>0.21692169326252581</c:v>
                </c:pt>
                <c:pt idx="15">
                  <c:v>0.21180142041476013</c:v>
                </c:pt>
                <c:pt idx="16">
                  <c:v>0.20232476082233164</c:v>
                </c:pt>
                <c:pt idx="17">
                  <c:v>0.18315800554818651</c:v>
                </c:pt>
                <c:pt idx="18">
                  <c:v>0.18282817575374311</c:v>
                </c:pt>
                <c:pt idx="19">
                  <c:v>0.16211428367809594</c:v>
                </c:pt>
                <c:pt idx="20">
                  <c:v>0.1589949838076046</c:v>
                </c:pt>
                <c:pt idx="21">
                  <c:v>0.14332403457651777</c:v>
                </c:pt>
                <c:pt idx="22">
                  <c:v>6.6260438903462976E-2</c:v>
                </c:pt>
                <c:pt idx="23">
                  <c:v>6.4434001598025842E-2</c:v>
                </c:pt>
                <c:pt idx="24">
                  <c:v>6.160877550096281E-2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792280"/>
        <c:axId val="393783656"/>
      </c:lineChart>
      <c:catAx>
        <c:axId val="393788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3789144"/>
        <c:crosses val="autoZero"/>
        <c:auto val="1"/>
        <c:lblAlgn val="ctr"/>
        <c:lblOffset val="100"/>
        <c:noMultiLvlLbl val="0"/>
      </c:catAx>
      <c:valAx>
        <c:axId val="39378914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378836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378365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3792280"/>
        <c:crosses val="max"/>
        <c:crossBetween val="between"/>
      </c:valAx>
      <c:catAx>
        <c:axId val="393792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378365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'FCL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'FCL Dpto'!$N$7:$N$22</c:f>
              <c:strCache>
                <c:ptCount val="16"/>
                <c:pt idx="0">
                  <c:v>San Martín</c:v>
                </c:pt>
                <c:pt idx="1">
                  <c:v>Piura</c:v>
                </c:pt>
                <c:pt idx="2">
                  <c:v>Huánuco</c:v>
                </c:pt>
                <c:pt idx="3">
                  <c:v>Madre de Dios</c:v>
                </c:pt>
                <c:pt idx="4">
                  <c:v>Loreto</c:v>
                </c:pt>
                <c:pt idx="5">
                  <c:v>Lambayeque</c:v>
                </c:pt>
                <c:pt idx="6">
                  <c:v>Moquegua</c:v>
                </c:pt>
                <c:pt idx="7">
                  <c:v>Lima</c:v>
                </c:pt>
                <c:pt idx="8">
                  <c:v>La Libertad</c:v>
                </c:pt>
                <c:pt idx="9">
                  <c:v>Ancash</c:v>
                </c:pt>
                <c:pt idx="10">
                  <c:v>Ica</c:v>
                </c:pt>
                <c:pt idx="11">
                  <c:v>Tumbes</c:v>
                </c:pt>
                <c:pt idx="12">
                  <c:v>Ucayali</c:v>
                </c:pt>
                <c:pt idx="13">
                  <c:v>Cajamarca</c:v>
                </c:pt>
                <c:pt idx="14">
                  <c:v>Arequipa</c:v>
                </c:pt>
                <c:pt idx="15">
                  <c:v>Apurímac</c:v>
                </c:pt>
              </c:strCache>
            </c:strRef>
          </c:cat>
          <c:val>
            <c:numRef>
              <c:f>'FCL Dpto'!$O$7:$O$22</c:f>
              <c:numCache>
                <c:formatCode>#,##0.0</c:formatCode>
                <c:ptCount val="16"/>
                <c:pt idx="0">
                  <c:v>0.68044741069934389</c:v>
                </c:pt>
                <c:pt idx="1">
                  <c:v>0.51041221908599255</c:v>
                </c:pt>
                <c:pt idx="2">
                  <c:v>0.26083498499974667</c:v>
                </c:pt>
                <c:pt idx="3">
                  <c:v>0.2912159309571507</c:v>
                </c:pt>
                <c:pt idx="4">
                  <c:v>0.22403662990473094</c:v>
                </c:pt>
                <c:pt idx="5">
                  <c:v>0.18208562046493171</c:v>
                </c:pt>
                <c:pt idx="6">
                  <c:v>0.21712766074051615</c:v>
                </c:pt>
                <c:pt idx="7">
                  <c:v>20.07774111382696</c:v>
                </c:pt>
                <c:pt idx="8">
                  <c:v>0.93107764663363923</c:v>
                </c:pt>
                <c:pt idx="9">
                  <c:v>0.35701879892349098</c:v>
                </c:pt>
                <c:pt idx="10">
                  <c:v>0.18144373956783966</c:v>
                </c:pt>
                <c:pt idx="11">
                  <c:v>0.18774040472635534</c:v>
                </c:pt>
                <c:pt idx="12">
                  <c:v>0.10815870082296897</c:v>
                </c:pt>
                <c:pt idx="13">
                  <c:v>0.38638731350692979</c:v>
                </c:pt>
                <c:pt idx="14">
                  <c:v>2.8262890249607153E-2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791888"/>
        <c:axId val="393790712"/>
      </c:barChart>
      <c:lineChart>
        <c:grouping val="standard"/>
        <c:varyColors val="0"/>
        <c:ser>
          <c:idx val="1"/>
          <c:order val="1"/>
          <c:tx>
            <c:strRef>
              <c:f>'FCL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'FCL Dpto'!$N$7:$N$22</c:f>
              <c:strCache>
                <c:ptCount val="16"/>
                <c:pt idx="0">
                  <c:v>San Martín</c:v>
                </c:pt>
                <c:pt idx="1">
                  <c:v>Piura</c:v>
                </c:pt>
                <c:pt idx="2">
                  <c:v>Huánuco</c:v>
                </c:pt>
                <c:pt idx="3">
                  <c:v>Madre de Dios</c:v>
                </c:pt>
                <c:pt idx="4">
                  <c:v>Loreto</c:v>
                </c:pt>
                <c:pt idx="5">
                  <c:v>Lambayeque</c:v>
                </c:pt>
                <c:pt idx="6">
                  <c:v>Moquegua</c:v>
                </c:pt>
                <c:pt idx="7">
                  <c:v>Lima</c:v>
                </c:pt>
                <c:pt idx="8">
                  <c:v>La Libertad</c:v>
                </c:pt>
                <c:pt idx="9">
                  <c:v>Ancash</c:v>
                </c:pt>
                <c:pt idx="10">
                  <c:v>Ica</c:v>
                </c:pt>
                <c:pt idx="11">
                  <c:v>Tumbes</c:v>
                </c:pt>
                <c:pt idx="12">
                  <c:v>Ucayali</c:v>
                </c:pt>
                <c:pt idx="13">
                  <c:v>Cajamarca</c:v>
                </c:pt>
                <c:pt idx="14">
                  <c:v>Arequipa</c:v>
                </c:pt>
                <c:pt idx="15">
                  <c:v>Apurímac</c:v>
                </c:pt>
              </c:strCache>
            </c:strRef>
          </c:cat>
          <c:val>
            <c:numRef>
              <c:f>'FCL Dpto'!$P$7:$P$22</c:f>
              <c:numCache>
                <c:formatCode>0%</c:formatCode>
                <c:ptCount val="16"/>
                <c:pt idx="0">
                  <c:v>0.35266886043099094</c:v>
                </c:pt>
                <c:pt idx="1">
                  <c:v>0.32470974295868932</c:v>
                </c:pt>
                <c:pt idx="2">
                  <c:v>0.31488385386392842</c:v>
                </c:pt>
                <c:pt idx="3">
                  <c:v>0.29976307552972997</c:v>
                </c:pt>
                <c:pt idx="4">
                  <c:v>0.27356235946167207</c:v>
                </c:pt>
                <c:pt idx="5">
                  <c:v>0.27238753659785137</c:v>
                </c:pt>
                <c:pt idx="6">
                  <c:v>0.27109510560314548</c:v>
                </c:pt>
                <c:pt idx="7">
                  <c:v>0.26643541213837907</c:v>
                </c:pt>
                <c:pt idx="8">
                  <c:v>0.26481357559345986</c:v>
                </c:pt>
                <c:pt idx="9">
                  <c:v>0.26083184094003448</c:v>
                </c:pt>
                <c:pt idx="10">
                  <c:v>0.24985952517180882</c:v>
                </c:pt>
                <c:pt idx="11">
                  <c:v>0.24622564304094088</c:v>
                </c:pt>
                <c:pt idx="12">
                  <c:v>0.18898489434640595</c:v>
                </c:pt>
                <c:pt idx="13">
                  <c:v>0.13598818634475043</c:v>
                </c:pt>
                <c:pt idx="14">
                  <c:v>3.3283586074619155E-2</c:v>
                </c:pt>
                <c:pt idx="1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784048"/>
        <c:axId val="393791104"/>
      </c:lineChart>
      <c:catAx>
        <c:axId val="39379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3790712"/>
        <c:crosses val="autoZero"/>
        <c:auto val="1"/>
        <c:lblAlgn val="ctr"/>
        <c:lblOffset val="100"/>
        <c:noMultiLvlLbl val="0"/>
      </c:catAx>
      <c:valAx>
        <c:axId val="39379071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379188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379110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3784048"/>
        <c:crosses val="max"/>
        <c:crossBetween val="between"/>
      </c:valAx>
      <c:catAx>
        <c:axId val="393784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379110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'RMEU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'RMEU Dpto'!$N$7:$N$31</c:f>
              <c:strCache>
                <c:ptCount val="25"/>
                <c:pt idx="0">
                  <c:v>Pasco</c:v>
                </c:pt>
                <c:pt idx="1">
                  <c:v>Amazonas</c:v>
                </c:pt>
                <c:pt idx="2">
                  <c:v>Ucayali</c:v>
                </c:pt>
                <c:pt idx="3">
                  <c:v>Ayacucho</c:v>
                </c:pt>
                <c:pt idx="4">
                  <c:v>Ancash</c:v>
                </c:pt>
                <c:pt idx="5">
                  <c:v>Huancavelica</c:v>
                </c:pt>
                <c:pt idx="6">
                  <c:v>Cajamarca</c:v>
                </c:pt>
                <c:pt idx="7">
                  <c:v>Arequipa</c:v>
                </c:pt>
                <c:pt idx="8">
                  <c:v>Huánuco</c:v>
                </c:pt>
                <c:pt idx="9">
                  <c:v>San Martín</c:v>
                </c:pt>
                <c:pt idx="10">
                  <c:v>Provincia Constitucional del Callao</c:v>
                </c:pt>
                <c:pt idx="11">
                  <c:v>Moquegua</c:v>
                </c:pt>
                <c:pt idx="12">
                  <c:v>Madre de Dios</c:v>
                </c:pt>
                <c:pt idx="13">
                  <c:v>Piura</c:v>
                </c:pt>
                <c:pt idx="14">
                  <c:v>Cusco</c:v>
                </c:pt>
                <c:pt idx="15">
                  <c:v>Ica</c:v>
                </c:pt>
                <c:pt idx="16">
                  <c:v>Tacna</c:v>
                </c:pt>
                <c:pt idx="17">
                  <c:v>Loreto</c:v>
                </c:pt>
                <c:pt idx="18">
                  <c:v>Lima</c:v>
                </c:pt>
                <c:pt idx="19">
                  <c:v>Lambayeque</c:v>
                </c:pt>
                <c:pt idx="20">
                  <c:v>Puno</c:v>
                </c:pt>
                <c:pt idx="21">
                  <c:v>Apurímac</c:v>
                </c:pt>
                <c:pt idx="22">
                  <c:v>La Libertad</c:v>
                </c:pt>
                <c:pt idx="23">
                  <c:v>Tumbes</c:v>
                </c:pt>
                <c:pt idx="24">
                  <c:v>Junín</c:v>
                </c:pt>
              </c:strCache>
            </c:strRef>
          </c:cat>
          <c:val>
            <c:numRef>
              <c:f>'RMEU Dpto'!$O$7:$O$31</c:f>
              <c:numCache>
                <c:formatCode>#,##0.0</c:formatCode>
                <c:ptCount val="25"/>
                <c:pt idx="0">
                  <c:v>0.21489263136754744</c:v>
                </c:pt>
                <c:pt idx="1">
                  <c:v>1.8582243266835121</c:v>
                </c:pt>
                <c:pt idx="2">
                  <c:v>1.2705056601116667</c:v>
                </c:pt>
                <c:pt idx="3">
                  <c:v>3.0471216143011333</c:v>
                </c:pt>
                <c:pt idx="4">
                  <c:v>1.0203439012766466</c:v>
                </c:pt>
                <c:pt idx="5">
                  <c:v>1.026655933164875</c:v>
                </c:pt>
                <c:pt idx="6">
                  <c:v>4.0568698177812621</c:v>
                </c:pt>
                <c:pt idx="7">
                  <c:v>4.1698609149316326</c:v>
                </c:pt>
                <c:pt idx="8">
                  <c:v>1.8884424737029804</c:v>
                </c:pt>
                <c:pt idx="9">
                  <c:v>1.3518803057959303</c:v>
                </c:pt>
                <c:pt idx="10">
                  <c:v>9.1781127572176047</c:v>
                </c:pt>
                <c:pt idx="11">
                  <c:v>0.73169240951483516</c:v>
                </c:pt>
                <c:pt idx="12">
                  <c:v>0.70493707290734164</c:v>
                </c:pt>
                <c:pt idx="13">
                  <c:v>3.95783695463615</c:v>
                </c:pt>
                <c:pt idx="14">
                  <c:v>1.362810077269387</c:v>
                </c:pt>
                <c:pt idx="15">
                  <c:v>3.8419231042207684</c:v>
                </c:pt>
                <c:pt idx="16">
                  <c:v>1.5200348628413849</c:v>
                </c:pt>
                <c:pt idx="17">
                  <c:v>3.826947429246502</c:v>
                </c:pt>
                <c:pt idx="18">
                  <c:v>52.754328183344853</c:v>
                </c:pt>
                <c:pt idx="19">
                  <c:v>1.7763470738864271</c:v>
                </c:pt>
                <c:pt idx="20">
                  <c:v>0.82346556420088746</c:v>
                </c:pt>
                <c:pt idx="21">
                  <c:v>0.80193117112503387</c:v>
                </c:pt>
                <c:pt idx="22">
                  <c:v>3.0586840173655219</c:v>
                </c:pt>
                <c:pt idx="23">
                  <c:v>0.52964116641305736</c:v>
                </c:pt>
                <c:pt idx="24">
                  <c:v>0.26952493173371295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792672"/>
        <c:axId val="393785224"/>
      </c:barChart>
      <c:lineChart>
        <c:grouping val="standard"/>
        <c:varyColors val="0"/>
        <c:ser>
          <c:idx val="1"/>
          <c:order val="1"/>
          <c:tx>
            <c:strRef>
              <c:f>'RMEU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'RMEU Dpto'!$N$7:$N$31</c:f>
              <c:strCache>
                <c:ptCount val="25"/>
                <c:pt idx="0">
                  <c:v>Pasco</c:v>
                </c:pt>
                <c:pt idx="1">
                  <c:v>Amazonas</c:v>
                </c:pt>
                <c:pt idx="2">
                  <c:v>Ucayali</c:v>
                </c:pt>
                <c:pt idx="3">
                  <c:v>Ayacucho</c:v>
                </c:pt>
                <c:pt idx="4">
                  <c:v>Ancash</c:v>
                </c:pt>
                <c:pt idx="5">
                  <c:v>Huancavelica</c:v>
                </c:pt>
                <c:pt idx="6">
                  <c:v>Cajamarca</c:v>
                </c:pt>
                <c:pt idx="7">
                  <c:v>Arequipa</c:v>
                </c:pt>
                <c:pt idx="8">
                  <c:v>Huánuco</c:v>
                </c:pt>
                <c:pt idx="9">
                  <c:v>San Martín</c:v>
                </c:pt>
                <c:pt idx="10">
                  <c:v>Provincia Constitucional del Callao</c:v>
                </c:pt>
                <c:pt idx="11">
                  <c:v>Moquegua</c:v>
                </c:pt>
                <c:pt idx="12">
                  <c:v>Madre de Dios</c:v>
                </c:pt>
                <c:pt idx="13">
                  <c:v>Piura</c:v>
                </c:pt>
                <c:pt idx="14">
                  <c:v>Cusco</c:v>
                </c:pt>
                <c:pt idx="15">
                  <c:v>Ica</c:v>
                </c:pt>
                <c:pt idx="16">
                  <c:v>Tacna</c:v>
                </c:pt>
                <c:pt idx="17">
                  <c:v>Loreto</c:v>
                </c:pt>
                <c:pt idx="18">
                  <c:v>Lima</c:v>
                </c:pt>
                <c:pt idx="19">
                  <c:v>Lambayeque</c:v>
                </c:pt>
                <c:pt idx="20">
                  <c:v>Puno</c:v>
                </c:pt>
                <c:pt idx="21">
                  <c:v>Apurímac</c:v>
                </c:pt>
                <c:pt idx="22">
                  <c:v>La Libertad</c:v>
                </c:pt>
                <c:pt idx="23">
                  <c:v>Tumbes</c:v>
                </c:pt>
                <c:pt idx="24">
                  <c:v>Junín</c:v>
                </c:pt>
              </c:strCache>
            </c:strRef>
          </c:cat>
          <c:val>
            <c:numRef>
              <c:f>'RMEU Dpto'!$P$7:$P$31</c:f>
              <c:numCache>
                <c:formatCode>0%</c:formatCode>
                <c:ptCount val="25"/>
                <c:pt idx="0">
                  <c:v>0.46335435936216501</c:v>
                </c:pt>
                <c:pt idx="1">
                  <c:v>0.42883013584601276</c:v>
                </c:pt>
                <c:pt idx="2">
                  <c:v>0.4257116137871868</c:v>
                </c:pt>
                <c:pt idx="3">
                  <c:v>0.42284281605977186</c:v>
                </c:pt>
                <c:pt idx="4">
                  <c:v>0.42212841587505512</c:v>
                </c:pt>
                <c:pt idx="5">
                  <c:v>0.41788356848275937</c:v>
                </c:pt>
                <c:pt idx="6">
                  <c:v>0.40834806360421583</c:v>
                </c:pt>
                <c:pt idx="7">
                  <c:v>0.38764630556394497</c:v>
                </c:pt>
                <c:pt idx="8">
                  <c:v>0.38690733583145209</c:v>
                </c:pt>
                <c:pt idx="9">
                  <c:v>0.38320959815156724</c:v>
                </c:pt>
                <c:pt idx="10">
                  <c:v>0.3595960082597775</c:v>
                </c:pt>
                <c:pt idx="11">
                  <c:v>0.35785389584755817</c:v>
                </c:pt>
                <c:pt idx="12">
                  <c:v>0.35537801627289706</c:v>
                </c:pt>
                <c:pt idx="13">
                  <c:v>0.33942475978672726</c:v>
                </c:pt>
                <c:pt idx="14">
                  <c:v>0.33564022561451584</c:v>
                </c:pt>
                <c:pt idx="15">
                  <c:v>0.3320695455206939</c:v>
                </c:pt>
                <c:pt idx="16">
                  <c:v>0.31506114488550069</c:v>
                </c:pt>
                <c:pt idx="17">
                  <c:v>0.30676522640911352</c:v>
                </c:pt>
                <c:pt idx="18">
                  <c:v>0.30364999647158802</c:v>
                </c:pt>
                <c:pt idx="19">
                  <c:v>0.29320307391853007</c:v>
                </c:pt>
                <c:pt idx="20">
                  <c:v>0.28697219449021272</c:v>
                </c:pt>
                <c:pt idx="21">
                  <c:v>0.28387536983074474</c:v>
                </c:pt>
                <c:pt idx="22">
                  <c:v>0.24879241202893007</c:v>
                </c:pt>
                <c:pt idx="23">
                  <c:v>0.2165651118531795</c:v>
                </c:pt>
                <c:pt idx="24">
                  <c:v>0.1934367712136105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781304"/>
        <c:axId val="393785616"/>
      </c:lineChart>
      <c:catAx>
        <c:axId val="39379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3785224"/>
        <c:crosses val="autoZero"/>
        <c:auto val="1"/>
        <c:lblAlgn val="ctr"/>
        <c:lblOffset val="100"/>
        <c:noMultiLvlLbl val="0"/>
      </c:catAx>
      <c:valAx>
        <c:axId val="39378522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379267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378561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3781304"/>
        <c:crosses val="max"/>
        <c:crossBetween val="between"/>
      </c:valAx>
      <c:catAx>
        <c:axId val="393781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378561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'INJD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'INJD Dpto'!$N$7:$N$31</c:f>
              <c:strCache>
                <c:ptCount val="25"/>
                <c:pt idx="0">
                  <c:v>Tumbes</c:v>
                </c:pt>
                <c:pt idx="1">
                  <c:v>Moquegua</c:v>
                </c:pt>
                <c:pt idx="2">
                  <c:v>San Martín</c:v>
                </c:pt>
                <c:pt idx="3">
                  <c:v>Ica</c:v>
                </c:pt>
                <c:pt idx="4">
                  <c:v>Tacna</c:v>
                </c:pt>
                <c:pt idx="5">
                  <c:v>Ucayali</c:v>
                </c:pt>
                <c:pt idx="6">
                  <c:v>Huánuco</c:v>
                </c:pt>
                <c:pt idx="7">
                  <c:v>Lambayeque</c:v>
                </c:pt>
                <c:pt idx="8">
                  <c:v>La Libertad</c:v>
                </c:pt>
                <c:pt idx="9">
                  <c:v>Cusco</c:v>
                </c:pt>
                <c:pt idx="10">
                  <c:v>Puno</c:v>
                </c:pt>
                <c:pt idx="11">
                  <c:v>Arequipa</c:v>
                </c:pt>
                <c:pt idx="12">
                  <c:v>Piura</c:v>
                </c:pt>
                <c:pt idx="13">
                  <c:v>Loreto</c:v>
                </c:pt>
                <c:pt idx="14">
                  <c:v>Provincia Constitucional del Callao</c:v>
                </c:pt>
                <c:pt idx="15">
                  <c:v>Junín</c:v>
                </c:pt>
                <c:pt idx="16">
                  <c:v>Ancash</c:v>
                </c:pt>
                <c:pt idx="17">
                  <c:v>Madre de Dios</c:v>
                </c:pt>
                <c:pt idx="18">
                  <c:v>Ayacucho</c:v>
                </c:pt>
                <c:pt idx="19">
                  <c:v>Cajamarca</c:v>
                </c:pt>
                <c:pt idx="20">
                  <c:v>Amazonas</c:v>
                </c:pt>
                <c:pt idx="21">
                  <c:v>Lima</c:v>
                </c:pt>
                <c:pt idx="22">
                  <c:v>Apurímac</c:v>
                </c:pt>
                <c:pt idx="23">
                  <c:v>Huancavelica</c:v>
                </c:pt>
                <c:pt idx="24">
                  <c:v>Pasco</c:v>
                </c:pt>
              </c:strCache>
            </c:strRef>
          </c:cat>
          <c:val>
            <c:numRef>
              <c:f>'INJD Dpto'!$O$7:$O$31</c:f>
              <c:numCache>
                <c:formatCode>#,##0.0</c:formatCode>
                <c:ptCount val="25"/>
                <c:pt idx="0">
                  <c:v>1.5949314310710179</c:v>
                </c:pt>
                <c:pt idx="1">
                  <c:v>0.55975712426879909</c:v>
                </c:pt>
                <c:pt idx="2">
                  <c:v>0.8564006601546339</c:v>
                </c:pt>
                <c:pt idx="3">
                  <c:v>1.1683031837346789</c:v>
                </c:pt>
                <c:pt idx="4">
                  <c:v>0.40272305713733658</c:v>
                </c:pt>
                <c:pt idx="5">
                  <c:v>0.66340383024362382</c:v>
                </c:pt>
                <c:pt idx="6">
                  <c:v>0.39301500042711268</c:v>
                </c:pt>
                <c:pt idx="7">
                  <c:v>0.90721705699979793</c:v>
                </c:pt>
                <c:pt idx="8">
                  <c:v>1.6984317051642392</c:v>
                </c:pt>
                <c:pt idx="9">
                  <c:v>1.0997596741581219</c:v>
                </c:pt>
                <c:pt idx="10">
                  <c:v>0.75208551675359558</c:v>
                </c:pt>
                <c:pt idx="11">
                  <c:v>1.9568512806963554</c:v>
                </c:pt>
                <c:pt idx="12">
                  <c:v>1.6564904468941677</c:v>
                </c:pt>
                <c:pt idx="13">
                  <c:v>0.99865515962392237</c:v>
                </c:pt>
                <c:pt idx="14">
                  <c:v>1.5898988421831746</c:v>
                </c:pt>
                <c:pt idx="15">
                  <c:v>1.0632045519696476</c:v>
                </c:pt>
                <c:pt idx="16">
                  <c:v>1.213802575115551</c:v>
                </c:pt>
                <c:pt idx="17">
                  <c:v>0.10008815058972687</c:v>
                </c:pt>
                <c:pt idx="18">
                  <c:v>0.46656015738426504</c:v>
                </c:pt>
                <c:pt idx="19">
                  <c:v>0.82533803824526331</c:v>
                </c:pt>
                <c:pt idx="20">
                  <c:v>0.16462159214245276</c:v>
                </c:pt>
                <c:pt idx="21">
                  <c:v>16.91618296718525</c:v>
                </c:pt>
                <c:pt idx="22">
                  <c:v>0.32672310894122347</c:v>
                </c:pt>
                <c:pt idx="23">
                  <c:v>0.26417185819445876</c:v>
                </c:pt>
                <c:pt idx="24">
                  <c:v>0.15389319835958304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794632"/>
        <c:axId val="393795024"/>
      </c:barChart>
      <c:lineChart>
        <c:grouping val="standard"/>
        <c:varyColors val="0"/>
        <c:ser>
          <c:idx val="1"/>
          <c:order val="1"/>
          <c:tx>
            <c:strRef>
              <c:f>'INJD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'INJD Dpto'!$N$7:$N$31</c:f>
              <c:strCache>
                <c:ptCount val="25"/>
                <c:pt idx="0">
                  <c:v>Tumbes</c:v>
                </c:pt>
                <c:pt idx="1">
                  <c:v>Moquegua</c:v>
                </c:pt>
                <c:pt idx="2">
                  <c:v>San Martín</c:v>
                </c:pt>
                <c:pt idx="3">
                  <c:v>Ica</c:v>
                </c:pt>
                <c:pt idx="4">
                  <c:v>Tacna</c:v>
                </c:pt>
                <c:pt idx="5">
                  <c:v>Ucayali</c:v>
                </c:pt>
                <c:pt idx="6">
                  <c:v>Huánuco</c:v>
                </c:pt>
                <c:pt idx="7">
                  <c:v>Lambayeque</c:v>
                </c:pt>
                <c:pt idx="8">
                  <c:v>La Libertad</c:v>
                </c:pt>
                <c:pt idx="9">
                  <c:v>Cusco</c:v>
                </c:pt>
                <c:pt idx="10">
                  <c:v>Puno</c:v>
                </c:pt>
                <c:pt idx="11">
                  <c:v>Arequipa</c:v>
                </c:pt>
                <c:pt idx="12">
                  <c:v>Piura</c:v>
                </c:pt>
                <c:pt idx="13">
                  <c:v>Loreto</c:v>
                </c:pt>
                <c:pt idx="14">
                  <c:v>Provincia Constitucional del Callao</c:v>
                </c:pt>
                <c:pt idx="15">
                  <c:v>Junín</c:v>
                </c:pt>
                <c:pt idx="16">
                  <c:v>Ancash</c:v>
                </c:pt>
                <c:pt idx="17">
                  <c:v>Madre de Dios</c:v>
                </c:pt>
                <c:pt idx="18">
                  <c:v>Ayacucho</c:v>
                </c:pt>
                <c:pt idx="19">
                  <c:v>Cajamarca</c:v>
                </c:pt>
                <c:pt idx="20">
                  <c:v>Amazonas</c:v>
                </c:pt>
                <c:pt idx="21">
                  <c:v>Lima</c:v>
                </c:pt>
                <c:pt idx="22">
                  <c:v>Apurímac</c:v>
                </c:pt>
                <c:pt idx="23">
                  <c:v>Huancavelica</c:v>
                </c:pt>
                <c:pt idx="24">
                  <c:v>Pasco</c:v>
                </c:pt>
              </c:strCache>
            </c:strRef>
          </c:cat>
          <c:val>
            <c:numRef>
              <c:f>'INJD Dpto'!$P$7:$P$31</c:f>
              <c:numCache>
                <c:formatCode>0%</c:formatCode>
                <c:ptCount val="25"/>
                <c:pt idx="0">
                  <c:v>0.5641828692818821</c:v>
                </c:pt>
                <c:pt idx="1">
                  <c:v>0.48906134989594108</c:v>
                </c:pt>
                <c:pt idx="2">
                  <c:v>0.3954736953647941</c:v>
                </c:pt>
                <c:pt idx="3">
                  <c:v>0.31695080852611873</c:v>
                </c:pt>
                <c:pt idx="4">
                  <c:v>0.31472795380503349</c:v>
                </c:pt>
                <c:pt idx="5">
                  <c:v>0.29767164603914753</c:v>
                </c:pt>
                <c:pt idx="6">
                  <c:v>0.28689655505656875</c:v>
                </c:pt>
                <c:pt idx="7">
                  <c:v>0.28283545222106704</c:v>
                </c:pt>
                <c:pt idx="8">
                  <c:v>0.28086170963672052</c:v>
                </c:pt>
                <c:pt idx="9">
                  <c:v>0.27650236427445429</c:v>
                </c:pt>
                <c:pt idx="10">
                  <c:v>0.27036785862576557</c:v>
                </c:pt>
                <c:pt idx="11">
                  <c:v>0.26453201995839021</c:v>
                </c:pt>
                <c:pt idx="12">
                  <c:v>0.26407314683335459</c:v>
                </c:pt>
                <c:pt idx="13">
                  <c:v>0.25743677142313792</c:v>
                </c:pt>
                <c:pt idx="14">
                  <c:v>0.25645755102348794</c:v>
                </c:pt>
                <c:pt idx="15">
                  <c:v>0.24899888029899592</c:v>
                </c:pt>
                <c:pt idx="16">
                  <c:v>0.23750286656537911</c:v>
                </c:pt>
                <c:pt idx="17">
                  <c:v>0.22822777728563057</c:v>
                </c:pt>
                <c:pt idx="18">
                  <c:v>0.22318486910054225</c:v>
                </c:pt>
                <c:pt idx="19">
                  <c:v>0.218820691758946</c:v>
                </c:pt>
                <c:pt idx="20">
                  <c:v>0.19648028012366464</c:v>
                </c:pt>
                <c:pt idx="21">
                  <c:v>0.18768174640553004</c:v>
                </c:pt>
                <c:pt idx="22">
                  <c:v>0.18159122517954887</c:v>
                </c:pt>
                <c:pt idx="23">
                  <c:v>0.1364455697180765</c:v>
                </c:pt>
                <c:pt idx="24">
                  <c:v>0.11297459197014156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793848"/>
        <c:axId val="393796984"/>
      </c:lineChart>
      <c:catAx>
        <c:axId val="393794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3795024"/>
        <c:crosses val="autoZero"/>
        <c:auto val="1"/>
        <c:lblAlgn val="ctr"/>
        <c:lblOffset val="100"/>
        <c:noMultiLvlLbl val="0"/>
      </c:catAx>
      <c:valAx>
        <c:axId val="39379502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379463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379698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3793848"/>
        <c:crosses val="max"/>
        <c:crossBetween val="between"/>
      </c:valAx>
      <c:catAx>
        <c:axId val="393793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379698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'CDNU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'CDNU Dpto'!$N$7:$N$31</c:f>
              <c:strCache>
                <c:ptCount val="25"/>
                <c:pt idx="0">
                  <c:v>Huancavelica</c:v>
                </c:pt>
                <c:pt idx="1">
                  <c:v>La Libertad</c:v>
                </c:pt>
                <c:pt idx="2">
                  <c:v>Apurímac</c:v>
                </c:pt>
                <c:pt idx="3">
                  <c:v>Ica</c:v>
                </c:pt>
                <c:pt idx="4">
                  <c:v>Ancash</c:v>
                </c:pt>
                <c:pt idx="5">
                  <c:v>Huánuco</c:v>
                </c:pt>
                <c:pt idx="6">
                  <c:v>Lima</c:v>
                </c:pt>
                <c:pt idx="7">
                  <c:v>Loreto</c:v>
                </c:pt>
                <c:pt idx="8">
                  <c:v>Lambayeque</c:v>
                </c:pt>
                <c:pt idx="9">
                  <c:v>Amazonas</c:v>
                </c:pt>
                <c:pt idx="10">
                  <c:v>Piura</c:v>
                </c:pt>
                <c:pt idx="11">
                  <c:v>Cajamarca</c:v>
                </c:pt>
                <c:pt idx="12">
                  <c:v>Puno</c:v>
                </c:pt>
                <c:pt idx="13">
                  <c:v>Ayacucho</c:v>
                </c:pt>
                <c:pt idx="14">
                  <c:v>Madre de Dios</c:v>
                </c:pt>
                <c:pt idx="15">
                  <c:v>Moquegua</c:v>
                </c:pt>
                <c:pt idx="16">
                  <c:v>Tumbes</c:v>
                </c:pt>
                <c:pt idx="17">
                  <c:v>Arequipa</c:v>
                </c:pt>
                <c:pt idx="18">
                  <c:v>Tacna</c:v>
                </c:pt>
                <c:pt idx="19">
                  <c:v>Ucayali</c:v>
                </c:pt>
                <c:pt idx="20">
                  <c:v>Junín</c:v>
                </c:pt>
                <c:pt idx="21">
                  <c:v>Cusco</c:v>
                </c:pt>
                <c:pt idx="22">
                  <c:v>San Martín</c:v>
                </c:pt>
                <c:pt idx="23">
                  <c:v>Pasco</c:v>
                </c:pt>
                <c:pt idx="24">
                  <c:v>Provincia Constitucional del Callao</c:v>
                </c:pt>
              </c:strCache>
            </c:strRef>
          </c:cat>
          <c:val>
            <c:numRef>
              <c:f>'CDNU Dpto'!$O$7:$O$31</c:f>
              <c:numCache>
                <c:formatCode>#,##0.0</c:formatCode>
                <c:ptCount val="25"/>
                <c:pt idx="0">
                  <c:v>0.67007782848668285</c:v>
                </c:pt>
                <c:pt idx="1">
                  <c:v>2.1936560636386275</c:v>
                </c:pt>
                <c:pt idx="2">
                  <c:v>2.2425982985878363</c:v>
                </c:pt>
                <c:pt idx="3">
                  <c:v>1.5126970404526219</c:v>
                </c:pt>
                <c:pt idx="4">
                  <c:v>2.440133067779243</c:v>
                </c:pt>
                <c:pt idx="5">
                  <c:v>0.88053594366647303</c:v>
                </c:pt>
                <c:pt idx="6">
                  <c:v>5.1677581194926461</c:v>
                </c:pt>
                <c:pt idx="7">
                  <c:v>1.3491183685346186</c:v>
                </c:pt>
                <c:pt idx="8">
                  <c:v>0.82598393336229492</c:v>
                </c:pt>
                <c:pt idx="9">
                  <c:v>1.8205501095432055</c:v>
                </c:pt>
                <c:pt idx="10">
                  <c:v>0.8647260805228143</c:v>
                </c:pt>
                <c:pt idx="11">
                  <c:v>3.3175175964133814</c:v>
                </c:pt>
                <c:pt idx="12">
                  <c:v>1.7225624767743284</c:v>
                </c:pt>
                <c:pt idx="13">
                  <c:v>1.32678581494838</c:v>
                </c:pt>
                <c:pt idx="14">
                  <c:v>0.2613079595612362</c:v>
                </c:pt>
                <c:pt idx="15">
                  <c:v>0.5617839569968055</c:v>
                </c:pt>
                <c:pt idx="16">
                  <c:v>1.3824829906225204</c:v>
                </c:pt>
                <c:pt idx="17">
                  <c:v>2.6562819189539368</c:v>
                </c:pt>
                <c:pt idx="18">
                  <c:v>0.29871395882219076</c:v>
                </c:pt>
                <c:pt idx="19">
                  <c:v>0.41823605383979157</c:v>
                </c:pt>
                <c:pt idx="20">
                  <c:v>1.183449843316339</c:v>
                </c:pt>
                <c:pt idx="21">
                  <c:v>1.4056726048293058</c:v>
                </c:pt>
                <c:pt idx="22">
                  <c:v>1.8007465001210221</c:v>
                </c:pt>
                <c:pt idx="23">
                  <c:v>0.47945058555342257</c:v>
                </c:pt>
                <c:pt idx="24">
                  <c:v>0.19988302941419533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795416"/>
        <c:axId val="393796200"/>
      </c:barChart>
      <c:lineChart>
        <c:grouping val="standard"/>
        <c:varyColors val="0"/>
        <c:ser>
          <c:idx val="1"/>
          <c:order val="1"/>
          <c:tx>
            <c:strRef>
              <c:f>'CDNU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'CDNU Dpto'!$N$7:$N$31</c:f>
              <c:strCache>
                <c:ptCount val="25"/>
                <c:pt idx="0">
                  <c:v>Huancavelica</c:v>
                </c:pt>
                <c:pt idx="1">
                  <c:v>La Libertad</c:v>
                </c:pt>
                <c:pt idx="2">
                  <c:v>Apurímac</c:v>
                </c:pt>
                <c:pt idx="3">
                  <c:v>Ica</c:v>
                </c:pt>
                <c:pt idx="4">
                  <c:v>Ancash</c:v>
                </c:pt>
                <c:pt idx="5">
                  <c:v>Huánuco</c:v>
                </c:pt>
                <c:pt idx="6">
                  <c:v>Lima</c:v>
                </c:pt>
                <c:pt idx="7">
                  <c:v>Loreto</c:v>
                </c:pt>
                <c:pt idx="8">
                  <c:v>Lambayeque</c:v>
                </c:pt>
                <c:pt idx="9">
                  <c:v>Amazonas</c:v>
                </c:pt>
                <c:pt idx="10">
                  <c:v>Piura</c:v>
                </c:pt>
                <c:pt idx="11">
                  <c:v>Cajamarca</c:v>
                </c:pt>
                <c:pt idx="12">
                  <c:v>Puno</c:v>
                </c:pt>
                <c:pt idx="13">
                  <c:v>Ayacucho</c:v>
                </c:pt>
                <c:pt idx="14">
                  <c:v>Madre de Dios</c:v>
                </c:pt>
                <c:pt idx="15">
                  <c:v>Moquegua</c:v>
                </c:pt>
                <c:pt idx="16">
                  <c:v>Tumbes</c:v>
                </c:pt>
                <c:pt idx="17">
                  <c:v>Arequipa</c:v>
                </c:pt>
                <c:pt idx="18">
                  <c:v>Tacna</c:v>
                </c:pt>
                <c:pt idx="19">
                  <c:v>Ucayali</c:v>
                </c:pt>
                <c:pt idx="20">
                  <c:v>Junín</c:v>
                </c:pt>
                <c:pt idx="21">
                  <c:v>Cusco</c:v>
                </c:pt>
                <c:pt idx="22">
                  <c:v>San Martín</c:v>
                </c:pt>
                <c:pt idx="23">
                  <c:v>Pasco</c:v>
                </c:pt>
                <c:pt idx="24">
                  <c:v>Provincia Constitucional del Callao</c:v>
                </c:pt>
              </c:strCache>
            </c:strRef>
          </c:cat>
          <c:val>
            <c:numRef>
              <c:f>'CDNU Dpto'!$P$7:$P$31</c:f>
              <c:numCache>
                <c:formatCode>0%</c:formatCode>
                <c:ptCount val="25"/>
                <c:pt idx="0">
                  <c:v>0.46882620845977885</c:v>
                </c:pt>
                <c:pt idx="1">
                  <c:v>0.45515021038719095</c:v>
                </c:pt>
                <c:pt idx="2">
                  <c:v>0.37211055315485908</c:v>
                </c:pt>
                <c:pt idx="3">
                  <c:v>0.34270148629307412</c:v>
                </c:pt>
                <c:pt idx="4">
                  <c:v>0.33896061558826013</c:v>
                </c:pt>
                <c:pt idx="5">
                  <c:v>0.32125034200235064</c:v>
                </c:pt>
                <c:pt idx="6">
                  <c:v>0.30885383504345315</c:v>
                </c:pt>
                <c:pt idx="7">
                  <c:v>0.30216323816540491</c:v>
                </c:pt>
                <c:pt idx="8">
                  <c:v>0.29784495727583216</c:v>
                </c:pt>
                <c:pt idx="9">
                  <c:v>0.29490683104696341</c:v>
                </c:pt>
                <c:pt idx="10">
                  <c:v>0.2885105339778935</c:v>
                </c:pt>
                <c:pt idx="11">
                  <c:v>0.28668821401953509</c:v>
                </c:pt>
                <c:pt idx="12">
                  <c:v>0.28280412601168847</c:v>
                </c:pt>
                <c:pt idx="13">
                  <c:v>0.28054669021955742</c:v>
                </c:pt>
                <c:pt idx="14">
                  <c:v>0.27967925048804437</c:v>
                </c:pt>
                <c:pt idx="15">
                  <c:v>0.26399038977842382</c:v>
                </c:pt>
                <c:pt idx="16">
                  <c:v>0.26069041677462501</c:v>
                </c:pt>
                <c:pt idx="17">
                  <c:v>0.25893248271803626</c:v>
                </c:pt>
                <c:pt idx="18">
                  <c:v>0.25835703916273633</c:v>
                </c:pt>
                <c:pt idx="19">
                  <c:v>0.25728974211097916</c:v>
                </c:pt>
                <c:pt idx="20">
                  <c:v>0.2541382904425219</c:v>
                </c:pt>
                <c:pt idx="21">
                  <c:v>0.25263024987272192</c:v>
                </c:pt>
                <c:pt idx="22">
                  <c:v>0.25041659697833835</c:v>
                </c:pt>
                <c:pt idx="23">
                  <c:v>0.22910490576506587</c:v>
                </c:pt>
                <c:pt idx="24">
                  <c:v>0.16400927967162154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244976"/>
        <c:axId val="393795808"/>
      </c:lineChart>
      <c:catAx>
        <c:axId val="393795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3796200"/>
        <c:crosses val="autoZero"/>
        <c:auto val="1"/>
        <c:lblAlgn val="ctr"/>
        <c:lblOffset val="100"/>
        <c:noMultiLvlLbl val="0"/>
      </c:catAx>
      <c:valAx>
        <c:axId val="39379620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379541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379580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5244976"/>
        <c:crosses val="max"/>
        <c:crossBetween val="between"/>
      </c:valAx>
      <c:catAx>
        <c:axId val="395244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379580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'MIB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'MIB Dpto'!$N$7:$N$31</c:f>
              <c:strCache>
                <c:ptCount val="25"/>
                <c:pt idx="0">
                  <c:v>Moquegua</c:v>
                </c:pt>
                <c:pt idx="1">
                  <c:v>Tacna</c:v>
                </c:pt>
                <c:pt idx="2">
                  <c:v>Loreto</c:v>
                </c:pt>
                <c:pt idx="3">
                  <c:v>Ancash</c:v>
                </c:pt>
                <c:pt idx="4">
                  <c:v>Cusco</c:v>
                </c:pt>
                <c:pt idx="5">
                  <c:v>Piura</c:v>
                </c:pt>
                <c:pt idx="6">
                  <c:v>Arequipa</c:v>
                </c:pt>
                <c:pt idx="7">
                  <c:v>Cajamarca</c:v>
                </c:pt>
                <c:pt idx="8">
                  <c:v>Lambayeque</c:v>
                </c:pt>
                <c:pt idx="9">
                  <c:v>Pasco</c:v>
                </c:pt>
                <c:pt idx="10">
                  <c:v>Apurímac</c:v>
                </c:pt>
                <c:pt idx="11">
                  <c:v>Ucayali</c:v>
                </c:pt>
                <c:pt idx="12">
                  <c:v>Provincia Constitucional del Callao</c:v>
                </c:pt>
                <c:pt idx="13">
                  <c:v>Huánuco</c:v>
                </c:pt>
                <c:pt idx="14">
                  <c:v>La Libertad</c:v>
                </c:pt>
                <c:pt idx="15">
                  <c:v>Ayacucho</c:v>
                </c:pt>
                <c:pt idx="16">
                  <c:v>Ica</c:v>
                </c:pt>
                <c:pt idx="17">
                  <c:v>Madre de Dios</c:v>
                </c:pt>
                <c:pt idx="18">
                  <c:v>Huancavelica</c:v>
                </c:pt>
                <c:pt idx="19">
                  <c:v>Puno</c:v>
                </c:pt>
                <c:pt idx="20">
                  <c:v>Amazonas</c:v>
                </c:pt>
                <c:pt idx="21">
                  <c:v>San Martín</c:v>
                </c:pt>
                <c:pt idx="22">
                  <c:v>Lima</c:v>
                </c:pt>
                <c:pt idx="23">
                  <c:v>Junín</c:v>
                </c:pt>
                <c:pt idx="24">
                  <c:v>Tumbes</c:v>
                </c:pt>
              </c:strCache>
            </c:strRef>
          </c:cat>
          <c:val>
            <c:numRef>
              <c:f>'MIB Dpto'!$O$7:$O$31</c:f>
              <c:numCache>
                <c:formatCode>#,##0.0</c:formatCode>
                <c:ptCount val="25"/>
                <c:pt idx="0">
                  <c:v>3.4810285337443929</c:v>
                </c:pt>
                <c:pt idx="1">
                  <c:v>2.786677797237644</c:v>
                </c:pt>
                <c:pt idx="2">
                  <c:v>8.9430808344186516</c:v>
                </c:pt>
                <c:pt idx="3">
                  <c:v>14.592462882515974</c:v>
                </c:pt>
                <c:pt idx="4">
                  <c:v>38.940535450345884</c:v>
                </c:pt>
                <c:pt idx="5">
                  <c:v>23.073853932956069</c:v>
                </c:pt>
                <c:pt idx="6">
                  <c:v>16.283225313639491</c:v>
                </c:pt>
                <c:pt idx="7">
                  <c:v>13.131841689348221</c:v>
                </c:pt>
                <c:pt idx="8">
                  <c:v>13.151154089242027</c:v>
                </c:pt>
                <c:pt idx="9">
                  <c:v>5.1056233821436763</c:v>
                </c:pt>
                <c:pt idx="10">
                  <c:v>8.9077684924341156</c:v>
                </c:pt>
                <c:pt idx="11">
                  <c:v>12.441848042944912</c:v>
                </c:pt>
                <c:pt idx="12">
                  <c:v>4.9057348780333996</c:v>
                </c:pt>
                <c:pt idx="13">
                  <c:v>4.2058164525660686</c:v>
                </c:pt>
                <c:pt idx="14">
                  <c:v>9.3498031363124028</c:v>
                </c:pt>
                <c:pt idx="15">
                  <c:v>7.3181777660865919</c:v>
                </c:pt>
                <c:pt idx="16">
                  <c:v>14.685651051928289</c:v>
                </c:pt>
                <c:pt idx="17">
                  <c:v>4.0969706076284638</c:v>
                </c:pt>
                <c:pt idx="18">
                  <c:v>2.3160101689006041</c:v>
                </c:pt>
                <c:pt idx="19">
                  <c:v>13.316159806605086</c:v>
                </c:pt>
                <c:pt idx="20">
                  <c:v>2.9567237392766401</c:v>
                </c:pt>
                <c:pt idx="21">
                  <c:v>7.4139776898227865</c:v>
                </c:pt>
                <c:pt idx="22">
                  <c:v>57.056446024897816</c:v>
                </c:pt>
                <c:pt idx="23">
                  <c:v>3.2685336508729961</c:v>
                </c:pt>
                <c:pt idx="24">
                  <c:v>1.327266507782042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5247328"/>
        <c:axId val="395248896"/>
      </c:barChart>
      <c:lineChart>
        <c:grouping val="standard"/>
        <c:varyColors val="0"/>
        <c:ser>
          <c:idx val="1"/>
          <c:order val="1"/>
          <c:tx>
            <c:strRef>
              <c:f>'MIB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'MIB Dpto'!$N$7:$N$31</c:f>
              <c:strCache>
                <c:ptCount val="25"/>
                <c:pt idx="0">
                  <c:v>Moquegua</c:v>
                </c:pt>
                <c:pt idx="1">
                  <c:v>Tacna</c:v>
                </c:pt>
                <c:pt idx="2">
                  <c:v>Loreto</c:v>
                </c:pt>
                <c:pt idx="3">
                  <c:v>Ancash</c:v>
                </c:pt>
                <c:pt idx="4">
                  <c:v>Cusco</c:v>
                </c:pt>
                <c:pt idx="5">
                  <c:v>Piura</c:v>
                </c:pt>
                <c:pt idx="6">
                  <c:v>Arequipa</c:v>
                </c:pt>
                <c:pt idx="7">
                  <c:v>Cajamarca</c:v>
                </c:pt>
                <c:pt idx="8">
                  <c:v>Lambayeque</c:v>
                </c:pt>
                <c:pt idx="9">
                  <c:v>Pasco</c:v>
                </c:pt>
                <c:pt idx="10">
                  <c:v>Apurímac</c:v>
                </c:pt>
                <c:pt idx="11">
                  <c:v>Ucayali</c:v>
                </c:pt>
                <c:pt idx="12">
                  <c:v>Provincia Constitucional del Callao</c:v>
                </c:pt>
                <c:pt idx="13">
                  <c:v>Huánuco</c:v>
                </c:pt>
                <c:pt idx="14">
                  <c:v>La Libertad</c:v>
                </c:pt>
                <c:pt idx="15">
                  <c:v>Ayacucho</c:v>
                </c:pt>
                <c:pt idx="16">
                  <c:v>Ica</c:v>
                </c:pt>
                <c:pt idx="17">
                  <c:v>Madre de Dios</c:v>
                </c:pt>
                <c:pt idx="18">
                  <c:v>Huancavelica</c:v>
                </c:pt>
                <c:pt idx="19">
                  <c:v>Puno</c:v>
                </c:pt>
                <c:pt idx="20">
                  <c:v>Amazonas</c:v>
                </c:pt>
                <c:pt idx="21">
                  <c:v>San Martín</c:v>
                </c:pt>
                <c:pt idx="22">
                  <c:v>Lima</c:v>
                </c:pt>
                <c:pt idx="23">
                  <c:v>Junín</c:v>
                </c:pt>
                <c:pt idx="24">
                  <c:v>Tumbes</c:v>
                </c:pt>
              </c:strCache>
            </c:strRef>
          </c:cat>
          <c:val>
            <c:numRef>
              <c:f>'MIB Dpto'!$P$7:$P$31</c:f>
              <c:numCache>
                <c:formatCode>0%</c:formatCode>
                <c:ptCount val="25"/>
                <c:pt idx="0">
                  <c:v>0.45479462535987641</c:v>
                </c:pt>
                <c:pt idx="1">
                  <c:v>0.4384871305964152</c:v>
                </c:pt>
                <c:pt idx="2">
                  <c:v>0.39254059494617244</c:v>
                </c:pt>
                <c:pt idx="3">
                  <c:v>0.38541571300783445</c:v>
                </c:pt>
                <c:pt idx="4">
                  <c:v>0.33479873645518177</c:v>
                </c:pt>
                <c:pt idx="5">
                  <c:v>0.31538374578586165</c:v>
                </c:pt>
                <c:pt idx="6">
                  <c:v>0.31033885041276882</c:v>
                </c:pt>
                <c:pt idx="7">
                  <c:v>0.27356133613759059</c:v>
                </c:pt>
                <c:pt idx="8">
                  <c:v>0.25068959492806675</c:v>
                </c:pt>
                <c:pt idx="9">
                  <c:v>0.24422405915229603</c:v>
                </c:pt>
                <c:pt idx="10">
                  <c:v>0.23986488622141328</c:v>
                </c:pt>
                <c:pt idx="11">
                  <c:v>0.23549888788626225</c:v>
                </c:pt>
                <c:pt idx="12">
                  <c:v>0.23427120635673357</c:v>
                </c:pt>
                <c:pt idx="13">
                  <c:v>0.21850250738496768</c:v>
                </c:pt>
                <c:pt idx="14">
                  <c:v>0.21680630530329123</c:v>
                </c:pt>
                <c:pt idx="15">
                  <c:v>0.20378773569831057</c:v>
                </c:pt>
                <c:pt idx="16">
                  <c:v>0.19285292167402629</c:v>
                </c:pt>
                <c:pt idx="17">
                  <c:v>0.18811516879995316</c:v>
                </c:pt>
                <c:pt idx="18">
                  <c:v>0.17254041543322582</c:v>
                </c:pt>
                <c:pt idx="19">
                  <c:v>0.16065641578516851</c:v>
                </c:pt>
                <c:pt idx="20">
                  <c:v>0.15668689704230165</c:v>
                </c:pt>
                <c:pt idx="21">
                  <c:v>0.14219280588969954</c:v>
                </c:pt>
                <c:pt idx="22">
                  <c:v>6.2248142752162561E-2</c:v>
                </c:pt>
                <c:pt idx="23">
                  <c:v>6.126956985161422E-2</c:v>
                </c:pt>
                <c:pt idx="24">
                  <c:v>4.8222360348892733E-2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247720"/>
        <c:axId val="395240664"/>
      </c:lineChart>
      <c:catAx>
        <c:axId val="39524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5248896"/>
        <c:crosses val="autoZero"/>
        <c:auto val="1"/>
        <c:lblAlgn val="ctr"/>
        <c:lblOffset val="100"/>
        <c:noMultiLvlLbl val="0"/>
      </c:catAx>
      <c:valAx>
        <c:axId val="39524889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524732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524066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5247720"/>
        <c:crosses val="max"/>
        <c:crossBetween val="between"/>
      </c:valAx>
      <c:catAx>
        <c:axId val="3952477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524066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'UN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'UN Dpto'!$N$7:$N$28</c:f>
              <c:strCache>
                <c:ptCount val="22"/>
                <c:pt idx="0">
                  <c:v>Madre de Dios</c:v>
                </c:pt>
                <c:pt idx="1">
                  <c:v>Cusco</c:v>
                </c:pt>
                <c:pt idx="2">
                  <c:v>Moquegua</c:v>
                </c:pt>
                <c:pt idx="3">
                  <c:v>Loreto</c:v>
                </c:pt>
                <c:pt idx="4">
                  <c:v>Ayacucho</c:v>
                </c:pt>
                <c:pt idx="5">
                  <c:v>Ancash</c:v>
                </c:pt>
                <c:pt idx="6">
                  <c:v>Ica</c:v>
                </c:pt>
                <c:pt idx="7">
                  <c:v>Puno</c:v>
                </c:pt>
                <c:pt idx="8">
                  <c:v>Cajamarca</c:v>
                </c:pt>
                <c:pt idx="9">
                  <c:v>Arequipa</c:v>
                </c:pt>
                <c:pt idx="10">
                  <c:v>Huánuco</c:v>
                </c:pt>
                <c:pt idx="11">
                  <c:v>Amazonas</c:v>
                </c:pt>
                <c:pt idx="12">
                  <c:v>Junín</c:v>
                </c:pt>
                <c:pt idx="13">
                  <c:v>Lima</c:v>
                </c:pt>
                <c:pt idx="14">
                  <c:v>Piura</c:v>
                </c:pt>
                <c:pt idx="15">
                  <c:v>Huancavelica</c:v>
                </c:pt>
                <c:pt idx="16">
                  <c:v>La Libertad</c:v>
                </c:pt>
                <c:pt idx="17">
                  <c:v>Pasco</c:v>
                </c:pt>
                <c:pt idx="18">
                  <c:v>San Martín</c:v>
                </c:pt>
                <c:pt idx="19">
                  <c:v>Tacna</c:v>
                </c:pt>
                <c:pt idx="20">
                  <c:v>Apurímac</c:v>
                </c:pt>
                <c:pt idx="21">
                  <c:v>Lambayeque</c:v>
                </c:pt>
              </c:strCache>
            </c:strRef>
          </c:cat>
          <c:val>
            <c:numRef>
              <c:f>'UN Dpto'!$O$7:$O$28</c:f>
              <c:numCache>
                <c:formatCode>#,##0.0</c:formatCode>
                <c:ptCount val="22"/>
                <c:pt idx="0">
                  <c:v>1.9874909427016973E-2</c:v>
                </c:pt>
                <c:pt idx="1">
                  <c:v>0.4858674849383533</c:v>
                </c:pt>
                <c:pt idx="2">
                  <c:v>4.1329199448227882E-3</c:v>
                </c:pt>
                <c:pt idx="3">
                  <c:v>1.1367080667987466</c:v>
                </c:pt>
                <c:pt idx="4">
                  <c:v>5.5525002535432577E-3</c:v>
                </c:pt>
                <c:pt idx="5">
                  <c:v>0.32317173108458519</c:v>
                </c:pt>
                <c:pt idx="6">
                  <c:v>0.33199148763378616</c:v>
                </c:pt>
                <c:pt idx="7">
                  <c:v>0.1903500035405159</c:v>
                </c:pt>
                <c:pt idx="8">
                  <c:v>0.37886666925624013</c:v>
                </c:pt>
                <c:pt idx="9">
                  <c:v>1.4499999582767487E-2</c:v>
                </c:pt>
                <c:pt idx="10">
                  <c:v>0.48726898652967066</c:v>
                </c:pt>
                <c:pt idx="11">
                  <c:v>1.8500000238418579E-2</c:v>
                </c:pt>
                <c:pt idx="12">
                  <c:v>0.35602068457228597</c:v>
                </c:pt>
                <c:pt idx="13">
                  <c:v>6.9890970788273989</c:v>
                </c:pt>
                <c:pt idx="14">
                  <c:v>0.18945420274394564</c:v>
                </c:pt>
                <c:pt idx="15">
                  <c:v>3.0452100356342271E-2</c:v>
                </c:pt>
                <c:pt idx="16">
                  <c:v>7.1868449216708541E-2</c:v>
                </c:pt>
                <c:pt idx="17">
                  <c:v>5.6387507356703281E-2</c:v>
                </c:pt>
                <c:pt idx="18">
                  <c:v>1.4553949906257913E-2</c:v>
                </c:pt>
                <c:pt idx="19">
                  <c:v>2.3908000002847984E-4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5242624"/>
        <c:axId val="395249288"/>
      </c:barChart>
      <c:lineChart>
        <c:grouping val="standard"/>
        <c:varyColors val="0"/>
        <c:ser>
          <c:idx val="1"/>
          <c:order val="1"/>
          <c:tx>
            <c:strRef>
              <c:f>'UN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'UN Dpto'!$N$7:$N$28</c:f>
              <c:strCache>
                <c:ptCount val="22"/>
                <c:pt idx="0">
                  <c:v>Madre de Dios</c:v>
                </c:pt>
                <c:pt idx="1">
                  <c:v>Cusco</c:v>
                </c:pt>
                <c:pt idx="2">
                  <c:v>Moquegua</c:v>
                </c:pt>
                <c:pt idx="3">
                  <c:v>Loreto</c:v>
                </c:pt>
                <c:pt idx="4">
                  <c:v>Ayacucho</c:v>
                </c:pt>
                <c:pt idx="5">
                  <c:v>Ancash</c:v>
                </c:pt>
                <c:pt idx="6">
                  <c:v>Ica</c:v>
                </c:pt>
                <c:pt idx="7">
                  <c:v>Puno</c:v>
                </c:pt>
                <c:pt idx="8">
                  <c:v>Cajamarca</c:v>
                </c:pt>
                <c:pt idx="9">
                  <c:v>Arequipa</c:v>
                </c:pt>
                <c:pt idx="10">
                  <c:v>Huánuco</c:v>
                </c:pt>
                <c:pt idx="11">
                  <c:v>Amazonas</c:v>
                </c:pt>
                <c:pt idx="12">
                  <c:v>Junín</c:v>
                </c:pt>
                <c:pt idx="13">
                  <c:v>Lima</c:v>
                </c:pt>
                <c:pt idx="14">
                  <c:v>Piura</c:v>
                </c:pt>
                <c:pt idx="15">
                  <c:v>Huancavelica</c:v>
                </c:pt>
                <c:pt idx="16">
                  <c:v>La Libertad</c:v>
                </c:pt>
                <c:pt idx="17">
                  <c:v>Pasco</c:v>
                </c:pt>
                <c:pt idx="18">
                  <c:v>San Martín</c:v>
                </c:pt>
                <c:pt idx="19">
                  <c:v>Tacna</c:v>
                </c:pt>
                <c:pt idx="20">
                  <c:v>Apurímac</c:v>
                </c:pt>
                <c:pt idx="21">
                  <c:v>Lambayeque</c:v>
                </c:pt>
              </c:strCache>
            </c:strRef>
          </c:cat>
          <c:val>
            <c:numRef>
              <c:f>'UN Dpto'!$P$7:$P$28</c:f>
              <c:numCache>
                <c:formatCode>0%</c:formatCode>
                <c:ptCount val="22"/>
                <c:pt idx="0">
                  <c:v>0.99374547135084867</c:v>
                </c:pt>
                <c:pt idx="1">
                  <c:v>0.41983717362008138</c:v>
                </c:pt>
                <c:pt idx="2">
                  <c:v>0.23406693916422883</c:v>
                </c:pt>
                <c:pt idx="3">
                  <c:v>0.20200522874726135</c:v>
                </c:pt>
                <c:pt idx="4">
                  <c:v>9.9173041607902732E-2</c:v>
                </c:pt>
                <c:pt idx="5">
                  <c:v>7.7892883357637263E-2</c:v>
                </c:pt>
                <c:pt idx="6">
                  <c:v>7.3084104489567356E-2</c:v>
                </c:pt>
                <c:pt idx="7">
                  <c:v>5.695917986578039E-2</c:v>
                </c:pt>
                <c:pt idx="8">
                  <c:v>5.0392993421764495E-2</c:v>
                </c:pt>
                <c:pt idx="9">
                  <c:v>4.4917922817894945E-2</c:v>
                </c:pt>
                <c:pt idx="10">
                  <c:v>4.2850233389875911E-2</c:v>
                </c:pt>
                <c:pt idx="11">
                  <c:v>3.1292446068600779E-2</c:v>
                </c:pt>
                <c:pt idx="12">
                  <c:v>2.986113905677883E-2</c:v>
                </c:pt>
                <c:pt idx="13">
                  <c:v>2.8993785857308968E-2</c:v>
                </c:pt>
                <c:pt idx="14">
                  <c:v>1.313992714933407E-2</c:v>
                </c:pt>
                <c:pt idx="15">
                  <c:v>1.0830039624307931E-2</c:v>
                </c:pt>
                <c:pt idx="16">
                  <c:v>9.7639774436940469E-3</c:v>
                </c:pt>
                <c:pt idx="17">
                  <c:v>8.4382775869654321E-3</c:v>
                </c:pt>
                <c:pt idx="18">
                  <c:v>7.4326973962783845E-3</c:v>
                </c:pt>
                <c:pt idx="19">
                  <c:v>2.7883650956180149E-3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243408"/>
        <c:axId val="395249680"/>
      </c:lineChart>
      <c:catAx>
        <c:axId val="395242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5249288"/>
        <c:crosses val="autoZero"/>
        <c:auto val="1"/>
        <c:lblAlgn val="ctr"/>
        <c:lblOffset val="100"/>
        <c:noMultiLvlLbl val="0"/>
      </c:catAx>
      <c:valAx>
        <c:axId val="39524928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524262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524968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5243408"/>
        <c:crosses val="max"/>
        <c:crossBetween val="between"/>
      </c:valAx>
      <c:catAx>
        <c:axId val="395243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524968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'FA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'FA Dpto'!$O$7</c:f>
              <c:numCache>
                <c:formatCode>#,##0.0</c:formatCode>
                <c:ptCount val="1"/>
                <c:pt idx="0">
                  <c:v>4.9078626452865137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5243800"/>
        <c:axId val="395248112"/>
      </c:barChart>
      <c:lineChart>
        <c:grouping val="standard"/>
        <c:varyColors val="0"/>
        <c:ser>
          <c:idx val="1"/>
          <c:order val="1"/>
          <c:tx>
            <c:strRef>
              <c:f>'FA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'FA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'FA Dpto'!$P$7</c:f>
              <c:numCache>
                <c:formatCode>0%</c:formatCode>
                <c:ptCount val="1"/>
                <c:pt idx="0">
                  <c:v>0.33973447396905659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243016"/>
        <c:axId val="395241056"/>
      </c:lineChart>
      <c:catAx>
        <c:axId val="395243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5248112"/>
        <c:crosses val="autoZero"/>
        <c:auto val="1"/>
        <c:lblAlgn val="ctr"/>
        <c:lblOffset val="100"/>
        <c:noMultiLvlLbl val="0"/>
      </c:catAx>
      <c:valAx>
        <c:axId val="39524811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524380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524105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5243016"/>
        <c:crosses val="max"/>
        <c:crossBetween val="between"/>
      </c:valAx>
      <c:catAx>
        <c:axId val="395243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524105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'AHR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'AHR Dpto'!$N$7:$N$30</c:f>
              <c:strCache>
                <c:ptCount val="24"/>
                <c:pt idx="0">
                  <c:v>Ancash</c:v>
                </c:pt>
                <c:pt idx="1">
                  <c:v>Piura</c:v>
                </c:pt>
                <c:pt idx="2">
                  <c:v>Huancavelica</c:v>
                </c:pt>
                <c:pt idx="3">
                  <c:v>Tacna</c:v>
                </c:pt>
                <c:pt idx="4">
                  <c:v>La Libertad</c:v>
                </c:pt>
                <c:pt idx="5">
                  <c:v>Cajamarca</c:v>
                </c:pt>
                <c:pt idx="6">
                  <c:v>Arequipa</c:v>
                </c:pt>
                <c:pt idx="7">
                  <c:v>Amazonas</c:v>
                </c:pt>
                <c:pt idx="8">
                  <c:v>Puno</c:v>
                </c:pt>
                <c:pt idx="9">
                  <c:v>Ayacucho</c:v>
                </c:pt>
                <c:pt idx="10">
                  <c:v>Junín</c:v>
                </c:pt>
                <c:pt idx="11">
                  <c:v>Apurímac</c:v>
                </c:pt>
                <c:pt idx="12">
                  <c:v>Cusco</c:v>
                </c:pt>
                <c:pt idx="13">
                  <c:v>Lima</c:v>
                </c:pt>
                <c:pt idx="14">
                  <c:v>Pasco</c:v>
                </c:pt>
                <c:pt idx="15">
                  <c:v>Tumbes</c:v>
                </c:pt>
                <c:pt idx="16">
                  <c:v>Loreto</c:v>
                </c:pt>
                <c:pt idx="17">
                  <c:v>Huánuco</c:v>
                </c:pt>
                <c:pt idx="18">
                  <c:v>San Martín</c:v>
                </c:pt>
                <c:pt idx="19">
                  <c:v>Ucayali</c:v>
                </c:pt>
                <c:pt idx="20">
                  <c:v>Lambayeque</c:v>
                </c:pt>
                <c:pt idx="21">
                  <c:v>Moquegua</c:v>
                </c:pt>
                <c:pt idx="22">
                  <c:v>Ica</c:v>
                </c:pt>
                <c:pt idx="23">
                  <c:v>Madre de Dios</c:v>
                </c:pt>
              </c:strCache>
            </c:strRef>
          </c:cat>
          <c:val>
            <c:numRef>
              <c:f>'AHR Dpto'!$O$7:$O$30</c:f>
              <c:numCache>
                <c:formatCode>#,##0.0</c:formatCode>
                <c:ptCount val="24"/>
                <c:pt idx="0">
                  <c:v>1.3728830801974254</c:v>
                </c:pt>
                <c:pt idx="1">
                  <c:v>0.9781947612791555</c:v>
                </c:pt>
                <c:pt idx="2">
                  <c:v>9.5686424095547409</c:v>
                </c:pt>
                <c:pt idx="3">
                  <c:v>0.27208050762965286</c:v>
                </c:pt>
                <c:pt idx="4">
                  <c:v>0.261550657760381</c:v>
                </c:pt>
                <c:pt idx="5">
                  <c:v>0.69172953090492229</c:v>
                </c:pt>
                <c:pt idx="6">
                  <c:v>0.27174486339936266</c:v>
                </c:pt>
                <c:pt idx="7">
                  <c:v>0.16977846054578549</c:v>
                </c:pt>
                <c:pt idx="8">
                  <c:v>3.690488211783304</c:v>
                </c:pt>
                <c:pt idx="9">
                  <c:v>2.7719387565280158</c:v>
                </c:pt>
                <c:pt idx="10">
                  <c:v>0.3912972122834617</c:v>
                </c:pt>
                <c:pt idx="11">
                  <c:v>3.3683921482879668</c:v>
                </c:pt>
                <c:pt idx="12">
                  <c:v>3.1209557698020944</c:v>
                </c:pt>
                <c:pt idx="13">
                  <c:v>12.709344318190233</c:v>
                </c:pt>
                <c:pt idx="14">
                  <c:v>0.21470668246183777</c:v>
                </c:pt>
                <c:pt idx="15">
                  <c:v>3.5840000491589308E-3</c:v>
                </c:pt>
                <c:pt idx="16">
                  <c:v>0.24188897317617375</c:v>
                </c:pt>
                <c:pt idx="17">
                  <c:v>1.1076209645907511</c:v>
                </c:pt>
                <c:pt idx="18">
                  <c:v>1.4000000432133675E-2</c:v>
                </c:pt>
                <c:pt idx="19">
                  <c:v>3.6500000394880772E-2</c:v>
                </c:pt>
                <c:pt idx="20">
                  <c:v>2.0950001198798418E-3</c:v>
                </c:pt>
                <c:pt idx="21">
                  <c:v>3.5369989927858114E-4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5251248"/>
        <c:axId val="395251640"/>
      </c:barChart>
      <c:lineChart>
        <c:grouping val="standard"/>
        <c:varyColors val="0"/>
        <c:ser>
          <c:idx val="1"/>
          <c:order val="1"/>
          <c:tx>
            <c:strRef>
              <c:f>'AHR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'AHR Dpto'!$N$7:$N$30</c:f>
              <c:strCache>
                <c:ptCount val="24"/>
                <c:pt idx="0">
                  <c:v>Ancash</c:v>
                </c:pt>
                <c:pt idx="1">
                  <c:v>Piura</c:v>
                </c:pt>
                <c:pt idx="2">
                  <c:v>Huancavelica</c:v>
                </c:pt>
                <c:pt idx="3">
                  <c:v>Tacna</c:v>
                </c:pt>
                <c:pt idx="4">
                  <c:v>La Libertad</c:v>
                </c:pt>
                <c:pt idx="5">
                  <c:v>Cajamarca</c:v>
                </c:pt>
                <c:pt idx="6">
                  <c:v>Arequipa</c:v>
                </c:pt>
                <c:pt idx="7">
                  <c:v>Amazonas</c:v>
                </c:pt>
                <c:pt idx="8">
                  <c:v>Puno</c:v>
                </c:pt>
                <c:pt idx="9">
                  <c:v>Ayacucho</c:v>
                </c:pt>
                <c:pt idx="10">
                  <c:v>Junín</c:v>
                </c:pt>
                <c:pt idx="11">
                  <c:v>Apurímac</c:v>
                </c:pt>
                <c:pt idx="12">
                  <c:v>Cusco</c:v>
                </c:pt>
                <c:pt idx="13">
                  <c:v>Lima</c:v>
                </c:pt>
                <c:pt idx="14">
                  <c:v>Pasco</c:v>
                </c:pt>
                <c:pt idx="15">
                  <c:v>Tumbes</c:v>
                </c:pt>
                <c:pt idx="16">
                  <c:v>Loreto</c:v>
                </c:pt>
                <c:pt idx="17">
                  <c:v>Huánuco</c:v>
                </c:pt>
                <c:pt idx="18">
                  <c:v>San Martín</c:v>
                </c:pt>
                <c:pt idx="19">
                  <c:v>Ucayali</c:v>
                </c:pt>
                <c:pt idx="20">
                  <c:v>Lambayeque</c:v>
                </c:pt>
                <c:pt idx="21">
                  <c:v>Moquegua</c:v>
                </c:pt>
                <c:pt idx="22">
                  <c:v>Ica</c:v>
                </c:pt>
                <c:pt idx="23">
                  <c:v>Madre de Dios</c:v>
                </c:pt>
              </c:strCache>
            </c:strRef>
          </c:cat>
          <c:val>
            <c:numRef>
              <c:f>'AHR Dpto'!$P$7:$P$30</c:f>
              <c:numCache>
                <c:formatCode>0%</c:formatCode>
                <c:ptCount val="24"/>
                <c:pt idx="0">
                  <c:v>0.52885126657661385</c:v>
                </c:pt>
                <c:pt idx="1">
                  <c:v>0.42628604952874066</c:v>
                </c:pt>
                <c:pt idx="2">
                  <c:v>0.36304308667719593</c:v>
                </c:pt>
                <c:pt idx="3">
                  <c:v>0.35877013546112435</c:v>
                </c:pt>
                <c:pt idx="4">
                  <c:v>0.27778024643881527</c:v>
                </c:pt>
                <c:pt idx="5">
                  <c:v>0.24996857219541679</c:v>
                </c:pt>
                <c:pt idx="6">
                  <c:v>0.193946930976685</c:v>
                </c:pt>
                <c:pt idx="7">
                  <c:v>0.18351432419765581</c:v>
                </c:pt>
                <c:pt idx="8">
                  <c:v>0.16856191728949307</c:v>
                </c:pt>
                <c:pt idx="9">
                  <c:v>0.14955662691465932</c:v>
                </c:pt>
                <c:pt idx="10">
                  <c:v>0.14460932375847291</c:v>
                </c:pt>
                <c:pt idx="11">
                  <c:v>0.14267880928774826</c:v>
                </c:pt>
                <c:pt idx="12">
                  <c:v>0.13783541581272837</c:v>
                </c:pt>
                <c:pt idx="13">
                  <c:v>0.11051830653836497</c:v>
                </c:pt>
                <c:pt idx="14">
                  <c:v>0.10481498434748372</c:v>
                </c:pt>
                <c:pt idx="15">
                  <c:v>8.9600001228973269E-2</c:v>
                </c:pt>
                <c:pt idx="16">
                  <c:v>8.8898655020806586E-2</c:v>
                </c:pt>
                <c:pt idx="17">
                  <c:v>8.1713188639009171E-2</c:v>
                </c:pt>
                <c:pt idx="18">
                  <c:v>8.1527596695416843E-2</c:v>
                </c:pt>
                <c:pt idx="19">
                  <c:v>7.587190410390246E-2</c:v>
                </c:pt>
                <c:pt idx="20">
                  <c:v>5.2375002996996045E-2</c:v>
                </c:pt>
                <c:pt idx="21">
                  <c:v>1.7684994963929057E-2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239880"/>
        <c:axId val="395239488"/>
      </c:lineChart>
      <c:catAx>
        <c:axId val="39525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5251640"/>
        <c:crosses val="autoZero"/>
        <c:auto val="1"/>
        <c:lblAlgn val="ctr"/>
        <c:lblOffset val="100"/>
        <c:noMultiLvlLbl val="0"/>
      </c:catAx>
      <c:valAx>
        <c:axId val="39525164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525124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523948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5239880"/>
        <c:crosses val="max"/>
        <c:crossBetween val="between"/>
      </c:valAx>
      <c:catAx>
        <c:axId val="395239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523948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'CANCER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'CANCER Dpto'!$N$7:$N$32</c:f>
              <c:strCache>
                <c:ptCount val="26"/>
                <c:pt idx="0">
                  <c:v>Embajadas en el Exterior</c:v>
                </c:pt>
                <c:pt idx="1">
                  <c:v>Huánuco</c:v>
                </c:pt>
                <c:pt idx="2">
                  <c:v>Huancavelica</c:v>
                </c:pt>
                <c:pt idx="3">
                  <c:v>Amazonas</c:v>
                </c:pt>
                <c:pt idx="4">
                  <c:v>Provincia Constitucional del Callao</c:v>
                </c:pt>
                <c:pt idx="5">
                  <c:v>Cusco</c:v>
                </c:pt>
                <c:pt idx="6">
                  <c:v>Piura</c:v>
                </c:pt>
                <c:pt idx="7">
                  <c:v>La Libertad</c:v>
                </c:pt>
                <c:pt idx="8">
                  <c:v>Ayacucho</c:v>
                </c:pt>
                <c:pt idx="9">
                  <c:v>Arequipa</c:v>
                </c:pt>
                <c:pt idx="10">
                  <c:v>San Martín</c:v>
                </c:pt>
                <c:pt idx="11">
                  <c:v>Cajamarca</c:v>
                </c:pt>
                <c:pt idx="12">
                  <c:v>Loreto</c:v>
                </c:pt>
                <c:pt idx="13">
                  <c:v>Puno</c:v>
                </c:pt>
                <c:pt idx="14">
                  <c:v>Lambayeque</c:v>
                </c:pt>
                <c:pt idx="15">
                  <c:v>Ica</c:v>
                </c:pt>
                <c:pt idx="16">
                  <c:v>Tacna</c:v>
                </c:pt>
                <c:pt idx="17">
                  <c:v>Apurímac</c:v>
                </c:pt>
                <c:pt idx="18">
                  <c:v>Lima</c:v>
                </c:pt>
                <c:pt idx="19">
                  <c:v>Tumbes</c:v>
                </c:pt>
                <c:pt idx="20">
                  <c:v>Pasco</c:v>
                </c:pt>
                <c:pt idx="21">
                  <c:v>Ancash</c:v>
                </c:pt>
                <c:pt idx="22">
                  <c:v>Ucayali</c:v>
                </c:pt>
                <c:pt idx="23">
                  <c:v>Moquegua</c:v>
                </c:pt>
                <c:pt idx="24">
                  <c:v>Madre de Dios</c:v>
                </c:pt>
                <c:pt idx="25">
                  <c:v>Junín</c:v>
                </c:pt>
              </c:strCache>
            </c:strRef>
          </c:cat>
          <c:val>
            <c:numRef>
              <c:f>'CANCER Dpto'!$O$7:$O$32</c:f>
              <c:numCache>
                <c:formatCode>#,##0.0</c:formatCode>
                <c:ptCount val="26"/>
                <c:pt idx="0">
                  <c:v>2.4968935400247574</c:v>
                </c:pt>
                <c:pt idx="1">
                  <c:v>2.4669955298522837</c:v>
                </c:pt>
                <c:pt idx="2">
                  <c:v>1.6755501101652044</c:v>
                </c:pt>
                <c:pt idx="3">
                  <c:v>0.74359731759443548</c:v>
                </c:pt>
                <c:pt idx="4">
                  <c:v>6.5881493092233541</c:v>
                </c:pt>
                <c:pt idx="5">
                  <c:v>5.2014841395826039</c:v>
                </c:pt>
                <c:pt idx="6">
                  <c:v>2.7298654893529601</c:v>
                </c:pt>
                <c:pt idx="7">
                  <c:v>10.575616483439987</c:v>
                </c:pt>
                <c:pt idx="8">
                  <c:v>3.7506878277290525</c:v>
                </c:pt>
                <c:pt idx="9">
                  <c:v>14.168250195539713</c:v>
                </c:pt>
                <c:pt idx="10">
                  <c:v>3.196452435802712</c:v>
                </c:pt>
                <c:pt idx="11">
                  <c:v>5.0949956056928158</c:v>
                </c:pt>
                <c:pt idx="12">
                  <c:v>3.4556946113843878</c:v>
                </c:pt>
                <c:pt idx="13">
                  <c:v>3.0818584976641432</c:v>
                </c:pt>
                <c:pt idx="14">
                  <c:v>10.607948892316927</c:v>
                </c:pt>
                <c:pt idx="15">
                  <c:v>2.2285582088225055</c:v>
                </c:pt>
                <c:pt idx="16">
                  <c:v>0.95713320458526141</c:v>
                </c:pt>
                <c:pt idx="17">
                  <c:v>2.0612599149379207</c:v>
                </c:pt>
                <c:pt idx="18">
                  <c:v>96.659166655838078</c:v>
                </c:pt>
                <c:pt idx="19">
                  <c:v>1.2090898787173501</c:v>
                </c:pt>
                <c:pt idx="20">
                  <c:v>0.25818144031836709</c:v>
                </c:pt>
                <c:pt idx="21">
                  <c:v>1.3622438070144653</c:v>
                </c:pt>
                <c:pt idx="22">
                  <c:v>1.3509934345556758</c:v>
                </c:pt>
                <c:pt idx="23">
                  <c:v>0.25793591052024567</c:v>
                </c:pt>
                <c:pt idx="24">
                  <c:v>0.30568638184558949</c:v>
                </c:pt>
                <c:pt idx="25">
                  <c:v>4.9908742339403034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7702088"/>
        <c:axId val="387702480"/>
      </c:barChart>
      <c:lineChart>
        <c:grouping val="standard"/>
        <c:varyColors val="0"/>
        <c:ser>
          <c:idx val="1"/>
          <c:order val="1"/>
          <c:tx>
            <c:strRef>
              <c:f>'CANCER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'CANCER Dpto'!$N$7:$N$32</c:f>
              <c:strCache>
                <c:ptCount val="26"/>
                <c:pt idx="0">
                  <c:v>Embajadas en el Exterior</c:v>
                </c:pt>
                <c:pt idx="1">
                  <c:v>Huánuco</c:v>
                </c:pt>
                <c:pt idx="2">
                  <c:v>Huancavelica</c:v>
                </c:pt>
                <c:pt idx="3">
                  <c:v>Amazonas</c:v>
                </c:pt>
                <c:pt idx="4">
                  <c:v>Provincia Constitucional del Callao</c:v>
                </c:pt>
                <c:pt idx="5">
                  <c:v>Cusco</c:v>
                </c:pt>
                <c:pt idx="6">
                  <c:v>Piura</c:v>
                </c:pt>
                <c:pt idx="7">
                  <c:v>La Libertad</c:v>
                </c:pt>
                <c:pt idx="8">
                  <c:v>Ayacucho</c:v>
                </c:pt>
                <c:pt idx="9">
                  <c:v>Arequipa</c:v>
                </c:pt>
                <c:pt idx="10">
                  <c:v>San Martín</c:v>
                </c:pt>
                <c:pt idx="11">
                  <c:v>Cajamarca</c:v>
                </c:pt>
                <c:pt idx="12">
                  <c:v>Loreto</c:v>
                </c:pt>
                <c:pt idx="13">
                  <c:v>Puno</c:v>
                </c:pt>
                <c:pt idx="14">
                  <c:v>Lambayeque</c:v>
                </c:pt>
                <c:pt idx="15">
                  <c:v>Ica</c:v>
                </c:pt>
                <c:pt idx="16">
                  <c:v>Tacna</c:v>
                </c:pt>
                <c:pt idx="17">
                  <c:v>Apurímac</c:v>
                </c:pt>
                <c:pt idx="18">
                  <c:v>Lima</c:v>
                </c:pt>
                <c:pt idx="19">
                  <c:v>Tumbes</c:v>
                </c:pt>
                <c:pt idx="20">
                  <c:v>Pasco</c:v>
                </c:pt>
                <c:pt idx="21">
                  <c:v>Ancash</c:v>
                </c:pt>
                <c:pt idx="22">
                  <c:v>Ucayali</c:v>
                </c:pt>
                <c:pt idx="23">
                  <c:v>Moquegua</c:v>
                </c:pt>
                <c:pt idx="24">
                  <c:v>Madre de Dios</c:v>
                </c:pt>
                <c:pt idx="25">
                  <c:v>Junín</c:v>
                </c:pt>
              </c:strCache>
            </c:strRef>
          </c:cat>
          <c:val>
            <c:numRef>
              <c:f>'CANCER Dpto'!$P$7:$P$32</c:f>
              <c:numCache>
                <c:formatCode>0%</c:formatCode>
                <c:ptCount val="26"/>
                <c:pt idx="0">
                  <c:v>0.51110049110822386</c:v>
                </c:pt>
                <c:pt idx="1">
                  <c:v>0.42797551598332428</c:v>
                </c:pt>
                <c:pt idx="2">
                  <c:v>0.42671910324312196</c:v>
                </c:pt>
                <c:pt idx="3">
                  <c:v>0.41453238816027232</c:v>
                </c:pt>
                <c:pt idx="4">
                  <c:v>0.41321838010044559</c:v>
                </c:pt>
                <c:pt idx="5">
                  <c:v>0.39240835123431567</c:v>
                </c:pt>
                <c:pt idx="6">
                  <c:v>0.37850190291196839</c:v>
                </c:pt>
                <c:pt idx="7">
                  <c:v>0.37688224274448595</c:v>
                </c:pt>
                <c:pt idx="8">
                  <c:v>0.37514358640403417</c:v>
                </c:pt>
                <c:pt idx="9">
                  <c:v>0.37380589805425468</c:v>
                </c:pt>
                <c:pt idx="10">
                  <c:v>0.36570544168444064</c:v>
                </c:pt>
                <c:pt idx="11">
                  <c:v>0.35962666031498491</c:v>
                </c:pt>
                <c:pt idx="12">
                  <c:v>0.33960317668909412</c:v>
                </c:pt>
                <c:pt idx="13">
                  <c:v>0.33728442247504631</c:v>
                </c:pt>
                <c:pt idx="14">
                  <c:v>0.32751307032345645</c:v>
                </c:pt>
                <c:pt idx="15">
                  <c:v>0.32749325688974401</c:v>
                </c:pt>
                <c:pt idx="16">
                  <c:v>0.32627153351002325</c:v>
                </c:pt>
                <c:pt idx="17">
                  <c:v>0.3188140799588704</c:v>
                </c:pt>
                <c:pt idx="18">
                  <c:v>0.28831783439355729</c:v>
                </c:pt>
                <c:pt idx="19">
                  <c:v>0.26763785616925806</c:v>
                </c:pt>
                <c:pt idx="20">
                  <c:v>0.24931143797798627</c:v>
                </c:pt>
                <c:pt idx="21">
                  <c:v>0.24920742750623415</c:v>
                </c:pt>
                <c:pt idx="22">
                  <c:v>0.24164858339862152</c:v>
                </c:pt>
                <c:pt idx="23">
                  <c:v>0.16007372079573035</c:v>
                </c:pt>
                <c:pt idx="24">
                  <c:v>0.1365850613188305</c:v>
                </c:pt>
                <c:pt idx="25">
                  <c:v>6.6296945509980401E-2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700912"/>
        <c:axId val="387702872"/>
      </c:lineChart>
      <c:catAx>
        <c:axId val="387702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87702480"/>
        <c:crosses val="autoZero"/>
        <c:auto val="1"/>
        <c:lblAlgn val="ctr"/>
        <c:lblOffset val="100"/>
        <c:noMultiLvlLbl val="0"/>
      </c:catAx>
      <c:valAx>
        <c:axId val="38770248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8770208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8770287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87700912"/>
        <c:crosses val="max"/>
        <c:crossBetween val="between"/>
      </c:valAx>
      <c:catAx>
        <c:axId val="387700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770287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'SRAO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'SRAO Dpto'!$N$7:$N$24</c:f>
              <c:strCache>
                <c:ptCount val="18"/>
                <c:pt idx="0">
                  <c:v>Lima</c:v>
                </c:pt>
                <c:pt idx="1">
                  <c:v>La Libertad</c:v>
                </c:pt>
                <c:pt idx="2">
                  <c:v>Cusco</c:v>
                </c:pt>
                <c:pt idx="3">
                  <c:v>Lambayeque</c:v>
                </c:pt>
                <c:pt idx="4">
                  <c:v>Arequipa</c:v>
                </c:pt>
                <c:pt idx="5">
                  <c:v>Piura</c:v>
                </c:pt>
                <c:pt idx="6">
                  <c:v>Ica</c:v>
                </c:pt>
                <c:pt idx="7">
                  <c:v>Loreto</c:v>
                </c:pt>
                <c:pt idx="8">
                  <c:v>Tacna</c:v>
                </c:pt>
                <c:pt idx="9">
                  <c:v>San Martín</c:v>
                </c:pt>
                <c:pt idx="10">
                  <c:v>Ancash</c:v>
                </c:pt>
                <c:pt idx="11">
                  <c:v>Junín</c:v>
                </c:pt>
                <c:pt idx="12">
                  <c:v>Ucayali</c:v>
                </c:pt>
                <c:pt idx="13">
                  <c:v>Ayacucho</c:v>
                </c:pt>
                <c:pt idx="14">
                  <c:v>Amazonas</c:v>
                </c:pt>
                <c:pt idx="15">
                  <c:v>Cajamarca</c:v>
                </c:pt>
                <c:pt idx="16">
                  <c:v>Huánuco</c:v>
                </c:pt>
                <c:pt idx="17">
                  <c:v>Moquegua</c:v>
                </c:pt>
              </c:strCache>
            </c:strRef>
          </c:cat>
          <c:val>
            <c:numRef>
              <c:f>'SRAO Dpto'!$O$7:$O$24</c:f>
              <c:numCache>
                <c:formatCode>#,##0.0</c:formatCode>
                <c:ptCount val="18"/>
                <c:pt idx="0">
                  <c:v>148.56977124146397</c:v>
                </c:pt>
                <c:pt idx="1">
                  <c:v>8.558821692935453</c:v>
                </c:pt>
                <c:pt idx="2">
                  <c:v>7.0738918707647827</c:v>
                </c:pt>
                <c:pt idx="3">
                  <c:v>8.6598340489117618</c:v>
                </c:pt>
                <c:pt idx="4">
                  <c:v>9.2568575851825017</c:v>
                </c:pt>
                <c:pt idx="5">
                  <c:v>6.9752144147973922</c:v>
                </c:pt>
                <c:pt idx="6">
                  <c:v>4.7000520718875123</c:v>
                </c:pt>
                <c:pt idx="7">
                  <c:v>2.5572595149642439</c:v>
                </c:pt>
                <c:pt idx="8">
                  <c:v>5.8388395408901488</c:v>
                </c:pt>
                <c:pt idx="9">
                  <c:v>4.0587147278820339</c:v>
                </c:pt>
                <c:pt idx="10">
                  <c:v>4.188734859772012</c:v>
                </c:pt>
                <c:pt idx="11">
                  <c:v>5.9305783294730645</c:v>
                </c:pt>
                <c:pt idx="12">
                  <c:v>1.9457086564252677</c:v>
                </c:pt>
                <c:pt idx="13">
                  <c:v>1.1308118553497479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5242232"/>
        <c:axId val="395240272"/>
      </c:barChart>
      <c:lineChart>
        <c:grouping val="standard"/>
        <c:varyColors val="0"/>
        <c:ser>
          <c:idx val="1"/>
          <c:order val="1"/>
          <c:tx>
            <c:strRef>
              <c:f>'SRAO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'SRAO Dpto'!$N$7:$N$24</c:f>
              <c:strCache>
                <c:ptCount val="18"/>
                <c:pt idx="0">
                  <c:v>Lima</c:v>
                </c:pt>
                <c:pt idx="1">
                  <c:v>La Libertad</c:v>
                </c:pt>
                <c:pt idx="2">
                  <c:v>Cusco</c:v>
                </c:pt>
                <c:pt idx="3">
                  <c:v>Lambayeque</c:v>
                </c:pt>
                <c:pt idx="4">
                  <c:v>Arequipa</c:v>
                </c:pt>
                <c:pt idx="5">
                  <c:v>Piura</c:v>
                </c:pt>
                <c:pt idx="6">
                  <c:v>Ica</c:v>
                </c:pt>
                <c:pt idx="7">
                  <c:v>Loreto</c:v>
                </c:pt>
                <c:pt idx="8">
                  <c:v>Tacna</c:v>
                </c:pt>
                <c:pt idx="9">
                  <c:v>San Martín</c:v>
                </c:pt>
                <c:pt idx="10">
                  <c:v>Ancash</c:v>
                </c:pt>
                <c:pt idx="11">
                  <c:v>Junín</c:v>
                </c:pt>
                <c:pt idx="12">
                  <c:v>Ucayali</c:v>
                </c:pt>
                <c:pt idx="13">
                  <c:v>Ayacucho</c:v>
                </c:pt>
                <c:pt idx="14">
                  <c:v>Amazonas</c:v>
                </c:pt>
                <c:pt idx="15">
                  <c:v>Cajamarca</c:v>
                </c:pt>
                <c:pt idx="16">
                  <c:v>Huánuco</c:v>
                </c:pt>
                <c:pt idx="17">
                  <c:v>Moquegua</c:v>
                </c:pt>
              </c:strCache>
            </c:strRef>
          </c:cat>
          <c:val>
            <c:numRef>
              <c:f>'SRAO Dpto'!$P$7:$P$24</c:f>
              <c:numCache>
                <c:formatCode>0%</c:formatCode>
                <c:ptCount val="18"/>
                <c:pt idx="0">
                  <c:v>0.33517688327130418</c:v>
                </c:pt>
                <c:pt idx="1">
                  <c:v>0.30592497382874934</c:v>
                </c:pt>
                <c:pt idx="2">
                  <c:v>0.30563073706976362</c:v>
                </c:pt>
                <c:pt idx="3">
                  <c:v>0.29819928767956261</c:v>
                </c:pt>
                <c:pt idx="4">
                  <c:v>0.29247274981165289</c:v>
                </c:pt>
                <c:pt idx="5">
                  <c:v>0.28902366269847213</c:v>
                </c:pt>
                <c:pt idx="6">
                  <c:v>0.26820573616594512</c:v>
                </c:pt>
                <c:pt idx="7">
                  <c:v>0.25840726277717918</c:v>
                </c:pt>
                <c:pt idx="8">
                  <c:v>0.2571759089667468</c:v>
                </c:pt>
                <c:pt idx="9">
                  <c:v>0.25267416586339608</c:v>
                </c:pt>
                <c:pt idx="10">
                  <c:v>0.22784268382990813</c:v>
                </c:pt>
                <c:pt idx="11">
                  <c:v>0.22589170069019615</c:v>
                </c:pt>
                <c:pt idx="12">
                  <c:v>0.14364053014874614</c:v>
                </c:pt>
                <c:pt idx="13">
                  <c:v>0.13350089503569687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241840"/>
        <c:axId val="395241448"/>
      </c:lineChart>
      <c:catAx>
        <c:axId val="395242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5240272"/>
        <c:crosses val="autoZero"/>
        <c:auto val="1"/>
        <c:lblAlgn val="ctr"/>
        <c:lblOffset val="100"/>
        <c:noMultiLvlLbl val="0"/>
      </c:catAx>
      <c:valAx>
        <c:axId val="39524027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524223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524144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5241840"/>
        <c:crosses val="max"/>
        <c:crossBetween val="between"/>
      </c:valAx>
      <c:catAx>
        <c:axId val="395241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524144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'PC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'PC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'PC Dpto'!$O$7</c:f>
              <c:numCache>
                <c:formatCode>#,##0.0</c:formatCode>
                <c:ptCount val="1"/>
                <c:pt idx="0">
                  <c:v>9.0397210282753804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5245368"/>
        <c:axId val="395245760"/>
      </c:barChart>
      <c:lineChart>
        <c:grouping val="standard"/>
        <c:varyColors val="0"/>
        <c:ser>
          <c:idx val="1"/>
          <c:order val="1"/>
          <c:tx>
            <c:strRef>
              <c:f>'PC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'PC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'PC Dpto'!$P$7</c:f>
              <c:numCache>
                <c:formatCode>0%</c:formatCode>
                <c:ptCount val="1"/>
                <c:pt idx="0">
                  <c:v>0.25505440975810112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252816"/>
        <c:axId val="395246544"/>
      </c:lineChart>
      <c:catAx>
        <c:axId val="395245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5245760"/>
        <c:crosses val="autoZero"/>
        <c:auto val="1"/>
        <c:lblAlgn val="ctr"/>
        <c:lblOffset val="100"/>
        <c:noMultiLvlLbl val="0"/>
      </c:catAx>
      <c:valAx>
        <c:axId val="39524576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524536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524654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5252816"/>
        <c:crosses val="max"/>
        <c:crossBetween val="between"/>
      </c:valAx>
      <c:catAx>
        <c:axId val="395252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524654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'AEQW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'AEQW Dpto'!$N$7:$N$30</c:f>
              <c:strCache>
                <c:ptCount val="24"/>
                <c:pt idx="0">
                  <c:v>Pasco</c:v>
                </c:pt>
                <c:pt idx="1">
                  <c:v>Tacna</c:v>
                </c:pt>
                <c:pt idx="2">
                  <c:v>Ancash</c:v>
                </c:pt>
                <c:pt idx="3">
                  <c:v>Amazonas</c:v>
                </c:pt>
                <c:pt idx="4">
                  <c:v>Apurímac</c:v>
                </c:pt>
                <c:pt idx="5">
                  <c:v>Cajamarca</c:v>
                </c:pt>
                <c:pt idx="6">
                  <c:v>San Martín</c:v>
                </c:pt>
                <c:pt idx="7">
                  <c:v>Huánuco</c:v>
                </c:pt>
                <c:pt idx="8">
                  <c:v>Junín</c:v>
                </c:pt>
                <c:pt idx="9">
                  <c:v>Lima</c:v>
                </c:pt>
                <c:pt idx="10">
                  <c:v>La Libertad</c:v>
                </c:pt>
                <c:pt idx="11">
                  <c:v>Madre de Dios</c:v>
                </c:pt>
                <c:pt idx="12">
                  <c:v>Arequipa</c:v>
                </c:pt>
                <c:pt idx="13">
                  <c:v>Ucayali</c:v>
                </c:pt>
                <c:pt idx="14">
                  <c:v>Piura</c:v>
                </c:pt>
                <c:pt idx="15">
                  <c:v>Lambayeque</c:v>
                </c:pt>
                <c:pt idx="16">
                  <c:v>Loreto</c:v>
                </c:pt>
                <c:pt idx="17">
                  <c:v>Ica</c:v>
                </c:pt>
                <c:pt idx="18">
                  <c:v>Moquegua</c:v>
                </c:pt>
                <c:pt idx="19">
                  <c:v>Huancavelica</c:v>
                </c:pt>
                <c:pt idx="20">
                  <c:v>Puno</c:v>
                </c:pt>
                <c:pt idx="21">
                  <c:v>Cusco</c:v>
                </c:pt>
                <c:pt idx="22">
                  <c:v>Ayacucho</c:v>
                </c:pt>
                <c:pt idx="23">
                  <c:v>Tumbes</c:v>
                </c:pt>
              </c:strCache>
            </c:strRef>
          </c:cat>
          <c:val>
            <c:numRef>
              <c:f>'AEQW Dpto'!$O$7:$O$30</c:f>
              <c:numCache>
                <c:formatCode>#,##0.0</c:formatCode>
                <c:ptCount val="24"/>
                <c:pt idx="0">
                  <c:v>3.0711067352822283</c:v>
                </c:pt>
                <c:pt idx="1">
                  <c:v>1.3195104980231918</c:v>
                </c:pt>
                <c:pt idx="2">
                  <c:v>6.6261493313963911</c:v>
                </c:pt>
                <c:pt idx="3">
                  <c:v>4.8855829248768714</c:v>
                </c:pt>
                <c:pt idx="4">
                  <c:v>4.5211139378616281</c:v>
                </c:pt>
                <c:pt idx="5">
                  <c:v>9.8942232476197205</c:v>
                </c:pt>
                <c:pt idx="6">
                  <c:v>5.043816974530273</c:v>
                </c:pt>
                <c:pt idx="7">
                  <c:v>6.3975693021529878</c:v>
                </c:pt>
                <c:pt idx="8">
                  <c:v>4.7301202986578446</c:v>
                </c:pt>
                <c:pt idx="9">
                  <c:v>19.249704113060943</c:v>
                </c:pt>
                <c:pt idx="10">
                  <c:v>6.8648448824187653</c:v>
                </c:pt>
                <c:pt idx="11">
                  <c:v>0.67770214487723024</c:v>
                </c:pt>
                <c:pt idx="12">
                  <c:v>2.2762387272041451</c:v>
                </c:pt>
                <c:pt idx="13">
                  <c:v>2.3263496843319444</c:v>
                </c:pt>
                <c:pt idx="14">
                  <c:v>4.9842210710612562</c:v>
                </c:pt>
                <c:pt idx="15">
                  <c:v>2.0382535049529906</c:v>
                </c:pt>
                <c:pt idx="16">
                  <c:v>6.0584847362915752</c:v>
                </c:pt>
                <c:pt idx="17">
                  <c:v>2.0691109087802033</c:v>
                </c:pt>
                <c:pt idx="18">
                  <c:v>0.49787458741684532</c:v>
                </c:pt>
                <c:pt idx="19">
                  <c:v>1.7487376848166605</c:v>
                </c:pt>
                <c:pt idx="20">
                  <c:v>2.7633071367445154</c:v>
                </c:pt>
                <c:pt idx="21">
                  <c:v>2.644450813511412</c:v>
                </c:pt>
                <c:pt idx="22">
                  <c:v>1.8371082831146737</c:v>
                </c:pt>
                <c:pt idx="23">
                  <c:v>0.31621924915089039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5254384"/>
        <c:axId val="395255168"/>
      </c:barChart>
      <c:lineChart>
        <c:grouping val="standard"/>
        <c:varyColors val="0"/>
        <c:ser>
          <c:idx val="1"/>
          <c:order val="1"/>
          <c:tx>
            <c:strRef>
              <c:f>'AEQW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'AEQW Dpto'!$N$7:$N$30</c:f>
              <c:strCache>
                <c:ptCount val="24"/>
                <c:pt idx="0">
                  <c:v>Pasco</c:v>
                </c:pt>
                <c:pt idx="1">
                  <c:v>Tacna</c:v>
                </c:pt>
                <c:pt idx="2">
                  <c:v>Ancash</c:v>
                </c:pt>
                <c:pt idx="3">
                  <c:v>Amazonas</c:v>
                </c:pt>
                <c:pt idx="4">
                  <c:v>Apurímac</c:v>
                </c:pt>
                <c:pt idx="5">
                  <c:v>Cajamarca</c:v>
                </c:pt>
                <c:pt idx="6">
                  <c:v>San Martín</c:v>
                </c:pt>
                <c:pt idx="7">
                  <c:v>Huánuco</c:v>
                </c:pt>
                <c:pt idx="8">
                  <c:v>Junín</c:v>
                </c:pt>
                <c:pt idx="9">
                  <c:v>Lima</c:v>
                </c:pt>
                <c:pt idx="10">
                  <c:v>La Libertad</c:v>
                </c:pt>
                <c:pt idx="11">
                  <c:v>Madre de Dios</c:v>
                </c:pt>
                <c:pt idx="12">
                  <c:v>Arequipa</c:v>
                </c:pt>
                <c:pt idx="13">
                  <c:v>Ucayali</c:v>
                </c:pt>
                <c:pt idx="14">
                  <c:v>Piura</c:v>
                </c:pt>
                <c:pt idx="15">
                  <c:v>Lambayeque</c:v>
                </c:pt>
                <c:pt idx="16">
                  <c:v>Loreto</c:v>
                </c:pt>
                <c:pt idx="17">
                  <c:v>Ica</c:v>
                </c:pt>
                <c:pt idx="18">
                  <c:v>Moquegua</c:v>
                </c:pt>
                <c:pt idx="19">
                  <c:v>Huancavelica</c:v>
                </c:pt>
                <c:pt idx="20">
                  <c:v>Puno</c:v>
                </c:pt>
                <c:pt idx="21">
                  <c:v>Cusco</c:v>
                </c:pt>
                <c:pt idx="22">
                  <c:v>Ayacucho</c:v>
                </c:pt>
                <c:pt idx="23">
                  <c:v>Tumbes</c:v>
                </c:pt>
              </c:strCache>
            </c:strRef>
          </c:cat>
          <c:val>
            <c:numRef>
              <c:f>'AEQW Dpto'!$P$7:$P$30</c:f>
              <c:numCache>
                <c:formatCode>0%</c:formatCode>
                <c:ptCount val="24"/>
                <c:pt idx="0">
                  <c:v>0.13143397941519383</c:v>
                </c:pt>
                <c:pt idx="1">
                  <c:v>0.11225607981775029</c:v>
                </c:pt>
                <c:pt idx="2">
                  <c:v>0.10754625681477711</c:v>
                </c:pt>
                <c:pt idx="3">
                  <c:v>0.1054381969866504</c:v>
                </c:pt>
                <c:pt idx="4">
                  <c:v>9.9245621407398024E-2</c:v>
                </c:pt>
                <c:pt idx="5">
                  <c:v>9.4132633804485888E-2</c:v>
                </c:pt>
                <c:pt idx="6">
                  <c:v>9.2200330776672709E-2</c:v>
                </c:pt>
                <c:pt idx="7">
                  <c:v>8.4131768400144843E-2</c:v>
                </c:pt>
                <c:pt idx="8">
                  <c:v>8.3173792858630857E-2</c:v>
                </c:pt>
                <c:pt idx="9">
                  <c:v>7.4078254881675007E-2</c:v>
                </c:pt>
                <c:pt idx="10">
                  <c:v>7.1707519575198247E-2</c:v>
                </c:pt>
                <c:pt idx="11">
                  <c:v>6.7600806865717539E-2</c:v>
                </c:pt>
                <c:pt idx="12">
                  <c:v>6.7549395425217568E-2</c:v>
                </c:pt>
                <c:pt idx="13">
                  <c:v>6.3274446289890832E-2</c:v>
                </c:pt>
                <c:pt idx="14">
                  <c:v>5.9763246733002567E-2</c:v>
                </c:pt>
                <c:pt idx="15">
                  <c:v>5.7883306742972367E-2</c:v>
                </c:pt>
                <c:pt idx="16">
                  <c:v>5.1825335837033942E-2</c:v>
                </c:pt>
                <c:pt idx="17">
                  <c:v>5.1563617365441322E-2</c:v>
                </c:pt>
                <c:pt idx="18">
                  <c:v>4.6411443900889901E-2</c:v>
                </c:pt>
                <c:pt idx="19">
                  <c:v>3.7026495485364623E-2</c:v>
                </c:pt>
                <c:pt idx="20">
                  <c:v>3.5389077482586302E-2</c:v>
                </c:pt>
                <c:pt idx="21">
                  <c:v>3.375612928327916E-2</c:v>
                </c:pt>
                <c:pt idx="22">
                  <c:v>3.2977958578870432E-2</c:v>
                </c:pt>
                <c:pt idx="23">
                  <c:v>1.9142130575336765E-2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905944"/>
        <c:axId val="395252032"/>
      </c:lineChart>
      <c:catAx>
        <c:axId val="395254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5255168"/>
        <c:crosses val="autoZero"/>
        <c:auto val="1"/>
        <c:lblAlgn val="ctr"/>
        <c:lblOffset val="100"/>
        <c:noMultiLvlLbl val="0"/>
      </c:catAx>
      <c:valAx>
        <c:axId val="39525516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525438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525203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6905944"/>
        <c:crosses val="max"/>
        <c:crossBetween val="between"/>
      </c:valAx>
      <c:catAx>
        <c:axId val="3969059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525203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'PROE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'PROE Dpto'!$N$7:$N$30</c:f>
              <c:strCache>
                <c:ptCount val="24"/>
                <c:pt idx="0">
                  <c:v>Provincia Constitucional del Callao</c:v>
                </c:pt>
                <c:pt idx="1">
                  <c:v>Ayacucho</c:v>
                </c:pt>
                <c:pt idx="2">
                  <c:v>Lima</c:v>
                </c:pt>
                <c:pt idx="3">
                  <c:v>Piura</c:v>
                </c:pt>
                <c:pt idx="4">
                  <c:v>Junín</c:v>
                </c:pt>
                <c:pt idx="5">
                  <c:v>Lambayeque</c:v>
                </c:pt>
                <c:pt idx="6">
                  <c:v>San Martín</c:v>
                </c:pt>
                <c:pt idx="7">
                  <c:v>La Libertad</c:v>
                </c:pt>
                <c:pt idx="8">
                  <c:v>Ancash</c:v>
                </c:pt>
                <c:pt idx="9">
                  <c:v>Arequipa</c:v>
                </c:pt>
                <c:pt idx="10">
                  <c:v>Huánuco</c:v>
                </c:pt>
                <c:pt idx="11">
                  <c:v>Puno</c:v>
                </c:pt>
                <c:pt idx="12">
                  <c:v>Pasco</c:v>
                </c:pt>
                <c:pt idx="13">
                  <c:v>Loreto</c:v>
                </c:pt>
                <c:pt idx="14">
                  <c:v>Amazonas</c:v>
                </c:pt>
                <c:pt idx="15">
                  <c:v>Ica</c:v>
                </c:pt>
                <c:pt idx="16">
                  <c:v>Tacna</c:v>
                </c:pt>
                <c:pt idx="17">
                  <c:v>Cusco</c:v>
                </c:pt>
                <c:pt idx="18">
                  <c:v>Tumbes</c:v>
                </c:pt>
                <c:pt idx="19">
                  <c:v>Cajamarca</c:v>
                </c:pt>
                <c:pt idx="20">
                  <c:v>Ucayali</c:v>
                </c:pt>
                <c:pt idx="21">
                  <c:v>Moquegua</c:v>
                </c:pt>
                <c:pt idx="22">
                  <c:v>Madre de Dios</c:v>
                </c:pt>
                <c:pt idx="23">
                  <c:v>Apurímac</c:v>
                </c:pt>
              </c:strCache>
            </c:strRef>
          </c:cat>
          <c:val>
            <c:numRef>
              <c:f>'PROE Dpto'!$O$7:$O$30</c:f>
              <c:numCache>
                <c:formatCode>#,##0.0</c:formatCode>
                <c:ptCount val="24"/>
                <c:pt idx="0">
                  <c:v>0.19227213718113489</c:v>
                </c:pt>
                <c:pt idx="1">
                  <c:v>0.16076100784630398</c:v>
                </c:pt>
                <c:pt idx="2">
                  <c:v>4.9938337130232284</c:v>
                </c:pt>
                <c:pt idx="3">
                  <c:v>0.45138612272785394</c:v>
                </c:pt>
                <c:pt idx="4">
                  <c:v>0.16365916513677803</c:v>
                </c:pt>
                <c:pt idx="5">
                  <c:v>0.28110784151795087</c:v>
                </c:pt>
                <c:pt idx="6">
                  <c:v>0.1186840597902119</c:v>
                </c:pt>
                <c:pt idx="7">
                  <c:v>0.2055208705160112</c:v>
                </c:pt>
                <c:pt idx="8">
                  <c:v>0.19603983911656542</c:v>
                </c:pt>
                <c:pt idx="9">
                  <c:v>0.17880688230525266</c:v>
                </c:pt>
                <c:pt idx="10">
                  <c:v>3.1192149901471566E-2</c:v>
                </c:pt>
                <c:pt idx="11">
                  <c:v>0.12382090143364621</c:v>
                </c:pt>
                <c:pt idx="12">
                  <c:v>5.0537109695142135E-2</c:v>
                </c:pt>
                <c:pt idx="13">
                  <c:v>8.2754722108802525E-2</c:v>
                </c:pt>
                <c:pt idx="14">
                  <c:v>1.9189949955034535E-2</c:v>
                </c:pt>
                <c:pt idx="15">
                  <c:v>0.13727044068400573</c:v>
                </c:pt>
                <c:pt idx="16">
                  <c:v>5.8700189285445958E-2</c:v>
                </c:pt>
                <c:pt idx="17">
                  <c:v>0.11887013989871775</c:v>
                </c:pt>
                <c:pt idx="18">
                  <c:v>2.6154950137424748E-2</c:v>
                </c:pt>
                <c:pt idx="19">
                  <c:v>4.9145419550768565E-2</c:v>
                </c:pt>
                <c:pt idx="20">
                  <c:v>3.2314999712980352E-2</c:v>
                </c:pt>
                <c:pt idx="21">
                  <c:v>1.9189949955034535E-2</c:v>
                </c:pt>
                <c:pt idx="22">
                  <c:v>1.9401600759010762E-2</c:v>
                </c:pt>
                <c:pt idx="23">
                  <c:v>2.2189949981111567E-2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6901632"/>
        <c:axId val="396903984"/>
      </c:barChart>
      <c:lineChart>
        <c:grouping val="standard"/>
        <c:varyColors val="0"/>
        <c:ser>
          <c:idx val="1"/>
          <c:order val="1"/>
          <c:tx>
            <c:strRef>
              <c:f>'PROE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'PROE Dpto'!$N$7:$N$30</c:f>
              <c:strCache>
                <c:ptCount val="24"/>
                <c:pt idx="0">
                  <c:v>Provincia Constitucional del Callao</c:v>
                </c:pt>
                <c:pt idx="1">
                  <c:v>Ayacucho</c:v>
                </c:pt>
                <c:pt idx="2">
                  <c:v>Lima</c:v>
                </c:pt>
                <c:pt idx="3">
                  <c:v>Piura</c:v>
                </c:pt>
                <c:pt idx="4">
                  <c:v>Junín</c:v>
                </c:pt>
                <c:pt idx="5">
                  <c:v>Lambayeque</c:v>
                </c:pt>
                <c:pt idx="6">
                  <c:v>San Martín</c:v>
                </c:pt>
                <c:pt idx="7">
                  <c:v>La Libertad</c:v>
                </c:pt>
                <c:pt idx="8">
                  <c:v>Ancash</c:v>
                </c:pt>
                <c:pt idx="9">
                  <c:v>Arequipa</c:v>
                </c:pt>
                <c:pt idx="10">
                  <c:v>Huánuco</c:v>
                </c:pt>
                <c:pt idx="11">
                  <c:v>Puno</c:v>
                </c:pt>
                <c:pt idx="12">
                  <c:v>Pasco</c:v>
                </c:pt>
                <c:pt idx="13">
                  <c:v>Loreto</c:v>
                </c:pt>
                <c:pt idx="14">
                  <c:v>Amazonas</c:v>
                </c:pt>
                <c:pt idx="15">
                  <c:v>Ica</c:v>
                </c:pt>
                <c:pt idx="16">
                  <c:v>Tacna</c:v>
                </c:pt>
                <c:pt idx="17">
                  <c:v>Cusco</c:v>
                </c:pt>
                <c:pt idx="18">
                  <c:v>Tumbes</c:v>
                </c:pt>
                <c:pt idx="19">
                  <c:v>Cajamarca</c:v>
                </c:pt>
                <c:pt idx="20">
                  <c:v>Ucayali</c:v>
                </c:pt>
                <c:pt idx="21">
                  <c:v>Moquegua</c:v>
                </c:pt>
                <c:pt idx="22">
                  <c:v>Madre de Dios</c:v>
                </c:pt>
                <c:pt idx="23">
                  <c:v>Apurímac</c:v>
                </c:pt>
              </c:strCache>
            </c:strRef>
          </c:cat>
          <c:val>
            <c:numRef>
              <c:f>'PROE Dpto'!$P$7:$P$30</c:f>
              <c:numCache>
                <c:formatCode>0%</c:formatCode>
                <c:ptCount val="24"/>
                <c:pt idx="0">
                  <c:v>0.24223261377150851</c:v>
                </c:pt>
                <c:pt idx="1">
                  <c:v>0.19024205871752378</c:v>
                </c:pt>
                <c:pt idx="2">
                  <c:v>0.17315699510193591</c:v>
                </c:pt>
                <c:pt idx="3">
                  <c:v>0.14509404489498648</c:v>
                </c:pt>
                <c:pt idx="4">
                  <c:v>0.14422740664015057</c:v>
                </c:pt>
                <c:pt idx="5">
                  <c:v>0.12960483914554063</c:v>
                </c:pt>
                <c:pt idx="6">
                  <c:v>9.8537480647040557E-2</c:v>
                </c:pt>
                <c:pt idx="7">
                  <c:v>9.808688924609682E-2</c:v>
                </c:pt>
                <c:pt idx="8">
                  <c:v>8.852235598468576E-2</c:v>
                </c:pt>
                <c:pt idx="9">
                  <c:v>8.0287263915026608E-2</c:v>
                </c:pt>
                <c:pt idx="10">
                  <c:v>7.892790424412971E-2</c:v>
                </c:pt>
                <c:pt idx="11">
                  <c:v>7.3525187884314294E-2</c:v>
                </c:pt>
                <c:pt idx="12">
                  <c:v>7.2566478364708517E-2</c:v>
                </c:pt>
                <c:pt idx="13">
                  <c:v>6.9420792760183092E-2</c:v>
                </c:pt>
                <c:pt idx="14">
                  <c:v>6.2323243658973515E-2</c:v>
                </c:pt>
                <c:pt idx="15">
                  <c:v>6.1919801184265169E-2</c:v>
                </c:pt>
                <c:pt idx="16">
                  <c:v>6.0542559926571461E-2</c:v>
                </c:pt>
                <c:pt idx="17">
                  <c:v>5.9372580308584097E-2</c:v>
                </c:pt>
                <c:pt idx="18">
                  <c:v>5.757730218823829E-2</c:v>
                </c:pt>
                <c:pt idx="19">
                  <c:v>5.7061571343212436E-2</c:v>
                </c:pt>
                <c:pt idx="20">
                  <c:v>5.0036464316375318E-2</c:v>
                </c:pt>
                <c:pt idx="21">
                  <c:v>4.5024318721002252E-2</c:v>
                </c:pt>
                <c:pt idx="22">
                  <c:v>2.9830305334126842E-2</c:v>
                </c:pt>
                <c:pt idx="23">
                  <c:v>2.6337000401300791E-2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900848"/>
        <c:axId val="396900456"/>
      </c:lineChart>
      <c:catAx>
        <c:axId val="39690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6903984"/>
        <c:crosses val="autoZero"/>
        <c:auto val="1"/>
        <c:lblAlgn val="ctr"/>
        <c:lblOffset val="100"/>
        <c:noMultiLvlLbl val="0"/>
      </c:catAx>
      <c:valAx>
        <c:axId val="39690398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690163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690045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6900848"/>
        <c:crosses val="max"/>
        <c:crossBetween val="between"/>
      </c:valAx>
      <c:catAx>
        <c:axId val="396900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690045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'AONA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'AONA Dpto'!$N$7:$N$31</c:f>
              <c:strCache>
                <c:ptCount val="25"/>
                <c:pt idx="0">
                  <c:v>Cajamarca</c:v>
                </c:pt>
                <c:pt idx="1">
                  <c:v>Tumbes</c:v>
                </c:pt>
                <c:pt idx="2">
                  <c:v>Ancash</c:v>
                </c:pt>
                <c:pt idx="3">
                  <c:v>Ucayali</c:v>
                </c:pt>
                <c:pt idx="4">
                  <c:v>Lambayeque</c:v>
                </c:pt>
                <c:pt idx="5">
                  <c:v>San Martín</c:v>
                </c:pt>
                <c:pt idx="6">
                  <c:v>Arequipa</c:v>
                </c:pt>
                <c:pt idx="7">
                  <c:v>Ayacucho</c:v>
                </c:pt>
                <c:pt idx="8">
                  <c:v>Puno</c:v>
                </c:pt>
                <c:pt idx="9">
                  <c:v>Tacna</c:v>
                </c:pt>
                <c:pt idx="10">
                  <c:v>Huánuco</c:v>
                </c:pt>
                <c:pt idx="11">
                  <c:v>Amazonas</c:v>
                </c:pt>
                <c:pt idx="12">
                  <c:v>La Libertad</c:v>
                </c:pt>
                <c:pt idx="13">
                  <c:v>Cusco</c:v>
                </c:pt>
                <c:pt idx="14">
                  <c:v>Huancavelica</c:v>
                </c:pt>
                <c:pt idx="15">
                  <c:v>Piura</c:v>
                </c:pt>
                <c:pt idx="16">
                  <c:v>Ica</c:v>
                </c:pt>
                <c:pt idx="17">
                  <c:v>Loreto</c:v>
                </c:pt>
                <c:pt idx="18">
                  <c:v>Junín</c:v>
                </c:pt>
                <c:pt idx="19">
                  <c:v>Pasco</c:v>
                </c:pt>
                <c:pt idx="20">
                  <c:v>Provincia Constitucional del Callao</c:v>
                </c:pt>
                <c:pt idx="21">
                  <c:v>Moquegua</c:v>
                </c:pt>
                <c:pt idx="22">
                  <c:v>Apurímac</c:v>
                </c:pt>
                <c:pt idx="23">
                  <c:v>Madre de Dios</c:v>
                </c:pt>
                <c:pt idx="24">
                  <c:v>Lima</c:v>
                </c:pt>
              </c:strCache>
            </c:strRef>
          </c:cat>
          <c:val>
            <c:numRef>
              <c:f>'AONA Dpto'!$O$7:$O$31</c:f>
              <c:numCache>
                <c:formatCode>#,##0.0</c:formatCode>
                <c:ptCount val="25"/>
                <c:pt idx="0">
                  <c:v>0.23975027853157371</c:v>
                </c:pt>
                <c:pt idx="1">
                  <c:v>0.22294832379702711</c:v>
                </c:pt>
                <c:pt idx="2">
                  <c:v>0.66894190829771105</c:v>
                </c:pt>
                <c:pt idx="3">
                  <c:v>0.24084096777733066</c:v>
                </c:pt>
                <c:pt idx="4">
                  <c:v>1.1649081625582767</c:v>
                </c:pt>
                <c:pt idx="5">
                  <c:v>0.15471632944627345</c:v>
                </c:pt>
                <c:pt idx="6">
                  <c:v>1.4514392992175704</c:v>
                </c:pt>
                <c:pt idx="7">
                  <c:v>0.5461998835853592</c:v>
                </c:pt>
                <c:pt idx="8">
                  <c:v>1.4038196705168957</c:v>
                </c:pt>
                <c:pt idx="9">
                  <c:v>0.82250841895191584</c:v>
                </c:pt>
                <c:pt idx="10">
                  <c:v>0.80494849062961293</c:v>
                </c:pt>
                <c:pt idx="11">
                  <c:v>0.12263855844503269</c:v>
                </c:pt>
                <c:pt idx="12">
                  <c:v>0.8397389253914298</c:v>
                </c:pt>
                <c:pt idx="13">
                  <c:v>1.4557739892179598</c:v>
                </c:pt>
                <c:pt idx="14">
                  <c:v>0.14992905376857379</c:v>
                </c:pt>
                <c:pt idx="15">
                  <c:v>0.68611643381905196</c:v>
                </c:pt>
                <c:pt idx="16">
                  <c:v>0.98219787323887431</c:v>
                </c:pt>
                <c:pt idx="17">
                  <c:v>0.79756908274066518</c:v>
                </c:pt>
                <c:pt idx="18">
                  <c:v>1.0260755162362329</c:v>
                </c:pt>
                <c:pt idx="19">
                  <c:v>6.5245971192780416E-2</c:v>
                </c:pt>
                <c:pt idx="20">
                  <c:v>1.8320967866893625</c:v>
                </c:pt>
                <c:pt idx="21">
                  <c:v>0.17884729873549077</c:v>
                </c:pt>
                <c:pt idx="22">
                  <c:v>6.0833139825263061E-2</c:v>
                </c:pt>
                <c:pt idx="23">
                  <c:v>0.34059192983386311</c:v>
                </c:pt>
                <c:pt idx="24">
                  <c:v>19.06271392911367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6904376"/>
        <c:axId val="396902808"/>
      </c:barChart>
      <c:lineChart>
        <c:grouping val="standard"/>
        <c:varyColors val="0"/>
        <c:ser>
          <c:idx val="1"/>
          <c:order val="1"/>
          <c:tx>
            <c:strRef>
              <c:f>'AONA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'AONA Dpto'!$N$7:$N$31</c:f>
              <c:strCache>
                <c:ptCount val="25"/>
                <c:pt idx="0">
                  <c:v>Cajamarca</c:v>
                </c:pt>
                <c:pt idx="1">
                  <c:v>Tumbes</c:v>
                </c:pt>
                <c:pt idx="2">
                  <c:v>Ancash</c:v>
                </c:pt>
                <c:pt idx="3">
                  <c:v>Ucayali</c:v>
                </c:pt>
                <c:pt idx="4">
                  <c:v>Lambayeque</c:v>
                </c:pt>
                <c:pt idx="5">
                  <c:v>San Martín</c:v>
                </c:pt>
                <c:pt idx="6">
                  <c:v>Arequipa</c:v>
                </c:pt>
                <c:pt idx="7">
                  <c:v>Ayacucho</c:v>
                </c:pt>
                <c:pt idx="8">
                  <c:v>Puno</c:v>
                </c:pt>
                <c:pt idx="9">
                  <c:v>Tacna</c:v>
                </c:pt>
                <c:pt idx="10">
                  <c:v>Huánuco</c:v>
                </c:pt>
                <c:pt idx="11">
                  <c:v>Amazonas</c:v>
                </c:pt>
                <c:pt idx="12">
                  <c:v>La Libertad</c:v>
                </c:pt>
                <c:pt idx="13">
                  <c:v>Cusco</c:v>
                </c:pt>
                <c:pt idx="14">
                  <c:v>Huancavelica</c:v>
                </c:pt>
                <c:pt idx="15">
                  <c:v>Piura</c:v>
                </c:pt>
                <c:pt idx="16">
                  <c:v>Ica</c:v>
                </c:pt>
                <c:pt idx="17">
                  <c:v>Loreto</c:v>
                </c:pt>
                <c:pt idx="18">
                  <c:v>Junín</c:v>
                </c:pt>
                <c:pt idx="19">
                  <c:v>Pasco</c:v>
                </c:pt>
                <c:pt idx="20">
                  <c:v>Provincia Constitucional del Callao</c:v>
                </c:pt>
                <c:pt idx="21">
                  <c:v>Moquegua</c:v>
                </c:pt>
                <c:pt idx="22">
                  <c:v>Apurímac</c:v>
                </c:pt>
                <c:pt idx="23">
                  <c:v>Madre de Dios</c:v>
                </c:pt>
                <c:pt idx="24">
                  <c:v>Lima</c:v>
                </c:pt>
              </c:strCache>
            </c:strRef>
          </c:cat>
          <c:val>
            <c:numRef>
              <c:f>'AONA Dpto'!$P$7:$P$31</c:f>
              <c:numCache>
                <c:formatCode>0%</c:formatCode>
                <c:ptCount val="25"/>
                <c:pt idx="0">
                  <c:v>0.38849360024431512</c:v>
                </c:pt>
                <c:pt idx="1">
                  <c:v>0.35594051349858397</c:v>
                </c:pt>
                <c:pt idx="2">
                  <c:v>0.35246499718515184</c:v>
                </c:pt>
                <c:pt idx="3">
                  <c:v>0.34905853964913214</c:v>
                </c:pt>
                <c:pt idx="4">
                  <c:v>0.34584607969880127</c:v>
                </c:pt>
                <c:pt idx="5">
                  <c:v>0.34397917544037465</c:v>
                </c:pt>
                <c:pt idx="6">
                  <c:v>0.34224519863255848</c:v>
                </c:pt>
                <c:pt idx="7">
                  <c:v>0.33927544835698542</c:v>
                </c:pt>
                <c:pt idx="8">
                  <c:v>0.3356490683745435</c:v>
                </c:pt>
                <c:pt idx="9">
                  <c:v>0.33281166489988279</c:v>
                </c:pt>
                <c:pt idx="10">
                  <c:v>0.31813580668974234</c:v>
                </c:pt>
                <c:pt idx="11">
                  <c:v>0.3152459570593989</c:v>
                </c:pt>
                <c:pt idx="12">
                  <c:v>0.31401324328501257</c:v>
                </c:pt>
                <c:pt idx="13">
                  <c:v>0.30540134292936683</c:v>
                </c:pt>
                <c:pt idx="14">
                  <c:v>0.2944062918251299</c:v>
                </c:pt>
                <c:pt idx="15">
                  <c:v>0.29386933849032987</c:v>
                </c:pt>
                <c:pt idx="16">
                  <c:v>0.29229722044408746</c:v>
                </c:pt>
                <c:pt idx="17">
                  <c:v>0.29181741047402598</c:v>
                </c:pt>
                <c:pt idx="18">
                  <c:v>0.28855107856623524</c:v>
                </c:pt>
                <c:pt idx="19">
                  <c:v>0.2775833703160196</c:v>
                </c:pt>
                <c:pt idx="20">
                  <c:v>0.27458002666063613</c:v>
                </c:pt>
                <c:pt idx="21">
                  <c:v>0.26614418988188998</c:v>
                </c:pt>
                <c:pt idx="22">
                  <c:v>0.25528286057005772</c:v>
                </c:pt>
                <c:pt idx="23">
                  <c:v>0.25129055427175517</c:v>
                </c:pt>
                <c:pt idx="24">
                  <c:v>0.24631897532758157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901240"/>
        <c:axId val="396902024"/>
      </c:lineChart>
      <c:catAx>
        <c:axId val="396904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6902808"/>
        <c:crosses val="autoZero"/>
        <c:auto val="1"/>
        <c:lblAlgn val="ctr"/>
        <c:lblOffset val="100"/>
        <c:noMultiLvlLbl val="0"/>
      </c:catAx>
      <c:valAx>
        <c:axId val="39690280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690437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690202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6901240"/>
        <c:crosses val="max"/>
        <c:crossBetween val="between"/>
      </c:valAx>
      <c:catAx>
        <c:axId val="396901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690202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'AHRE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'AHRE Dpto'!$N$7:$N$27</c:f>
              <c:strCache>
                <c:ptCount val="21"/>
                <c:pt idx="0">
                  <c:v>Apurímac</c:v>
                </c:pt>
                <c:pt idx="1">
                  <c:v>Arequipa</c:v>
                </c:pt>
                <c:pt idx="2">
                  <c:v>Ica</c:v>
                </c:pt>
                <c:pt idx="3">
                  <c:v>Lima</c:v>
                </c:pt>
                <c:pt idx="4">
                  <c:v>Huánuco</c:v>
                </c:pt>
                <c:pt idx="5">
                  <c:v>Tacna</c:v>
                </c:pt>
                <c:pt idx="6">
                  <c:v>Ancash</c:v>
                </c:pt>
                <c:pt idx="7">
                  <c:v>Huancavelica</c:v>
                </c:pt>
                <c:pt idx="8">
                  <c:v>Ucayali</c:v>
                </c:pt>
                <c:pt idx="9">
                  <c:v>Cusco</c:v>
                </c:pt>
                <c:pt idx="10">
                  <c:v>Cajamarca</c:v>
                </c:pt>
                <c:pt idx="11">
                  <c:v>Pasco</c:v>
                </c:pt>
                <c:pt idx="12">
                  <c:v>Puno</c:v>
                </c:pt>
                <c:pt idx="13">
                  <c:v>Lambayeque</c:v>
                </c:pt>
                <c:pt idx="14">
                  <c:v>La Libertad</c:v>
                </c:pt>
                <c:pt idx="15">
                  <c:v>Amazonas</c:v>
                </c:pt>
                <c:pt idx="16">
                  <c:v>Ayacucho</c:v>
                </c:pt>
                <c:pt idx="17">
                  <c:v>Junín</c:v>
                </c:pt>
                <c:pt idx="18">
                  <c:v>San Martín</c:v>
                </c:pt>
                <c:pt idx="19">
                  <c:v>Loreto</c:v>
                </c:pt>
                <c:pt idx="20">
                  <c:v>Piura</c:v>
                </c:pt>
              </c:strCache>
            </c:strRef>
          </c:cat>
          <c:val>
            <c:numRef>
              <c:f>'AHRE Dpto'!$O$7:$O$27</c:f>
              <c:numCache>
                <c:formatCode>#,##0.0</c:formatCode>
                <c:ptCount val="21"/>
                <c:pt idx="0">
                  <c:v>0.12979841115884483</c:v>
                </c:pt>
                <c:pt idx="1">
                  <c:v>4.3600001954473555E-3</c:v>
                </c:pt>
                <c:pt idx="2">
                  <c:v>0.11168545030523092</c:v>
                </c:pt>
                <c:pt idx="3">
                  <c:v>2.5880217156427534</c:v>
                </c:pt>
                <c:pt idx="4">
                  <c:v>0.35459140934108291</c:v>
                </c:pt>
                <c:pt idx="5">
                  <c:v>5.9830691199749708E-2</c:v>
                </c:pt>
                <c:pt idx="6">
                  <c:v>0.20839939499273896</c:v>
                </c:pt>
                <c:pt idx="7">
                  <c:v>0.45761836273595691</c:v>
                </c:pt>
                <c:pt idx="8">
                  <c:v>0.13931891578249633</c:v>
                </c:pt>
                <c:pt idx="9">
                  <c:v>0.1944356097956188</c:v>
                </c:pt>
                <c:pt idx="10">
                  <c:v>0.55288285727147013</c:v>
                </c:pt>
                <c:pt idx="11">
                  <c:v>0.14128013022127561</c:v>
                </c:pt>
                <c:pt idx="12">
                  <c:v>0.29281647317111492</c:v>
                </c:pt>
                <c:pt idx="13">
                  <c:v>0.11666721728397533</c:v>
                </c:pt>
                <c:pt idx="14">
                  <c:v>0.1528151846723631</c:v>
                </c:pt>
                <c:pt idx="15">
                  <c:v>9.4140869565308094E-2</c:v>
                </c:pt>
                <c:pt idx="16">
                  <c:v>7.9357863694895059E-2</c:v>
                </c:pt>
                <c:pt idx="17">
                  <c:v>8.091709011932835E-2</c:v>
                </c:pt>
                <c:pt idx="18">
                  <c:v>0.13213182170875371</c:v>
                </c:pt>
                <c:pt idx="19">
                  <c:v>0.11692241881974041</c:v>
                </c:pt>
                <c:pt idx="20">
                  <c:v>6.0014190705260262E-2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6904768"/>
        <c:axId val="396905160"/>
      </c:barChart>
      <c:lineChart>
        <c:grouping val="standard"/>
        <c:varyColors val="0"/>
        <c:ser>
          <c:idx val="1"/>
          <c:order val="1"/>
          <c:tx>
            <c:strRef>
              <c:f>'AHRE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'AHRE Dpto'!$N$7:$N$27</c:f>
              <c:strCache>
                <c:ptCount val="21"/>
                <c:pt idx="0">
                  <c:v>Apurímac</c:v>
                </c:pt>
                <c:pt idx="1">
                  <c:v>Arequipa</c:v>
                </c:pt>
                <c:pt idx="2">
                  <c:v>Ica</c:v>
                </c:pt>
                <c:pt idx="3">
                  <c:v>Lima</c:v>
                </c:pt>
                <c:pt idx="4">
                  <c:v>Huánuco</c:v>
                </c:pt>
                <c:pt idx="5">
                  <c:v>Tacna</c:v>
                </c:pt>
                <c:pt idx="6">
                  <c:v>Ancash</c:v>
                </c:pt>
                <c:pt idx="7">
                  <c:v>Huancavelica</c:v>
                </c:pt>
                <c:pt idx="8">
                  <c:v>Ucayali</c:v>
                </c:pt>
                <c:pt idx="9">
                  <c:v>Cusco</c:v>
                </c:pt>
                <c:pt idx="10">
                  <c:v>Cajamarca</c:v>
                </c:pt>
                <c:pt idx="11">
                  <c:v>Pasco</c:v>
                </c:pt>
                <c:pt idx="12">
                  <c:v>Puno</c:v>
                </c:pt>
                <c:pt idx="13">
                  <c:v>Lambayeque</c:v>
                </c:pt>
                <c:pt idx="14">
                  <c:v>La Libertad</c:v>
                </c:pt>
                <c:pt idx="15">
                  <c:v>Amazonas</c:v>
                </c:pt>
                <c:pt idx="16">
                  <c:v>Ayacucho</c:v>
                </c:pt>
                <c:pt idx="17">
                  <c:v>Junín</c:v>
                </c:pt>
                <c:pt idx="18">
                  <c:v>San Martín</c:v>
                </c:pt>
                <c:pt idx="19">
                  <c:v>Loreto</c:v>
                </c:pt>
                <c:pt idx="20">
                  <c:v>Piura</c:v>
                </c:pt>
              </c:strCache>
            </c:strRef>
          </c:cat>
          <c:val>
            <c:numRef>
              <c:f>'AHRE Dpto'!$P$7:$P$27</c:f>
              <c:numCache>
                <c:formatCode>0%</c:formatCode>
                <c:ptCount val="21"/>
                <c:pt idx="0">
                  <c:v>0.3473136675724533</c:v>
                </c:pt>
                <c:pt idx="1">
                  <c:v>0.31806245954532797</c:v>
                </c:pt>
                <c:pt idx="2">
                  <c:v>0.28039267696973502</c:v>
                </c:pt>
                <c:pt idx="3">
                  <c:v>0.23335806796674813</c:v>
                </c:pt>
                <c:pt idx="4">
                  <c:v>0.13980789525315182</c:v>
                </c:pt>
                <c:pt idx="5">
                  <c:v>9.3833224387495057E-2</c:v>
                </c:pt>
                <c:pt idx="6">
                  <c:v>8.5105788350902711E-2</c:v>
                </c:pt>
                <c:pt idx="7">
                  <c:v>7.297963489574455E-2</c:v>
                </c:pt>
                <c:pt idx="8">
                  <c:v>5.0527938294830689E-2</c:v>
                </c:pt>
                <c:pt idx="9">
                  <c:v>3.7377561844425311E-2</c:v>
                </c:pt>
                <c:pt idx="10">
                  <c:v>3.6748860462295592E-2</c:v>
                </c:pt>
                <c:pt idx="11">
                  <c:v>3.4892942933809082E-2</c:v>
                </c:pt>
                <c:pt idx="12">
                  <c:v>3.1878189617865899E-2</c:v>
                </c:pt>
                <c:pt idx="13">
                  <c:v>3.1055250832691693E-2</c:v>
                </c:pt>
                <c:pt idx="14">
                  <c:v>2.141281453039667E-2</c:v>
                </c:pt>
                <c:pt idx="15">
                  <c:v>1.5747002103145107E-2</c:v>
                </c:pt>
                <c:pt idx="16">
                  <c:v>1.4177396536680188E-2</c:v>
                </c:pt>
                <c:pt idx="17">
                  <c:v>1.1875445711298055E-2</c:v>
                </c:pt>
                <c:pt idx="18">
                  <c:v>1.049722805727879E-2</c:v>
                </c:pt>
                <c:pt idx="19">
                  <c:v>1.0340343327294849E-2</c:v>
                </c:pt>
                <c:pt idx="20">
                  <c:v>5.8663860106932877E-3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903200"/>
        <c:axId val="396902416"/>
      </c:lineChart>
      <c:catAx>
        <c:axId val="396904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6905160"/>
        <c:crosses val="autoZero"/>
        <c:auto val="1"/>
        <c:lblAlgn val="ctr"/>
        <c:lblOffset val="100"/>
        <c:noMultiLvlLbl val="0"/>
      </c:catAx>
      <c:valAx>
        <c:axId val="39690516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690476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690241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6903200"/>
        <c:crosses val="max"/>
        <c:crossBetween val="between"/>
      </c:valAx>
      <c:catAx>
        <c:axId val="396903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690241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'CPJCC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'CPJCC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'CPJCC Dpto'!$O$7</c:f>
              <c:numCache>
                <c:formatCode>#,##0.0</c:formatCode>
                <c:ptCount val="1"/>
                <c:pt idx="0">
                  <c:v>4.0319678770028986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6877720"/>
        <c:axId val="396874584"/>
      </c:barChart>
      <c:lineChart>
        <c:grouping val="standard"/>
        <c:varyColors val="0"/>
        <c:ser>
          <c:idx val="1"/>
          <c:order val="1"/>
          <c:tx>
            <c:strRef>
              <c:f>'CPJCC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'CPJCC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'CPJCC Dpto'!$P$7</c:f>
              <c:numCache>
                <c:formatCode>0%</c:formatCode>
                <c:ptCount val="1"/>
                <c:pt idx="0">
                  <c:v>0.33890230895031975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883600"/>
        <c:axId val="396880464"/>
      </c:lineChart>
      <c:catAx>
        <c:axId val="396877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6874584"/>
        <c:crosses val="autoZero"/>
        <c:auto val="1"/>
        <c:lblAlgn val="ctr"/>
        <c:lblOffset val="100"/>
        <c:noMultiLvlLbl val="0"/>
      </c:catAx>
      <c:valAx>
        <c:axId val="39687458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687772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688046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6883600"/>
        <c:crosses val="max"/>
        <c:crossBetween val="between"/>
      </c:valAx>
      <c:catAx>
        <c:axId val="396883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688046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'RPAM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'RPAM Dpto'!$N$7:$N$9</c:f>
              <c:strCache>
                <c:ptCount val="3"/>
                <c:pt idx="0">
                  <c:v>Puno</c:v>
                </c:pt>
                <c:pt idx="1">
                  <c:v>Lima</c:v>
                </c:pt>
                <c:pt idx="2">
                  <c:v>Ancash</c:v>
                </c:pt>
              </c:strCache>
            </c:strRef>
          </c:cat>
          <c:val>
            <c:numRef>
              <c:f>'RPAM Dpto'!$O$7:$O$9</c:f>
              <c:numCache>
                <c:formatCode>#,##0.0</c:formatCode>
                <c:ptCount val="3"/>
                <c:pt idx="0">
                  <c:v>0.1910490223672241</c:v>
                </c:pt>
                <c:pt idx="1">
                  <c:v>0.23228619765723124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6879288"/>
        <c:axId val="396874192"/>
      </c:barChart>
      <c:lineChart>
        <c:grouping val="standard"/>
        <c:varyColors val="0"/>
        <c:ser>
          <c:idx val="1"/>
          <c:order val="1"/>
          <c:tx>
            <c:strRef>
              <c:f>'RPAM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'RPAM Dpto'!$N$7:$N$9</c:f>
              <c:strCache>
                <c:ptCount val="3"/>
                <c:pt idx="0">
                  <c:v>Puno</c:v>
                </c:pt>
                <c:pt idx="1">
                  <c:v>Lima</c:v>
                </c:pt>
                <c:pt idx="2">
                  <c:v>Ancash</c:v>
                </c:pt>
              </c:strCache>
            </c:strRef>
          </c:cat>
          <c:val>
            <c:numRef>
              <c:f>'RPAM Dpto'!$P$7:$P$9</c:f>
              <c:numCache>
                <c:formatCode>0%</c:formatCode>
                <c:ptCount val="3"/>
                <c:pt idx="0">
                  <c:v>0.15646892134353813</c:v>
                </c:pt>
                <c:pt idx="1">
                  <c:v>0.1353429119957951</c:v>
                </c:pt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879680"/>
        <c:axId val="396878112"/>
      </c:lineChart>
      <c:catAx>
        <c:axId val="396879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6874192"/>
        <c:crosses val="autoZero"/>
        <c:auto val="1"/>
        <c:lblAlgn val="ctr"/>
        <c:lblOffset val="100"/>
        <c:noMultiLvlLbl val="0"/>
      </c:catAx>
      <c:valAx>
        <c:axId val="39687419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687928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68781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6879680"/>
        <c:crosses val="max"/>
        <c:crossBetween val="between"/>
      </c:valAx>
      <c:catAx>
        <c:axId val="396879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687811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'MAPP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'MAPP Dpto'!$N$7:$N$31</c:f>
              <c:strCache>
                <c:ptCount val="25"/>
                <c:pt idx="0">
                  <c:v>Puno</c:v>
                </c:pt>
                <c:pt idx="1">
                  <c:v>Tacna</c:v>
                </c:pt>
                <c:pt idx="2">
                  <c:v>Tumbes</c:v>
                </c:pt>
                <c:pt idx="3">
                  <c:v>Ancash</c:v>
                </c:pt>
                <c:pt idx="4">
                  <c:v>Ica</c:v>
                </c:pt>
                <c:pt idx="5">
                  <c:v>Moquegua</c:v>
                </c:pt>
                <c:pt idx="6">
                  <c:v>Arequipa</c:v>
                </c:pt>
                <c:pt idx="7">
                  <c:v>Pasco</c:v>
                </c:pt>
                <c:pt idx="8">
                  <c:v>Lambayeque</c:v>
                </c:pt>
                <c:pt idx="9">
                  <c:v>Amazonas</c:v>
                </c:pt>
                <c:pt idx="10">
                  <c:v>Piura</c:v>
                </c:pt>
                <c:pt idx="11">
                  <c:v>Apurímac</c:v>
                </c:pt>
                <c:pt idx="12">
                  <c:v>Ayacucho</c:v>
                </c:pt>
                <c:pt idx="13">
                  <c:v>Cajamarca</c:v>
                </c:pt>
                <c:pt idx="14">
                  <c:v>Cusco</c:v>
                </c:pt>
                <c:pt idx="15">
                  <c:v>La Libertad</c:v>
                </c:pt>
                <c:pt idx="16">
                  <c:v>Huancavelica</c:v>
                </c:pt>
                <c:pt idx="17">
                  <c:v>Junín</c:v>
                </c:pt>
                <c:pt idx="18">
                  <c:v>Huánuco</c:v>
                </c:pt>
                <c:pt idx="19">
                  <c:v>San Martín</c:v>
                </c:pt>
                <c:pt idx="20">
                  <c:v>Lima</c:v>
                </c:pt>
                <c:pt idx="21">
                  <c:v>Ucayali</c:v>
                </c:pt>
                <c:pt idx="22">
                  <c:v>Loreto</c:v>
                </c:pt>
                <c:pt idx="23">
                  <c:v>Madre de Dios</c:v>
                </c:pt>
                <c:pt idx="24">
                  <c:v>Provincia Constitucional del Callao</c:v>
                </c:pt>
              </c:strCache>
            </c:strRef>
          </c:cat>
          <c:val>
            <c:numRef>
              <c:f>'MAPP Dpto'!$O$7:$O$31</c:f>
              <c:numCache>
                <c:formatCode>#,##0.0</c:formatCode>
                <c:ptCount val="25"/>
                <c:pt idx="0">
                  <c:v>44.273598646200298</c:v>
                </c:pt>
                <c:pt idx="1">
                  <c:v>1.565885063031601</c:v>
                </c:pt>
                <c:pt idx="2">
                  <c:v>1.1434795681270771</c:v>
                </c:pt>
                <c:pt idx="3">
                  <c:v>0.29135137458797544</c:v>
                </c:pt>
                <c:pt idx="4">
                  <c:v>2.0472951767151244</c:v>
                </c:pt>
                <c:pt idx="5">
                  <c:v>0.45954946133497288</c:v>
                </c:pt>
                <c:pt idx="6">
                  <c:v>1.3463675119703566</c:v>
                </c:pt>
                <c:pt idx="7">
                  <c:v>1.3152533234097064</c:v>
                </c:pt>
                <c:pt idx="8">
                  <c:v>2.4124270625688951</c:v>
                </c:pt>
                <c:pt idx="9">
                  <c:v>3.0624856070397835</c:v>
                </c:pt>
                <c:pt idx="10">
                  <c:v>3.0570281232430716</c:v>
                </c:pt>
                <c:pt idx="11">
                  <c:v>3.6988893635789282</c:v>
                </c:pt>
                <c:pt idx="12">
                  <c:v>6.0900888774156101</c:v>
                </c:pt>
                <c:pt idx="13">
                  <c:v>8.4116850268251255</c:v>
                </c:pt>
                <c:pt idx="14">
                  <c:v>5.8804471931298394</c:v>
                </c:pt>
                <c:pt idx="15">
                  <c:v>1.6936784256795363</c:v>
                </c:pt>
                <c:pt idx="16">
                  <c:v>1.9817190463872976</c:v>
                </c:pt>
                <c:pt idx="17">
                  <c:v>5.7405504471248605</c:v>
                </c:pt>
                <c:pt idx="18">
                  <c:v>2.8946470483861049</c:v>
                </c:pt>
                <c:pt idx="19">
                  <c:v>4.6313131001661532</c:v>
                </c:pt>
                <c:pt idx="20">
                  <c:v>14.149482238244786</c:v>
                </c:pt>
                <c:pt idx="21">
                  <c:v>2.0317412088497804</c:v>
                </c:pt>
                <c:pt idx="22">
                  <c:v>1.3841722632996607</c:v>
                </c:pt>
                <c:pt idx="23">
                  <c:v>0.49295966597492225</c:v>
                </c:pt>
                <c:pt idx="2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6874976"/>
        <c:axId val="396877328"/>
      </c:barChart>
      <c:lineChart>
        <c:grouping val="standard"/>
        <c:varyColors val="0"/>
        <c:ser>
          <c:idx val="1"/>
          <c:order val="1"/>
          <c:tx>
            <c:strRef>
              <c:f>'MAPP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'MAPP Dpto'!$N$7:$N$31</c:f>
              <c:strCache>
                <c:ptCount val="25"/>
                <c:pt idx="0">
                  <c:v>Puno</c:v>
                </c:pt>
                <c:pt idx="1">
                  <c:v>Tacna</c:v>
                </c:pt>
                <c:pt idx="2">
                  <c:v>Tumbes</c:v>
                </c:pt>
                <c:pt idx="3">
                  <c:v>Ancash</c:v>
                </c:pt>
                <c:pt idx="4">
                  <c:v>Ica</c:v>
                </c:pt>
                <c:pt idx="5">
                  <c:v>Moquegua</c:v>
                </c:pt>
                <c:pt idx="6">
                  <c:v>Arequipa</c:v>
                </c:pt>
                <c:pt idx="7">
                  <c:v>Pasco</c:v>
                </c:pt>
                <c:pt idx="8">
                  <c:v>Lambayeque</c:v>
                </c:pt>
                <c:pt idx="9">
                  <c:v>Amazonas</c:v>
                </c:pt>
                <c:pt idx="10">
                  <c:v>Piura</c:v>
                </c:pt>
                <c:pt idx="11">
                  <c:v>Apurímac</c:v>
                </c:pt>
                <c:pt idx="12">
                  <c:v>Ayacucho</c:v>
                </c:pt>
                <c:pt idx="13">
                  <c:v>Cajamarca</c:v>
                </c:pt>
                <c:pt idx="14">
                  <c:v>Cusco</c:v>
                </c:pt>
                <c:pt idx="15">
                  <c:v>La Libertad</c:v>
                </c:pt>
                <c:pt idx="16">
                  <c:v>Huancavelica</c:v>
                </c:pt>
                <c:pt idx="17">
                  <c:v>Junín</c:v>
                </c:pt>
                <c:pt idx="18">
                  <c:v>Huánuco</c:v>
                </c:pt>
                <c:pt idx="19">
                  <c:v>San Martín</c:v>
                </c:pt>
                <c:pt idx="20">
                  <c:v>Lima</c:v>
                </c:pt>
                <c:pt idx="21">
                  <c:v>Ucayali</c:v>
                </c:pt>
                <c:pt idx="22">
                  <c:v>Loreto</c:v>
                </c:pt>
                <c:pt idx="23">
                  <c:v>Madre de Dios</c:v>
                </c:pt>
                <c:pt idx="24">
                  <c:v>Provincia Constitucional del Callao</c:v>
                </c:pt>
              </c:strCache>
            </c:strRef>
          </c:cat>
          <c:val>
            <c:numRef>
              <c:f>'MAPP Dpto'!$P$7:$P$31</c:f>
              <c:numCache>
                <c:formatCode>0%</c:formatCode>
                <c:ptCount val="25"/>
                <c:pt idx="0">
                  <c:v>0.85289189487023476</c:v>
                </c:pt>
                <c:pt idx="1">
                  <c:v>0.64691612485802785</c:v>
                </c:pt>
                <c:pt idx="2">
                  <c:v>0.63228939749074609</c:v>
                </c:pt>
                <c:pt idx="3">
                  <c:v>0.59932564527324972</c:v>
                </c:pt>
                <c:pt idx="4">
                  <c:v>0.57542477531317759</c:v>
                </c:pt>
                <c:pt idx="5">
                  <c:v>0.52114517273618011</c:v>
                </c:pt>
                <c:pt idx="6">
                  <c:v>0.51835500396373924</c:v>
                </c:pt>
                <c:pt idx="7">
                  <c:v>0.47643886652200196</c:v>
                </c:pt>
                <c:pt idx="8">
                  <c:v>0.4481949158889475</c:v>
                </c:pt>
                <c:pt idx="9">
                  <c:v>0.44150975377693136</c:v>
                </c:pt>
                <c:pt idx="10">
                  <c:v>0.43371975084300352</c:v>
                </c:pt>
                <c:pt idx="11">
                  <c:v>0.42994283571983671</c:v>
                </c:pt>
                <c:pt idx="12">
                  <c:v>0.34495088358619119</c:v>
                </c:pt>
                <c:pt idx="13">
                  <c:v>0.32569602133881032</c:v>
                </c:pt>
                <c:pt idx="14">
                  <c:v>0.32518546842998008</c:v>
                </c:pt>
                <c:pt idx="15">
                  <c:v>0.30652494086049892</c:v>
                </c:pt>
                <c:pt idx="16">
                  <c:v>0.28998077491262353</c:v>
                </c:pt>
                <c:pt idx="17">
                  <c:v>0.27797301020430465</c:v>
                </c:pt>
                <c:pt idx="18">
                  <c:v>0.20306422686661083</c:v>
                </c:pt>
                <c:pt idx="19">
                  <c:v>0.17890597757688806</c:v>
                </c:pt>
                <c:pt idx="20">
                  <c:v>0.13309300314304545</c:v>
                </c:pt>
                <c:pt idx="21">
                  <c:v>0.12370784090081617</c:v>
                </c:pt>
                <c:pt idx="22">
                  <c:v>7.6676786482482495E-2</c:v>
                </c:pt>
                <c:pt idx="23">
                  <c:v>2.9063937638834237E-2</c:v>
                </c:pt>
                <c:pt idx="2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882032"/>
        <c:axId val="396884384"/>
      </c:lineChart>
      <c:catAx>
        <c:axId val="39687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6877328"/>
        <c:crosses val="autoZero"/>
        <c:auto val="1"/>
        <c:lblAlgn val="ctr"/>
        <c:lblOffset val="100"/>
        <c:noMultiLvlLbl val="0"/>
      </c:catAx>
      <c:valAx>
        <c:axId val="39687732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687497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688438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6882032"/>
        <c:crosses val="max"/>
        <c:crossBetween val="between"/>
      </c:valAx>
      <c:catAx>
        <c:axId val="396882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688438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'AARES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'AARES Dpto'!$N$7:$N$31</c:f>
              <c:strCache>
                <c:ptCount val="25"/>
                <c:pt idx="0">
                  <c:v>Lima</c:v>
                </c:pt>
                <c:pt idx="1">
                  <c:v>Amazonas</c:v>
                </c:pt>
                <c:pt idx="2">
                  <c:v>Ancash</c:v>
                </c:pt>
                <c:pt idx="3">
                  <c:v>Apurímac</c:v>
                </c:pt>
                <c:pt idx="4">
                  <c:v>Arequipa</c:v>
                </c:pt>
                <c:pt idx="5">
                  <c:v>Ayacucho</c:v>
                </c:pt>
                <c:pt idx="6">
                  <c:v>Cajamarca</c:v>
                </c:pt>
                <c:pt idx="7">
                  <c:v>Provincia Constitucional del Callao</c:v>
                </c:pt>
                <c:pt idx="8">
                  <c:v>Cusco</c:v>
                </c:pt>
                <c:pt idx="9">
                  <c:v>Huancavelica</c:v>
                </c:pt>
                <c:pt idx="10">
                  <c:v>Huánuco</c:v>
                </c:pt>
                <c:pt idx="11">
                  <c:v>Ica</c:v>
                </c:pt>
                <c:pt idx="12">
                  <c:v>Junín</c:v>
                </c:pt>
                <c:pt idx="13">
                  <c:v>La Libertad</c:v>
                </c:pt>
                <c:pt idx="14">
                  <c:v>Lambayeque</c:v>
                </c:pt>
                <c:pt idx="15">
                  <c:v>Loreto</c:v>
                </c:pt>
                <c:pt idx="16">
                  <c:v>Madre de Dios</c:v>
                </c:pt>
                <c:pt idx="17">
                  <c:v>Moquegua</c:v>
                </c:pt>
                <c:pt idx="18">
                  <c:v>Pasco</c:v>
                </c:pt>
                <c:pt idx="19">
                  <c:v>Piura</c:v>
                </c:pt>
                <c:pt idx="20">
                  <c:v>Puno</c:v>
                </c:pt>
                <c:pt idx="21">
                  <c:v>San Martín</c:v>
                </c:pt>
                <c:pt idx="22">
                  <c:v>Tacna</c:v>
                </c:pt>
                <c:pt idx="23">
                  <c:v>Tumbes</c:v>
                </c:pt>
                <c:pt idx="24">
                  <c:v>Ucayali</c:v>
                </c:pt>
              </c:strCache>
            </c:strRef>
          </c:cat>
          <c:val>
            <c:numRef>
              <c:f>'AARES Dpto'!$O$7:$O$31</c:f>
              <c:numCache>
                <c:formatCode>#,##0.0</c:formatCode>
                <c:ptCount val="25"/>
                <c:pt idx="0">
                  <c:v>230.52601397944818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6878504"/>
        <c:axId val="396873800"/>
      </c:barChart>
      <c:lineChart>
        <c:grouping val="standard"/>
        <c:varyColors val="0"/>
        <c:ser>
          <c:idx val="1"/>
          <c:order val="1"/>
          <c:tx>
            <c:strRef>
              <c:f>'AARES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'AARES Dpto'!$N$7:$N$31</c:f>
              <c:strCache>
                <c:ptCount val="25"/>
                <c:pt idx="0">
                  <c:v>Lima</c:v>
                </c:pt>
                <c:pt idx="1">
                  <c:v>Amazonas</c:v>
                </c:pt>
                <c:pt idx="2">
                  <c:v>Ancash</c:v>
                </c:pt>
                <c:pt idx="3">
                  <c:v>Apurímac</c:v>
                </c:pt>
                <c:pt idx="4">
                  <c:v>Arequipa</c:v>
                </c:pt>
                <c:pt idx="5">
                  <c:v>Ayacucho</c:v>
                </c:pt>
                <c:pt idx="6">
                  <c:v>Cajamarca</c:v>
                </c:pt>
                <c:pt idx="7">
                  <c:v>Provincia Constitucional del Callao</c:v>
                </c:pt>
                <c:pt idx="8">
                  <c:v>Cusco</c:v>
                </c:pt>
                <c:pt idx="9">
                  <c:v>Huancavelica</c:v>
                </c:pt>
                <c:pt idx="10">
                  <c:v>Huánuco</c:v>
                </c:pt>
                <c:pt idx="11">
                  <c:v>Ica</c:v>
                </c:pt>
                <c:pt idx="12">
                  <c:v>Junín</c:v>
                </c:pt>
                <c:pt idx="13">
                  <c:v>La Libertad</c:v>
                </c:pt>
                <c:pt idx="14">
                  <c:v>Lambayeque</c:v>
                </c:pt>
                <c:pt idx="15">
                  <c:v>Loreto</c:v>
                </c:pt>
                <c:pt idx="16">
                  <c:v>Madre de Dios</c:v>
                </c:pt>
                <c:pt idx="17">
                  <c:v>Moquegua</c:v>
                </c:pt>
                <c:pt idx="18">
                  <c:v>Pasco</c:v>
                </c:pt>
                <c:pt idx="19">
                  <c:v>Piura</c:v>
                </c:pt>
                <c:pt idx="20">
                  <c:v>Puno</c:v>
                </c:pt>
                <c:pt idx="21">
                  <c:v>San Martín</c:v>
                </c:pt>
                <c:pt idx="22">
                  <c:v>Tacna</c:v>
                </c:pt>
                <c:pt idx="23">
                  <c:v>Tumbes</c:v>
                </c:pt>
                <c:pt idx="24">
                  <c:v>Ucayali</c:v>
                </c:pt>
              </c:strCache>
            </c:strRef>
          </c:cat>
          <c:val>
            <c:numRef>
              <c:f>'AARES Dpto'!$P$7:$P$31</c:f>
              <c:numCache>
                <c:formatCode>0%</c:formatCode>
                <c:ptCount val="25"/>
                <c:pt idx="0">
                  <c:v>0.31890977323811348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883208"/>
        <c:axId val="396876544"/>
      </c:lineChart>
      <c:catAx>
        <c:axId val="396878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6873800"/>
        <c:crosses val="autoZero"/>
        <c:auto val="1"/>
        <c:lblAlgn val="ctr"/>
        <c:lblOffset val="100"/>
        <c:noMultiLvlLbl val="0"/>
      </c:catAx>
      <c:valAx>
        <c:axId val="39687380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687850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687654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6883208"/>
        <c:crosses val="max"/>
        <c:crossBetween val="between"/>
      </c:valAx>
      <c:catAx>
        <c:axId val="396883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687654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'SC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'SC Dpto'!$N$7:$N$31</c:f>
              <c:strCache>
                <c:ptCount val="25"/>
                <c:pt idx="0">
                  <c:v>Provincia Constitucional del Callao</c:v>
                </c:pt>
                <c:pt idx="1">
                  <c:v>Ancash</c:v>
                </c:pt>
                <c:pt idx="2">
                  <c:v>Cajamarca</c:v>
                </c:pt>
                <c:pt idx="3">
                  <c:v>Amazonas</c:v>
                </c:pt>
                <c:pt idx="4">
                  <c:v>Ica</c:v>
                </c:pt>
                <c:pt idx="5">
                  <c:v>Cusco</c:v>
                </c:pt>
                <c:pt idx="6">
                  <c:v>Tacna</c:v>
                </c:pt>
                <c:pt idx="7">
                  <c:v>Moquegua</c:v>
                </c:pt>
                <c:pt idx="8">
                  <c:v>Apurímac</c:v>
                </c:pt>
                <c:pt idx="9">
                  <c:v>Arequipa</c:v>
                </c:pt>
                <c:pt idx="10">
                  <c:v>Puno</c:v>
                </c:pt>
                <c:pt idx="11">
                  <c:v>Junín</c:v>
                </c:pt>
                <c:pt idx="12">
                  <c:v>Ucayali</c:v>
                </c:pt>
                <c:pt idx="13">
                  <c:v>Lima</c:v>
                </c:pt>
                <c:pt idx="14">
                  <c:v>Huánuco</c:v>
                </c:pt>
                <c:pt idx="15">
                  <c:v>Madre de Dios</c:v>
                </c:pt>
                <c:pt idx="16">
                  <c:v>Ayacucho</c:v>
                </c:pt>
                <c:pt idx="17">
                  <c:v>Piura</c:v>
                </c:pt>
                <c:pt idx="18">
                  <c:v>La Libertad</c:v>
                </c:pt>
                <c:pt idx="19">
                  <c:v>Huancavelica</c:v>
                </c:pt>
                <c:pt idx="20">
                  <c:v>Lambayeque</c:v>
                </c:pt>
                <c:pt idx="21">
                  <c:v>Tumbes</c:v>
                </c:pt>
                <c:pt idx="22">
                  <c:v>Pasco</c:v>
                </c:pt>
                <c:pt idx="23">
                  <c:v>Loreto</c:v>
                </c:pt>
                <c:pt idx="24">
                  <c:v>San Martín</c:v>
                </c:pt>
              </c:strCache>
            </c:strRef>
          </c:cat>
          <c:val>
            <c:numRef>
              <c:f>'SC Dpto'!$O$7:$O$31</c:f>
              <c:numCache>
                <c:formatCode>#,##0.0</c:formatCode>
                <c:ptCount val="25"/>
                <c:pt idx="0">
                  <c:v>73.239359600103853</c:v>
                </c:pt>
                <c:pt idx="1">
                  <c:v>61.711506921466025</c:v>
                </c:pt>
                <c:pt idx="2">
                  <c:v>39.263630396008921</c:v>
                </c:pt>
                <c:pt idx="3">
                  <c:v>16.247323732673976</c:v>
                </c:pt>
                <c:pt idx="4">
                  <c:v>40.494902566726523</c:v>
                </c:pt>
                <c:pt idx="5">
                  <c:v>76.939488767398871</c:v>
                </c:pt>
                <c:pt idx="6">
                  <c:v>31.631737378196704</c:v>
                </c:pt>
                <c:pt idx="7">
                  <c:v>14.346250573211364</c:v>
                </c:pt>
                <c:pt idx="8">
                  <c:v>19.883941496364059</c:v>
                </c:pt>
                <c:pt idx="9">
                  <c:v>99.26052421188993</c:v>
                </c:pt>
                <c:pt idx="10">
                  <c:v>50.74859270010711</c:v>
                </c:pt>
                <c:pt idx="11">
                  <c:v>50.402530930146781</c:v>
                </c:pt>
                <c:pt idx="12">
                  <c:v>17.18166467744868</c:v>
                </c:pt>
                <c:pt idx="13">
                  <c:v>478.31130984821266</c:v>
                </c:pt>
                <c:pt idx="14">
                  <c:v>16.433105486399654</c:v>
                </c:pt>
                <c:pt idx="15">
                  <c:v>9.8406450412148843</c:v>
                </c:pt>
                <c:pt idx="16">
                  <c:v>16.854927025886354</c:v>
                </c:pt>
                <c:pt idx="17">
                  <c:v>65.068754416769124</c:v>
                </c:pt>
                <c:pt idx="18">
                  <c:v>69.713281134713725</c:v>
                </c:pt>
                <c:pt idx="19">
                  <c:v>15.346545146423523</c:v>
                </c:pt>
                <c:pt idx="20">
                  <c:v>53.241182119500081</c:v>
                </c:pt>
                <c:pt idx="21">
                  <c:v>17.275886010902468</c:v>
                </c:pt>
                <c:pt idx="22">
                  <c:v>7.6683116738940953</c:v>
                </c:pt>
                <c:pt idx="23">
                  <c:v>32.859250587097449</c:v>
                </c:pt>
                <c:pt idx="24">
                  <c:v>21.577112237298934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7698952"/>
        <c:axId val="387701304"/>
      </c:barChart>
      <c:lineChart>
        <c:grouping val="standard"/>
        <c:varyColors val="0"/>
        <c:ser>
          <c:idx val="1"/>
          <c:order val="1"/>
          <c:tx>
            <c:strRef>
              <c:f>'SC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'SC Dpto'!$N$7:$N$31</c:f>
              <c:strCache>
                <c:ptCount val="25"/>
                <c:pt idx="0">
                  <c:v>Provincia Constitucional del Callao</c:v>
                </c:pt>
                <c:pt idx="1">
                  <c:v>Ancash</c:v>
                </c:pt>
                <c:pt idx="2">
                  <c:v>Cajamarca</c:v>
                </c:pt>
                <c:pt idx="3">
                  <c:v>Amazonas</c:v>
                </c:pt>
                <c:pt idx="4">
                  <c:v>Ica</c:v>
                </c:pt>
                <c:pt idx="5">
                  <c:v>Cusco</c:v>
                </c:pt>
                <c:pt idx="6">
                  <c:v>Tacna</c:v>
                </c:pt>
                <c:pt idx="7">
                  <c:v>Moquegua</c:v>
                </c:pt>
                <c:pt idx="8">
                  <c:v>Apurímac</c:v>
                </c:pt>
                <c:pt idx="9">
                  <c:v>Arequipa</c:v>
                </c:pt>
                <c:pt idx="10">
                  <c:v>Puno</c:v>
                </c:pt>
                <c:pt idx="11">
                  <c:v>Junín</c:v>
                </c:pt>
                <c:pt idx="12">
                  <c:v>Ucayali</c:v>
                </c:pt>
                <c:pt idx="13">
                  <c:v>Lima</c:v>
                </c:pt>
                <c:pt idx="14">
                  <c:v>Huánuco</c:v>
                </c:pt>
                <c:pt idx="15">
                  <c:v>Madre de Dios</c:v>
                </c:pt>
                <c:pt idx="16">
                  <c:v>Ayacucho</c:v>
                </c:pt>
                <c:pt idx="17">
                  <c:v>Piura</c:v>
                </c:pt>
                <c:pt idx="18">
                  <c:v>La Libertad</c:v>
                </c:pt>
                <c:pt idx="19">
                  <c:v>Huancavelica</c:v>
                </c:pt>
                <c:pt idx="20">
                  <c:v>Lambayeque</c:v>
                </c:pt>
                <c:pt idx="21">
                  <c:v>Tumbes</c:v>
                </c:pt>
                <c:pt idx="22">
                  <c:v>Pasco</c:v>
                </c:pt>
                <c:pt idx="23">
                  <c:v>Loreto</c:v>
                </c:pt>
                <c:pt idx="24">
                  <c:v>San Martín</c:v>
                </c:pt>
              </c:strCache>
            </c:strRef>
          </c:cat>
          <c:val>
            <c:numRef>
              <c:f>'SC Dpto'!$P$7:$P$31</c:f>
              <c:numCache>
                <c:formatCode>0%</c:formatCode>
                <c:ptCount val="25"/>
                <c:pt idx="0">
                  <c:v>0.41196145609074508</c:v>
                </c:pt>
                <c:pt idx="1">
                  <c:v>0.38247649485819374</c:v>
                </c:pt>
                <c:pt idx="2">
                  <c:v>0.3745402816361566</c:v>
                </c:pt>
                <c:pt idx="3">
                  <c:v>0.34246029119935212</c:v>
                </c:pt>
                <c:pt idx="4">
                  <c:v>0.33629460623366653</c:v>
                </c:pt>
                <c:pt idx="5">
                  <c:v>0.32792307287611888</c:v>
                </c:pt>
                <c:pt idx="6">
                  <c:v>0.32712703814078037</c:v>
                </c:pt>
                <c:pt idx="7">
                  <c:v>0.32209404831989469</c:v>
                </c:pt>
                <c:pt idx="8">
                  <c:v>0.3174145645051708</c:v>
                </c:pt>
                <c:pt idx="9">
                  <c:v>0.31276553940605195</c:v>
                </c:pt>
                <c:pt idx="10">
                  <c:v>0.30432375877517653</c:v>
                </c:pt>
                <c:pt idx="11">
                  <c:v>0.30403804397552409</c:v>
                </c:pt>
                <c:pt idx="12">
                  <c:v>0.30099674889222616</c:v>
                </c:pt>
                <c:pt idx="13">
                  <c:v>0.29949668367844806</c:v>
                </c:pt>
                <c:pt idx="14">
                  <c:v>0.2967992124657769</c:v>
                </c:pt>
                <c:pt idx="15">
                  <c:v>0.29330635731197707</c:v>
                </c:pt>
                <c:pt idx="16">
                  <c:v>0.28922672751876394</c:v>
                </c:pt>
                <c:pt idx="17">
                  <c:v>0.28830076501772955</c:v>
                </c:pt>
                <c:pt idx="18">
                  <c:v>0.26210652333675311</c:v>
                </c:pt>
                <c:pt idx="19">
                  <c:v>0.25494985089674033</c:v>
                </c:pt>
                <c:pt idx="20">
                  <c:v>0.2458112260246926</c:v>
                </c:pt>
                <c:pt idx="21">
                  <c:v>0.24177850072664128</c:v>
                </c:pt>
                <c:pt idx="22">
                  <c:v>0.24086662203928261</c:v>
                </c:pt>
                <c:pt idx="23">
                  <c:v>0.24044547225469598</c:v>
                </c:pt>
                <c:pt idx="24">
                  <c:v>0.22431364314284319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696600"/>
        <c:axId val="387698560"/>
      </c:lineChart>
      <c:catAx>
        <c:axId val="387698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87701304"/>
        <c:crosses val="autoZero"/>
        <c:auto val="1"/>
        <c:lblAlgn val="ctr"/>
        <c:lblOffset val="100"/>
        <c:noMultiLvlLbl val="0"/>
      </c:catAx>
      <c:valAx>
        <c:axId val="38770130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8769895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8769856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87696600"/>
        <c:crosses val="max"/>
        <c:crossBetween val="between"/>
      </c:valAx>
      <c:catAx>
        <c:axId val="387696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769856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'MCRS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'MCRS Dpto'!$N$7:$N$31</c:f>
              <c:strCache>
                <c:ptCount val="25"/>
                <c:pt idx="0">
                  <c:v>Puno</c:v>
                </c:pt>
                <c:pt idx="1">
                  <c:v>Lambayeque</c:v>
                </c:pt>
                <c:pt idx="2">
                  <c:v>Ayacucho</c:v>
                </c:pt>
                <c:pt idx="3">
                  <c:v>Lima</c:v>
                </c:pt>
                <c:pt idx="4">
                  <c:v>Cajamarca</c:v>
                </c:pt>
                <c:pt idx="5">
                  <c:v>Provincia Constitucional del Callao</c:v>
                </c:pt>
                <c:pt idx="6">
                  <c:v>Tumbes</c:v>
                </c:pt>
                <c:pt idx="7">
                  <c:v>Tacna</c:v>
                </c:pt>
                <c:pt idx="8">
                  <c:v>Piura</c:v>
                </c:pt>
                <c:pt idx="9">
                  <c:v>Huancavelica</c:v>
                </c:pt>
                <c:pt idx="10">
                  <c:v>La Libertad</c:v>
                </c:pt>
                <c:pt idx="11">
                  <c:v>San Martín</c:v>
                </c:pt>
                <c:pt idx="12">
                  <c:v>Cusco</c:v>
                </c:pt>
                <c:pt idx="13">
                  <c:v>Huánuco</c:v>
                </c:pt>
                <c:pt idx="14">
                  <c:v>Apurímac</c:v>
                </c:pt>
                <c:pt idx="15">
                  <c:v>Junín</c:v>
                </c:pt>
                <c:pt idx="16">
                  <c:v>Ancash</c:v>
                </c:pt>
                <c:pt idx="17">
                  <c:v>Moquegua</c:v>
                </c:pt>
                <c:pt idx="18">
                  <c:v>Amazonas</c:v>
                </c:pt>
                <c:pt idx="19">
                  <c:v>Loreto</c:v>
                </c:pt>
                <c:pt idx="20">
                  <c:v>Ucayali</c:v>
                </c:pt>
                <c:pt idx="21">
                  <c:v>Madre de Dios</c:v>
                </c:pt>
                <c:pt idx="22">
                  <c:v>Pasco</c:v>
                </c:pt>
                <c:pt idx="23">
                  <c:v>Ica</c:v>
                </c:pt>
                <c:pt idx="24">
                  <c:v>Arequipa</c:v>
                </c:pt>
              </c:strCache>
            </c:strRef>
          </c:cat>
          <c:val>
            <c:numRef>
              <c:f>'MCRS Dpto'!$O$7:$O$31</c:f>
              <c:numCache>
                <c:formatCode>#,##0.0</c:formatCode>
                <c:ptCount val="25"/>
                <c:pt idx="0">
                  <c:v>12.279773247667435</c:v>
                </c:pt>
                <c:pt idx="1">
                  <c:v>3.3362964028283386</c:v>
                </c:pt>
                <c:pt idx="2">
                  <c:v>1.4711863904049096</c:v>
                </c:pt>
                <c:pt idx="3">
                  <c:v>113.71843825620164</c:v>
                </c:pt>
                <c:pt idx="4">
                  <c:v>1.1115122950905061</c:v>
                </c:pt>
                <c:pt idx="5">
                  <c:v>1.9449469443934504</c:v>
                </c:pt>
                <c:pt idx="6">
                  <c:v>0.55791858498560032</c:v>
                </c:pt>
                <c:pt idx="7">
                  <c:v>0.89356202304998078</c:v>
                </c:pt>
                <c:pt idx="8">
                  <c:v>1.9091332254552071</c:v>
                </c:pt>
                <c:pt idx="9">
                  <c:v>0.12382379303380731</c:v>
                </c:pt>
                <c:pt idx="10">
                  <c:v>3.01050065886011</c:v>
                </c:pt>
                <c:pt idx="11">
                  <c:v>2.20394850239569</c:v>
                </c:pt>
                <c:pt idx="12">
                  <c:v>2.0260552195049968</c:v>
                </c:pt>
                <c:pt idx="13">
                  <c:v>1.9978112861726913</c:v>
                </c:pt>
                <c:pt idx="14">
                  <c:v>0.27314105995174032</c:v>
                </c:pt>
                <c:pt idx="15">
                  <c:v>2.3897276610405243</c:v>
                </c:pt>
                <c:pt idx="16">
                  <c:v>1.9713358989465632</c:v>
                </c:pt>
                <c:pt idx="17">
                  <c:v>1.3099790761662007</c:v>
                </c:pt>
                <c:pt idx="18">
                  <c:v>0.4901269584952388</c:v>
                </c:pt>
                <c:pt idx="19">
                  <c:v>0.90278930130443769</c:v>
                </c:pt>
                <c:pt idx="20">
                  <c:v>2.6782945885788649</c:v>
                </c:pt>
                <c:pt idx="21">
                  <c:v>0.39755213901480602</c:v>
                </c:pt>
                <c:pt idx="22">
                  <c:v>0.26802391409728443</c:v>
                </c:pt>
                <c:pt idx="23">
                  <c:v>3.4283610139209486</c:v>
                </c:pt>
                <c:pt idx="24">
                  <c:v>1.8920456405374466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6875368"/>
        <c:axId val="396884776"/>
      </c:barChart>
      <c:lineChart>
        <c:grouping val="standard"/>
        <c:varyColors val="0"/>
        <c:ser>
          <c:idx val="1"/>
          <c:order val="1"/>
          <c:tx>
            <c:strRef>
              <c:f>'MCRS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'MCRS Dpto'!$N$7:$N$31</c:f>
              <c:strCache>
                <c:ptCount val="25"/>
                <c:pt idx="0">
                  <c:v>Puno</c:v>
                </c:pt>
                <c:pt idx="1">
                  <c:v>Lambayeque</c:v>
                </c:pt>
                <c:pt idx="2">
                  <c:v>Ayacucho</c:v>
                </c:pt>
                <c:pt idx="3">
                  <c:v>Lima</c:v>
                </c:pt>
                <c:pt idx="4">
                  <c:v>Cajamarca</c:v>
                </c:pt>
                <c:pt idx="5">
                  <c:v>Provincia Constitucional del Callao</c:v>
                </c:pt>
                <c:pt idx="6">
                  <c:v>Tumbes</c:v>
                </c:pt>
                <c:pt idx="7">
                  <c:v>Tacna</c:v>
                </c:pt>
                <c:pt idx="8">
                  <c:v>Piura</c:v>
                </c:pt>
                <c:pt idx="9">
                  <c:v>Huancavelica</c:v>
                </c:pt>
                <c:pt idx="10">
                  <c:v>La Libertad</c:v>
                </c:pt>
                <c:pt idx="11">
                  <c:v>San Martín</c:v>
                </c:pt>
                <c:pt idx="12">
                  <c:v>Cusco</c:v>
                </c:pt>
                <c:pt idx="13">
                  <c:v>Huánuco</c:v>
                </c:pt>
                <c:pt idx="14">
                  <c:v>Apurímac</c:v>
                </c:pt>
                <c:pt idx="15">
                  <c:v>Junín</c:v>
                </c:pt>
                <c:pt idx="16">
                  <c:v>Ancash</c:v>
                </c:pt>
                <c:pt idx="17">
                  <c:v>Moquegua</c:v>
                </c:pt>
                <c:pt idx="18">
                  <c:v>Amazonas</c:v>
                </c:pt>
                <c:pt idx="19">
                  <c:v>Loreto</c:v>
                </c:pt>
                <c:pt idx="20">
                  <c:v>Ucayali</c:v>
                </c:pt>
                <c:pt idx="21">
                  <c:v>Madre de Dios</c:v>
                </c:pt>
                <c:pt idx="22">
                  <c:v>Pasco</c:v>
                </c:pt>
                <c:pt idx="23">
                  <c:v>Ica</c:v>
                </c:pt>
                <c:pt idx="24">
                  <c:v>Arequipa</c:v>
                </c:pt>
              </c:strCache>
            </c:strRef>
          </c:cat>
          <c:val>
            <c:numRef>
              <c:f>'MCRS Dpto'!$P$7:$P$31</c:f>
              <c:numCache>
                <c:formatCode>0%</c:formatCode>
                <c:ptCount val="25"/>
                <c:pt idx="0">
                  <c:v>0.58928696101585698</c:v>
                </c:pt>
                <c:pt idx="1">
                  <c:v>0.31277003693267896</c:v>
                </c:pt>
                <c:pt idx="2">
                  <c:v>0.30695836961804068</c:v>
                </c:pt>
                <c:pt idx="3">
                  <c:v>0.30540478980118346</c:v>
                </c:pt>
                <c:pt idx="4">
                  <c:v>0.29319417076043841</c:v>
                </c:pt>
                <c:pt idx="5">
                  <c:v>0.28164627599067987</c:v>
                </c:pt>
                <c:pt idx="6">
                  <c:v>0.27427292810670495</c:v>
                </c:pt>
                <c:pt idx="7">
                  <c:v>0.26921443740347095</c:v>
                </c:pt>
                <c:pt idx="8">
                  <c:v>0.26167769690560744</c:v>
                </c:pt>
                <c:pt idx="9">
                  <c:v>0.25984905845649792</c:v>
                </c:pt>
                <c:pt idx="10">
                  <c:v>0.24273466473275404</c:v>
                </c:pt>
                <c:pt idx="11">
                  <c:v>0.23689478523660529</c:v>
                </c:pt>
                <c:pt idx="12">
                  <c:v>0.22892694712033307</c:v>
                </c:pt>
                <c:pt idx="13">
                  <c:v>0.22019908915959235</c:v>
                </c:pt>
                <c:pt idx="14">
                  <c:v>0.21420257800572975</c:v>
                </c:pt>
                <c:pt idx="15">
                  <c:v>0.20315195670725447</c:v>
                </c:pt>
                <c:pt idx="16">
                  <c:v>0.20234573268458553</c:v>
                </c:pt>
                <c:pt idx="17">
                  <c:v>0.18186449853412104</c:v>
                </c:pt>
                <c:pt idx="18">
                  <c:v>0.13998827787479687</c:v>
                </c:pt>
                <c:pt idx="19">
                  <c:v>0.13454516344859344</c:v>
                </c:pt>
                <c:pt idx="20">
                  <c:v>0.10042880741005326</c:v>
                </c:pt>
                <c:pt idx="21">
                  <c:v>8.3772804869270662E-2</c:v>
                </c:pt>
                <c:pt idx="22">
                  <c:v>3.2225017571561945E-2</c:v>
                </c:pt>
                <c:pt idx="23">
                  <c:v>1.734473157789717E-2</c:v>
                </c:pt>
                <c:pt idx="24">
                  <c:v>8.7157166516887551E-3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885168"/>
        <c:axId val="396880856"/>
      </c:lineChart>
      <c:catAx>
        <c:axId val="396875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6884776"/>
        <c:crosses val="autoZero"/>
        <c:auto val="1"/>
        <c:lblAlgn val="ctr"/>
        <c:lblOffset val="100"/>
        <c:noMultiLvlLbl val="0"/>
      </c:catAx>
      <c:valAx>
        <c:axId val="39688477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687536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688085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6885168"/>
        <c:crosses val="max"/>
        <c:crossBetween val="between"/>
      </c:valAx>
      <c:catAx>
        <c:axId val="396885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688085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'MST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'MST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'MST Dpto'!$O$7</c:f>
              <c:numCache>
                <c:formatCode>#,##0.0</c:formatCode>
                <c:ptCount val="1"/>
                <c:pt idx="0">
                  <c:v>13.866467463840763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6885952"/>
        <c:axId val="396881248"/>
      </c:barChart>
      <c:lineChart>
        <c:grouping val="standard"/>
        <c:varyColors val="0"/>
        <c:ser>
          <c:idx val="1"/>
          <c:order val="1"/>
          <c:tx>
            <c:strRef>
              <c:f>'MST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'MST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'MST Dpto'!$P$7</c:f>
              <c:numCache>
                <c:formatCode>0%</c:formatCode>
                <c:ptCount val="1"/>
                <c:pt idx="0">
                  <c:v>0.22963222794807159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875760"/>
        <c:axId val="396882816"/>
      </c:lineChart>
      <c:catAx>
        <c:axId val="39688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6881248"/>
        <c:crosses val="autoZero"/>
        <c:auto val="1"/>
        <c:lblAlgn val="ctr"/>
        <c:lblOffset val="100"/>
        <c:noMultiLvlLbl val="0"/>
      </c:catAx>
      <c:valAx>
        <c:axId val="39688124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688595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688281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6875760"/>
        <c:crosses val="max"/>
        <c:crossBetween val="between"/>
      </c:valAx>
      <c:catAx>
        <c:axId val="396875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688281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'MPE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'MPE Dpto'!$N$7:$N$25</c:f>
              <c:strCache>
                <c:ptCount val="19"/>
                <c:pt idx="0">
                  <c:v>Amazonas</c:v>
                </c:pt>
                <c:pt idx="1">
                  <c:v>Ancash</c:v>
                </c:pt>
                <c:pt idx="2">
                  <c:v>Cusco</c:v>
                </c:pt>
                <c:pt idx="3">
                  <c:v>Huánuco</c:v>
                </c:pt>
                <c:pt idx="4">
                  <c:v>Ucayali</c:v>
                </c:pt>
                <c:pt idx="5">
                  <c:v>Ica</c:v>
                </c:pt>
                <c:pt idx="6">
                  <c:v>Piura</c:v>
                </c:pt>
                <c:pt idx="7">
                  <c:v>Arequipa</c:v>
                </c:pt>
                <c:pt idx="8">
                  <c:v>Ayacucho</c:v>
                </c:pt>
                <c:pt idx="9">
                  <c:v>San Martín</c:v>
                </c:pt>
                <c:pt idx="10">
                  <c:v>Puno</c:v>
                </c:pt>
                <c:pt idx="11">
                  <c:v>Lambayeque</c:v>
                </c:pt>
                <c:pt idx="12">
                  <c:v>Junín</c:v>
                </c:pt>
                <c:pt idx="13">
                  <c:v>La Libertad</c:v>
                </c:pt>
                <c:pt idx="14">
                  <c:v>Tacna</c:v>
                </c:pt>
                <c:pt idx="15">
                  <c:v>Apurímac</c:v>
                </c:pt>
                <c:pt idx="16">
                  <c:v>Loreto</c:v>
                </c:pt>
                <c:pt idx="17">
                  <c:v>Cajamarca</c:v>
                </c:pt>
                <c:pt idx="18">
                  <c:v>Lima</c:v>
                </c:pt>
              </c:strCache>
            </c:strRef>
          </c:cat>
          <c:val>
            <c:numRef>
              <c:f>'MPE Dpto'!$O$7:$O$25</c:f>
              <c:numCache>
                <c:formatCode>#,##0.0</c:formatCode>
                <c:ptCount val="19"/>
                <c:pt idx="0">
                  <c:v>132.65027487838597</c:v>
                </c:pt>
                <c:pt idx="1">
                  <c:v>7.0097289893528796</c:v>
                </c:pt>
                <c:pt idx="2">
                  <c:v>5.5426949480533949E-2</c:v>
                </c:pt>
                <c:pt idx="3">
                  <c:v>5.7537599577699439E-2</c:v>
                </c:pt>
                <c:pt idx="4">
                  <c:v>5.0603519063770364E-2</c:v>
                </c:pt>
                <c:pt idx="5">
                  <c:v>5.0393120352964615E-2</c:v>
                </c:pt>
                <c:pt idx="6">
                  <c:v>4.9791349105362315E-2</c:v>
                </c:pt>
                <c:pt idx="7">
                  <c:v>4.7799299125472317E-2</c:v>
                </c:pt>
                <c:pt idx="8">
                  <c:v>5.5903699238115223E-2</c:v>
                </c:pt>
                <c:pt idx="9">
                  <c:v>5.9262799376483599E-2</c:v>
                </c:pt>
                <c:pt idx="10">
                  <c:v>5.3388839032777469E-2</c:v>
                </c:pt>
                <c:pt idx="11">
                  <c:v>5.4400779166371649E-2</c:v>
                </c:pt>
                <c:pt idx="12">
                  <c:v>5.1037168956099777E-2</c:v>
                </c:pt>
                <c:pt idx="13">
                  <c:v>4.9625649389781756E-2</c:v>
                </c:pt>
                <c:pt idx="14">
                  <c:v>5.1255069272883702E-2</c:v>
                </c:pt>
                <c:pt idx="15">
                  <c:v>5.2317199377284851E-2</c:v>
                </c:pt>
                <c:pt idx="16">
                  <c:v>5.022006887520547E-2</c:v>
                </c:pt>
                <c:pt idx="17">
                  <c:v>3.2130160143879039E-2</c:v>
                </c:pt>
                <c:pt idx="18">
                  <c:v>36.710298041193482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6880072"/>
        <c:axId val="396882424"/>
      </c:barChart>
      <c:lineChart>
        <c:grouping val="standard"/>
        <c:varyColors val="0"/>
        <c:ser>
          <c:idx val="1"/>
          <c:order val="1"/>
          <c:tx>
            <c:strRef>
              <c:f>'MPE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'MPE Dpto'!$N$7:$N$25</c:f>
              <c:strCache>
                <c:ptCount val="19"/>
                <c:pt idx="0">
                  <c:v>Amazonas</c:v>
                </c:pt>
                <c:pt idx="1">
                  <c:v>Ancash</c:v>
                </c:pt>
                <c:pt idx="2">
                  <c:v>Cusco</c:v>
                </c:pt>
                <c:pt idx="3">
                  <c:v>Huánuco</c:v>
                </c:pt>
                <c:pt idx="4">
                  <c:v>Ucayali</c:v>
                </c:pt>
                <c:pt idx="5">
                  <c:v>Ica</c:v>
                </c:pt>
                <c:pt idx="6">
                  <c:v>Piura</c:v>
                </c:pt>
                <c:pt idx="7">
                  <c:v>Arequipa</c:v>
                </c:pt>
                <c:pt idx="8">
                  <c:v>Ayacucho</c:v>
                </c:pt>
                <c:pt idx="9">
                  <c:v>San Martín</c:v>
                </c:pt>
                <c:pt idx="10">
                  <c:v>Puno</c:v>
                </c:pt>
                <c:pt idx="11">
                  <c:v>Lambayeque</c:v>
                </c:pt>
                <c:pt idx="12">
                  <c:v>Junín</c:v>
                </c:pt>
                <c:pt idx="13">
                  <c:v>La Libertad</c:v>
                </c:pt>
                <c:pt idx="14">
                  <c:v>Tacna</c:v>
                </c:pt>
                <c:pt idx="15">
                  <c:v>Apurímac</c:v>
                </c:pt>
                <c:pt idx="16">
                  <c:v>Loreto</c:v>
                </c:pt>
                <c:pt idx="17">
                  <c:v>Cajamarca</c:v>
                </c:pt>
                <c:pt idx="18">
                  <c:v>Lima</c:v>
                </c:pt>
              </c:strCache>
            </c:strRef>
          </c:cat>
          <c:val>
            <c:numRef>
              <c:f>'MPE Dpto'!$P$7:$P$25</c:f>
              <c:numCache>
                <c:formatCode>0%</c:formatCode>
                <c:ptCount val="19"/>
                <c:pt idx="0">
                  <c:v>0.82128546913240086</c:v>
                </c:pt>
                <c:pt idx="1">
                  <c:v>0.64737975973920581</c:v>
                </c:pt>
                <c:pt idx="2">
                  <c:v>0.34574423299898921</c:v>
                </c:pt>
                <c:pt idx="3">
                  <c:v>0.34501375901815956</c:v>
                </c:pt>
                <c:pt idx="4">
                  <c:v>0.34229265382664936</c:v>
                </c:pt>
                <c:pt idx="5">
                  <c:v>0.34130349919718134</c:v>
                </c:pt>
                <c:pt idx="6">
                  <c:v>0.33962463665010745</c:v>
                </c:pt>
                <c:pt idx="7">
                  <c:v>0.32880677933489477</c:v>
                </c:pt>
                <c:pt idx="8">
                  <c:v>0.32030813573585903</c:v>
                </c:pt>
                <c:pt idx="9">
                  <c:v>0.31826300502389065</c:v>
                </c:pt>
                <c:pt idx="10">
                  <c:v>0.30206874933676647</c:v>
                </c:pt>
                <c:pt idx="11">
                  <c:v>0.30180569964311788</c:v>
                </c:pt>
                <c:pt idx="12">
                  <c:v>0.2960220924314122</c:v>
                </c:pt>
                <c:pt idx="13">
                  <c:v>0.27525305971890851</c:v>
                </c:pt>
                <c:pt idx="14">
                  <c:v>0.27525116143365463</c:v>
                </c:pt>
                <c:pt idx="15">
                  <c:v>0.27174377935885841</c:v>
                </c:pt>
                <c:pt idx="16">
                  <c:v>0.26225537682946881</c:v>
                </c:pt>
                <c:pt idx="17">
                  <c:v>0.23037657486935376</c:v>
                </c:pt>
                <c:pt idx="18">
                  <c:v>0.17299865608889312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893008"/>
        <c:axId val="396890656"/>
      </c:lineChart>
      <c:catAx>
        <c:axId val="396880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6882424"/>
        <c:crosses val="autoZero"/>
        <c:auto val="1"/>
        <c:lblAlgn val="ctr"/>
        <c:lblOffset val="100"/>
        <c:noMultiLvlLbl val="0"/>
      </c:catAx>
      <c:valAx>
        <c:axId val="39688242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688007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689065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6893008"/>
        <c:crosses val="max"/>
        <c:crossBetween val="between"/>
      </c:valAx>
      <c:catAx>
        <c:axId val="396893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689065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'FMIN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'FMIN Dpto'!$N$7:$N$8</c:f>
              <c:strCache>
                <c:ptCount val="2"/>
                <c:pt idx="0">
                  <c:v>Lima</c:v>
                </c:pt>
                <c:pt idx="1">
                  <c:v>Puno</c:v>
                </c:pt>
              </c:strCache>
            </c:strRef>
          </c:cat>
          <c:val>
            <c:numRef>
              <c:f>'FMIN Dpto'!$O$7:$O$8</c:f>
              <c:numCache>
                <c:formatCode>#,##0.0</c:formatCode>
                <c:ptCount val="2"/>
                <c:pt idx="0">
                  <c:v>1.0292844480136409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6897712"/>
        <c:axId val="396894968"/>
      </c:barChart>
      <c:lineChart>
        <c:grouping val="standard"/>
        <c:varyColors val="0"/>
        <c:ser>
          <c:idx val="1"/>
          <c:order val="1"/>
          <c:tx>
            <c:strRef>
              <c:f>'FMIN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'FMIN Dpto'!$N$7:$N$8</c:f>
              <c:strCache>
                <c:ptCount val="2"/>
                <c:pt idx="0">
                  <c:v>Lima</c:v>
                </c:pt>
                <c:pt idx="1">
                  <c:v>Puno</c:v>
                </c:pt>
              </c:strCache>
            </c:strRef>
          </c:cat>
          <c:val>
            <c:numRef>
              <c:f>'FMIN Dpto'!$P$7:$P$8</c:f>
              <c:numCache>
                <c:formatCode>0%</c:formatCode>
                <c:ptCount val="2"/>
                <c:pt idx="0">
                  <c:v>0.15853716153254616</c:v>
                </c:pt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887912"/>
        <c:axId val="396893792"/>
      </c:lineChart>
      <c:catAx>
        <c:axId val="396897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6894968"/>
        <c:crosses val="autoZero"/>
        <c:auto val="1"/>
        <c:lblAlgn val="ctr"/>
        <c:lblOffset val="100"/>
        <c:noMultiLvlLbl val="0"/>
      </c:catAx>
      <c:valAx>
        <c:axId val="39689496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689771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689379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6887912"/>
        <c:crosses val="max"/>
        <c:crossBetween val="between"/>
      </c:valAx>
      <c:catAx>
        <c:axId val="396887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689379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'MCDT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'MCDT Dpto'!$N$7:$N$32</c:f>
              <c:strCache>
                <c:ptCount val="26"/>
                <c:pt idx="0">
                  <c:v>Ica</c:v>
                </c:pt>
                <c:pt idx="1">
                  <c:v>Junín</c:v>
                </c:pt>
                <c:pt idx="2">
                  <c:v>Huánuco</c:v>
                </c:pt>
                <c:pt idx="3">
                  <c:v>Moquegua</c:v>
                </c:pt>
                <c:pt idx="4">
                  <c:v>Piura</c:v>
                </c:pt>
                <c:pt idx="5">
                  <c:v>La Libertad</c:v>
                </c:pt>
                <c:pt idx="6">
                  <c:v>Arequipa</c:v>
                </c:pt>
                <c:pt idx="7">
                  <c:v>Tumbes</c:v>
                </c:pt>
                <c:pt idx="8">
                  <c:v>Puno</c:v>
                </c:pt>
                <c:pt idx="9">
                  <c:v>Apurímac</c:v>
                </c:pt>
                <c:pt idx="10">
                  <c:v>Lambayeque</c:v>
                </c:pt>
                <c:pt idx="11">
                  <c:v>Ucayali</c:v>
                </c:pt>
                <c:pt idx="12">
                  <c:v>Lima</c:v>
                </c:pt>
                <c:pt idx="13">
                  <c:v>Tacna</c:v>
                </c:pt>
                <c:pt idx="14">
                  <c:v>Amazonas</c:v>
                </c:pt>
                <c:pt idx="15">
                  <c:v>Embajadas en el Exterior</c:v>
                </c:pt>
                <c:pt idx="16">
                  <c:v>Ayacucho</c:v>
                </c:pt>
                <c:pt idx="17">
                  <c:v>Huancavelica</c:v>
                </c:pt>
                <c:pt idx="18">
                  <c:v>Cajamarca</c:v>
                </c:pt>
                <c:pt idx="19">
                  <c:v>Cusco</c:v>
                </c:pt>
                <c:pt idx="20">
                  <c:v>San Martín</c:v>
                </c:pt>
                <c:pt idx="21">
                  <c:v>Provincia Constitucional del Callao</c:v>
                </c:pt>
                <c:pt idx="22">
                  <c:v>Pasco</c:v>
                </c:pt>
                <c:pt idx="23">
                  <c:v>Ancash</c:v>
                </c:pt>
                <c:pt idx="24">
                  <c:v>Loreto</c:v>
                </c:pt>
                <c:pt idx="25">
                  <c:v>Madre de Dios</c:v>
                </c:pt>
              </c:strCache>
            </c:strRef>
          </c:cat>
          <c:val>
            <c:numRef>
              <c:f>'MCDT Dpto'!$O$7:$O$32</c:f>
              <c:numCache>
                <c:formatCode>#,##0.0</c:formatCode>
                <c:ptCount val="26"/>
                <c:pt idx="0">
                  <c:v>9.0023462274111807</c:v>
                </c:pt>
                <c:pt idx="1">
                  <c:v>0.75595166936182068</c:v>
                </c:pt>
                <c:pt idx="2">
                  <c:v>0.7744563474188908</c:v>
                </c:pt>
                <c:pt idx="3">
                  <c:v>0.61915550677804276</c:v>
                </c:pt>
                <c:pt idx="4">
                  <c:v>0.2986840322973876</c:v>
                </c:pt>
                <c:pt idx="5">
                  <c:v>0.62047252160846256</c:v>
                </c:pt>
                <c:pt idx="6">
                  <c:v>6.0471224096381775</c:v>
                </c:pt>
                <c:pt idx="7">
                  <c:v>1.2170627336017787</c:v>
                </c:pt>
                <c:pt idx="8">
                  <c:v>0.69194198016703012</c:v>
                </c:pt>
                <c:pt idx="9">
                  <c:v>3.3324959702440538E-2</c:v>
                </c:pt>
                <c:pt idx="10">
                  <c:v>2.6240973484327696</c:v>
                </c:pt>
                <c:pt idx="11">
                  <c:v>6.9306669951827971</c:v>
                </c:pt>
                <c:pt idx="12">
                  <c:v>14.693044878001047</c:v>
                </c:pt>
                <c:pt idx="13">
                  <c:v>8.7655000388622284E-2</c:v>
                </c:pt>
                <c:pt idx="14">
                  <c:v>11.944198399338347</c:v>
                </c:pt>
                <c:pt idx="15">
                  <c:v>8.7320911537171924</c:v>
                </c:pt>
                <c:pt idx="16">
                  <c:v>0.54987309256466688</c:v>
                </c:pt>
                <c:pt idx="17">
                  <c:v>6.0790041126892902E-2</c:v>
                </c:pt>
                <c:pt idx="18">
                  <c:v>0.24151782193985127</c:v>
                </c:pt>
                <c:pt idx="19">
                  <c:v>1.1032264531222609</c:v>
                </c:pt>
                <c:pt idx="20">
                  <c:v>0.54565069824639068</c:v>
                </c:pt>
                <c:pt idx="21">
                  <c:v>1.6366999596357346E-2</c:v>
                </c:pt>
                <c:pt idx="22">
                  <c:v>0.2483634390282532</c:v>
                </c:pt>
                <c:pt idx="23">
                  <c:v>0.25199508389778202</c:v>
                </c:pt>
                <c:pt idx="24">
                  <c:v>1.9622920081019402E-2</c:v>
                </c:pt>
                <c:pt idx="2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6891440"/>
        <c:axId val="396891832"/>
      </c:barChart>
      <c:lineChart>
        <c:grouping val="standard"/>
        <c:varyColors val="0"/>
        <c:ser>
          <c:idx val="1"/>
          <c:order val="1"/>
          <c:tx>
            <c:strRef>
              <c:f>'MCDT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'MCDT Dpto'!$N$7:$N$32</c:f>
              <c:strCache>
                <c:ptCount val="26"/>
                <c:pt idx="0">
                  <c:v>Ica</c:v>
                </c:pt>
                <c:pt idx="1">
                  <c:v>Junín</c:v>
                </c:pt>
                <c:pt idx="2">
                  <c:v>Huánuco</c:v>
                </c:pt>
                <c:pt idx="3">
                  <c:v>Moquegua</c:v>
                </c:pt>
                <c:pt idx="4">
                  <c:v>Piura</c:v>
                </c:pt>
                <c:pt idx="5">
                  <c:v>La Libertad</c:v>
                </c:pt>
                <c:pt idx="6">
                  <c:v>Arequipa</c:v>
                </c:pt>
                <c:pt idx="7">
                  <c:v>Tumbes</c:v>
                </c:pt>
                <c:pt idx="8">
                  <c:v>Puno</c:v>
                </c:pt>
                <c:pt idx="9">
                  <c:v>Apurímac</c:v>
                </c:pt>
                <c:pt idx="10">
                  <c:v>Lambayeque</c:v>
                </c:pt>
                <c:pt idx="11">
                  <c:v>Ucayali</c:v>
                </c:pt>
                <c:pt idx="12">
                  <c:v>Lima</c:v>
                </c:pt>
                <c:pt idx="13">
                  <c:v>Tacna</c:v>
                </c:pt>
                <c:pt idx="14">
                  <c:v>Amazonas</c:v>
                </c:pt>
                <c:pt idx="15">
                  <c:v>Embajadas en el Exterior</c:v>
                </c:pt>
                <c:pt idx="16">
                  <c:v>Ayacucho</c:v>
                </c:pt>
                <c:pt idx="17">
                  <c:v>Huancavelica</c:v>
                </c:pt>
                <c:pt idx="18">
                  <c:v>Cajamarca</c:v>
                </c:pt>
                <c:pt idx="19">
                  <c:v>Cusco</c:v>
                </c:pt>
                <c:pt idx="20">
                  <c:v>San Martín</c:v>
                </c:pt>
                <c:pt idx="21">
                  <c:v>Provincia Constitucional del Callao</c:v>
                </c:pt>
                <c:pt idx="22">
                  <c:v>Pasco</c:v>
                </c:pt>
                <c:pt idx="23">
                  <c:v>Ancash</c:v>
                </c:pt>
                <c:pt idx="24">
                  <c:v>Loreto</c:v>
                </c:pt>
                <c:pt idx="25">
                  <c:v>Madre de Dios</c:v>
                </c:pt>
              </c:strCache>
            </c:strRef>
          </c:cat>
          <c:val>
            <c:numRef>
              <c:f>'MCDT Dpto'!$P$7:$P$32</c:f>
              <c:numCache>
                <c:formatCode>0%</c:formatCode>
                <c:ptCount val="26"/>
                <c:pt idx="0">
                  <c:v>0.49591916571839567</c:v>
                </c:pt>
                <c:pt idx="1">
                  <c:v>0.4475849114937922</c:v>
                </c:pt>
                <c:pt idx="2">
                  <c:v>0.44013279598617794</c:v>
                </c:pt>
                <c:pt idx="3">
                  <c:v>0.3896395177600428</c:v>
                </c:pt>
                <c:pt idx="4">
                  <c:v>0.29799001355581611</c:v>
                </c:pt>
                <c:pt idx="5">
                  <c:v>0.26128954378992425</c:v>
                </c:pt>
                <c:pt idx="6">
                  <c:v>0.22390414007437073</c:v>
                </c:pt>
                <c:pt idx="7">
                  <c:v>0.21383362556372718</c:v>
                </c:pt>
                <c:pt idx="8">
                  <c:v>0.2095120322575755</c:v>
                </c:pt>
                <c:pt idx="9">
                  <c:v>0.2007733304160097</c:v>
                </c:pt>
                <c:pt idx="10">
                  <c:v>0.19839512677029478</c:v>
                </c:pt>
                <c:pt idx="11">
                  <c:v>0.19206175677092613</c:v>
                </c:pt>
                <c:pt idx="12">
                  <c:v>0.18793889158681062</c:v>
                </c:pt>
                <c:pt idx="13">
                  <c:v>0.17194638558248007</c:v>
                </c:pt>
                <c:pt idx="14">
                  <c:v>0.16822615618826972</c:v>
                </c:pt>
                <c:pt idx="15">
                  <c:v>0.15375847872606177</c:v>
                </c:pt>
                <c:pt idx="16">
                  <c:v>0.14683788869006315</c:v>
                </c:pt>
                <c:pt idx="17">
                  <c:v>0.14500783868787651</c:v>
                </c:pt>
                <c:pt idx="18">
                  <c:v>0.11640680958015247</c:v>
                </c:pt>
                <c:pt idx="19">
                  <c:v>8.6596584126286444E-2</c:v>
                </c:pt>
                <c:pt idx="20">
                  <c:v>7.7285926578164965E-2</c:v>
                </c:pt>
                <c:pt idx="21">
                  <c:v>4.8716672956121192E-2</c:v>
                </c:pt>
                <c:pt idx="22">
                  <c:v>4.5394310368836135E-2</c:v>
                </c:pt>
                <c:pt idx="23">
                  <c:v>3.1152956819154549E-2</c:v>
                </c:pt>
                <c:pt idx="24">
                  <c:v>1.8621793823285739E-2</c:v>
                </c:pt>
                <c:pt idx="2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887520"/>
        <c:axId val="396895360"/>
      </c:lineChart>
      <c:catAx>
        <c:axId val="39689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6891832"/>
        <c:crosses val="autoZero"/>
        <c:auto val="1"/>
        <c:lblAlgn val="ctr"/>
        <c:lblOffset val="100"/>
        <c:noMultiLvlLbl val="0"/>
      </c:catAx>
      <c:valAx>
        <c:axId val="39689183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689144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689536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6887520"/>
        <c:crosses val="max"/>
        <c:crossBetween val="between"/>
      </c:valAx>
      <c:catAx>
        <c:axId val="396887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689536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'RMI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'RMI Dpto'!$N$7:$N$19</c:f>
              <c:strCache>
                <c:ptCount val="13"/>
                <c:pt idx="0">
                  <c:v>Madre de Dios</c:v>
                </c:pt>
                <c:pt idx="1">
                  <c:v>San Martín</c:v>
                </c:pt>
                <c:pt idx="2">
                  <c:v>Puno</c:v>
                </c:pt>
                <c:pt idx="3">
                  <c:v>Ica</c:v>
                </c:pt>
                <c:pt idx="4">
                  <c:v>Lima</c:v>
                </c:pt>
                <c:pt idx="5">
                  <c:v>Cusco</c:v>
                </c:pt>
                <c:pt idx="6">
                  <c:v>Ayacucho</c:v>
                </c:pt>
                <c:pt idx="7">
                  <c:v>Ancash</c:v>
                </c:pt>
                <c:pt idx="8">
                  <c:v>La Libertad</c:v>
                </c:pt>
                <c:pt idx="9">
                  <c:v>Arequipa</c:v>
                </c:pt>
                <c:pt idx="10">
                  <c:v>Provincia Constitucional del Callao</c:v>
                </c:pt>
                <c:pt idx="11">
                  <c:v>Loreto</c:v>
                </c:pt>
                <c:pt idx="12">
                  <c:v>Piura</c:v>
                </c:pt>
              </c:strCache>
            </c:strRef>
          </c:cat>
          <c:val>
            <c:numRef>
              <c:f>'RMI Dpto'!$O$7:$O$19</c:f>
              <c:numCache>
                <c:formatCode>#,##0.0</c:formatCode>
                <c:ptCount val="13"/>
                <c:pt idx="0">
                  <c:v>2.6637000133632682E-2</c:v>
                </c:pt>
                <c:pt idx="1">
                  <c:v>6.3346799412101973E-2</c:v>
                </c:pt>
                <c:pt idx="2">
                  <c:v>1.0810000239871442E-2</c:v>
                </c:pt>
                <c:pt idx="3">
                  <c:v>7.5550001347437501E-3</c:v>
                </c:pt>
                <c:pt idx="4">
                  <c:v>9.2875708603105522</c:v>
                </c:pt>
                <c:pt idx="5">
                  <c:v>0.72171700047329068</c:v>
                </c:pt>
                <c:pt idx="6">
                  <c:v>0.11361749842762947</c:v>
                </c:pt>
                <c:pt idx="7">
                  <c:v>7.2499501693528146E-3</c:v>
                </c:pt>
                <c:pt idx="8">
                  <c:v>5.0556900387164205E-2</c:v>
                </c:pt>
                <c:pt idx="9">
                  <c:v>0.28993839953182032</c:v>
                </c:pt>
                <c:pt idx="10">
                  <c:v>0.28367653820896521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6893400"/>
        <c:axId val="396895752"/>
      </c:barChart>
      <c:lineChart>
        <c:grouping val="standard"/>
        <c:varyColors val="0"/>
        <c:ser>
          <c:idx val="1"/>
          <c:order val="1"/>
          <c:tx>
            <c:strRef>
              <c:f>'RMI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'RMI Dpto'!$N$7:$N$19</c:f>
              <c:strCache>
                <c:ptCount val="13"/>
                <c:pt idx="0">
                  <c:v>Madre de Dios</c:v>
                </c:pt>
                <c:pt idx="1">
                  <c:v>San Martín</c:v>
                </c:pt>
                <c:pt idx="2">
                  <c:v>Puno</c:v>
                </c:pt>
                <c:pt idx="3">
                  <c:v>Ica</c:v>
                </c:pt>
                <c:pt idx="4">
                  <c:v>Lima</c:v>
                </c:pt>
                <c:pt idx="5">
                  <c:v>Cusco</c:v>
                </c:pt>
                <c:pt idx="6">
                  <c:v>Ayacucho</c:v>
                </c:pt>
                <c:pt idx="7">
                  <c:v>Ancash</c:v>
                </c:pt>
                <c:pt idx="8">
                  <c:v>La Libertad</c:v>
                </c:pt>
                <c:pt idx="9">
                  <c:v>Arequipa</c:v>
                </c:pt>
                <c:pt idx="10">
                  <c:v>Provincia Constitucional del Callao</c:v>
                </c:pt>
                <c:pt idx="11">
                  <c:v>Loreto</c:v>
                </c:pt>
                <c:pt idx="12">
                  <c:v>Piura</c:v>
                </c:pt>
              </c:strCache>
            </c:strRef>
          </c:cat>
          <c:val>
            <c:numRef>
              <c:f>'RMI Dpto'!$P$7:$P$19</c:f>
              <c:numCache>
                <c:formatCode>0%</c:formatCode>
                <c:ptCount val="13"/>
                <c:pt idx="0">
                  <c:v>0.68943472755028157</c:v>
                </c:pt>
                <c:pt idx="1">
                  <c:v>0.415661413465236</c:v>
                </c:pt>
                <c:pt idx="2">
                  <c:v>0.2075652887840139</c:v>
                </c:pt>
                <c:pt idx="3">
                  <c:v>0.20520969509842862</c:v>
                </c:pt>
                <c:pt idx="4">
                  <c:v>0.19998284004883082</c:v>
                </c:pt>
                <c:pt idx="5">
                  <c:v>0.16569723337213149</c:v>
                </c:pt>
                <c:pt idx="6">
                  <c:v>0.15363473885796314</c:v>
                </c:pt>
                <c:pt idx="7">
                  <c:v>0.12670972209925047</c:v>
                </c:pt>
                <c:pt idx="8">
                  <c:v>8.2418485935610186E-2</c:v>
                </c:pt>
                <c:pt idx="9">
                  <c:v>8.0564672591138087E-2</c:v>
                </c:pt>
                <c:pt idx="10">
                  <c:v>3.3935080447741482E-2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888304"/>
        <c:axId val="396897320"/>
      </c:lineChart>
      <c:catAx>
        <c:axId val="396893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6895752"/>
        <c:crosses val="autoZero"/>
        <c:auto val="1"/>
        <c:lblAlgn val="ctr"/>
        <c:lblOffset val="100"/>
        <c:noMultiLvlLbl val="0"/>
      </c:catAx>
      <c:valAx>
        <c:axId val="39689575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689340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689732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6888304"/>
        <c:crosses val="max"/>
        <c:crossBetween val="between"/>
      </c:valAx>
      <c:catAx>
        <c:axId val="396888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689732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'PCSD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'PCSD Dpto'!$N$7:$N$31</c:f>
              <c:strCache>
                <c:ptCount val="25"/>
                <c:pt idx="0">
                  <c:v>Provincia Constitucional del Callao</c:v>
                </c:pt>
                <c:pt idx="1">
                  <c:v>Lima</c:v>
                </c:pt>
                <c:pt idx="2">
                  <c:v>Huancavelica</c:v>
                </c:pt>
                <c:pt idx="3">
                  <c:v>Tacna</c:v>
                </c:pt>
                <c:pt idx="4">
                  <c:v>Arequipa</c:v>
                </c:pt>
                <c:pt idx="5">
                  <c:v>La Libertad</c:v>
                </c:pt>
                <c:pt idx="6">
                  <c:v>Cusco</c:v>
                </c:pt>
                <c:pt idx="7">
                  <c:v>Junín</c:v>
                </c:pt>
                <c:pt idx="8">
                  <c:v>San Martín</c:v>
                </c:pt>
                <c:pt idx="9">
                  <c:v>Ayacucho</c:v>
                </c:pt>
                <c:pt idx="10">
                  <c:v>Apurímac</c:v>
                </c:pt>
                <c:pt idx="11">
                  <c:v>Ucayali</c:v>
                </c:pt>
                <c:pt idx="12">
                  <c:v>Puno</c:v>
                </c:pt>
                <c:pt idx="13">
                  <c:v>Moquegua</c:v>
                </c:pt>
                <c:pt idx="14">
                  <c:v>Cajamarca</c:v>
                </c:pt>
                <c:pt idx="15">
                  <c:v>Ica</c:v>
                </c:pt>
                <c:pt idx="16">
                  <c:v>Piura</c:v>
                </c:pt>
                <c:pt idx="17">
                  <c:v>Ancash</c:v>
                </c:pt>
                <c:pt idx="18">
                  <c:v>Lambayeque</c:v>
                </c:pt>
                <c:pt idx="19">
                  <c:v>Huánuco</c:v>
                </c:pt>
                <c:pt idx="20">
                  <c:v>Madre de Dios</c:v>
                </c:pt>
                <c:pt idx="21">
                  <c:v>Amazonas</c:v>
                </c:pt>
                <c:pt idx="22">
                  <c:v>Tumbes</c:v>
                </c:pt>
                <c:pt idx="23">
                  <c:v>Loreto</c:v>
                </c:pt>
                <c:pt idx="24">
                  <c:v>Pasco</c:v>
                </c:pt>
              </c:strCache>
            </c:strRef>
          </c:cat>
          <c:val>
            <c:numRef>
              <c:f>'PCSD Dpto'!$O$7:$O$31</c:f>
              <c:numCache>
                <c:formatCode>#,##0.0</c:formatCode>
                <c:ptCount val="25"/>
                <c:pt idx="0">
                  <c:v>0.34551372147689108</c:v>
                </c:pt>
                <c:pt idx="1">
                  <c:v>11.215580218826688</c:v>
                </c:pt>
                <c:pt idx="2">
                  <c:v>0.13194350944831967</c:v>
                </c:pt>
                <c:pt idx="3">
                  <c:v>0.27282852672033187</c:v>
                </c:pt>
                <c:pt idx="4">
                  <c:v>0.45909544060123153</c:v>
                </c:pt>
                <c:pt idx="5">
                  <c:v>0.19681649904305232</c:v>
                </c:pt>
                <c:pt idx="6">
                  <c:v>0.17810246870794799</c:v>
                </c:pt>
                <c:pt idx="7">
                  <c:v>0.12638157090532331</c:v>
                </c:pt>
                <c:pt idx="8">
                  <c:v>0.247729733644519</c:v>
                </c:pt>
                <c:pt idx="9">
                  <c:v>0.12240280947298743</c:v>
                </c:pt>
                <c:pt idx="10">
                  <c:v>0.20662467919100891</c:v>
                </c:pt>
                <c:pt idx="11">
                  <c:v>2.3356430152489338E-2</c:v>
                </c:pt>
                <c:pt idx="12">
                  <c:v>0.31471218042133842</c:v>
                </c:pt>
                <c:pt idx="13">
                  <c:v>4.7875369928078726E-2</c:v>
                </c:pt>
                <c:pt idx="14">
                  <c:v>0.2372856027650414</c:v>
                </c:pt>
                <c:pt idx="15">
                  <c:v>0.1574656635930296</c:v>
                </c:pt>
                <c:pt idx="16">
                  <c:v>0.20862152003974188</c:v>
                </c:pt>
                <c:pt idx="17">
                  <c:v>0.16037733066661986</c:v>
                </c:pt>
                <c:pt idx="18">
                  <c:v>5.820142048469279E-2</c:v>
                </c:pt>
                <c:pt idx="19">
                  <c:v>9.8509248475238564E-2</c:v>
                </c:pt>
                <c:pt idx="20">
                  <c:v>7.950606057420373E-2</c:v>
                </c:pt>
                <c:pt idx="21">
                  <c:v>0.12548117769256351</c:v>
                </c:pt>
                <c:pt idx="22">
                  <c:v>0.20061598768370459</c:v>
                </c:pt>
                <c:pt idx="23">
                  <c:v>1.4276599991717376E-2</c:v>
                </c:pt>
                <c:pt idx="2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6898104"/>
        <c:axId val="396894184"/>
      </c:barChart>
      <c:lineChart>
        <c:grouping val="standard"/>
        <c:varyColors val="0"/>
        <c:ser>
          <c:idx val="1"/>
          <c:order val="1"/>
          <c:tx>
            <c:strRef>
              <c:f>'PCSD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'PCSD Dpto'!$N$7:$N$31</c:f>
              <c:strCache>
                <c:ptCount val="25"/>
                <c:pt idx="0">
                  <c:v>Provincia Constitucional del Callao</c:v>
                </c:pt>
                <c:pt idx="1">
                  <c:v>Lima</c:v>
                </c:pt>
                <c:pt idx="2">
                  <c:v>Huancavelica</c:v>
                </c:pt>
                <c:pt idx="3">
                  <c:v>Tacna</c:v>
                </c:pt>
                <c:pt idx="4">
                  <c:v>Arequipa</c:v>
                </c:pt>
                <c:pt idx="5">
                  <c:v>La Libertad</c:v>
                </c:pt>
                <c:pt idx="6">
                  <c:v>Cusco</c:v>
                </c:pt>
                <c:pt idx="7">
                  <c:v>Junín</c:v>
                </c:pt>
                <c:pt idx="8">
                  <c:v>San Martín</c:v>
                </c:pt>
                <c:pt idx="9">
                  <c:v>Ayacucho</c:v>
                </c:pt>
                <c:pt idx="10">
                  <c:v>Apurímac</c:v>
                </c:pt>
                <c:pt idx="11">
                  <c:v>Ucayali</c:v>
                </c:pt>
                <c:pt idx="12">
                  <c:v>Puno</c:v>
                </c:pt>
                <c:pt idx="13">
                  <c:v>Moquegua</c:v>
                </c:pt>
                <c:pt idx="14">
                  <c:v>Cajamarca</c:v>
                </c:pt>
                <c:pt idx="15">
                  <c:v>Ica</c:v>
                </c:pt>
                <c:pt idx="16">
                  <c:v>Piura</c:v>
                </c:pt>
                <c:pt idx="17">
                  <c:v>Ancash</c:v>
                </c:pt>
                <c:pt idx="18">
                  <c:v>Lambayeque</c:v>
                </c:pt>
                <c:pt idx="19">
                  <c:v>Huánuco</c:v>
                </c:pt>
                <c:pt idx="20">
                  <c:v>Madre de Dios</c:v>
                </c:pt>
                <c:pt idx="21">
                  <c:v>Amazonas</c:v>
                </c:pt>
                <c:pt idx="22">
                  <c:v>Tumbes</c:v>
                </c:pt>
                <c:pt idx="23">
                  <c:v>Loreto</c:v>
                </c:pt>
                <c:pt idx="24">
                  <c:v>Pasco</c:v>
                </c:pt>
              </c:strCache>
            </c:strRef>
          </c:cat>
          <c:val>
            <c:numRef>
              <c:f>'PCSD Dpto'!$P$7:$P$31</c:f>
              <c:numCache>
                <c:formatCode>0%</c:formatCode>
                <c:ptCount val="25"/>
                <c:pt idx="0">
                  <c:v>0.34846627623543391</c:v>
                </c:pt>
                <c:pt idx="1">
                  <c:v>0.33137762844951157</c:v>
                </c:pt>
                <c:pt idx="2">
                  <c:v>0.33093348009741558</c:v>
                </c:pt>
                <c:pt idx="3">
                  <c:v>0.32129603335138895</c:v>
                </c:pt>
                <c:pt idx="4">
                  <c:v>0.30328833659541521</c:v>
                </c:pt>
                <c:pt idx="5">
                  <c:v>0.29489240482434148</c:v>
                </c:pt>
                <c:pt idx="6">
                  <c:v>0.24821225366626853</c:v>
                </c:pt>
                <c:pt idx="7">
                  <c:v>0.23980003169716144</c:v>
                </c:pt>
                <c:pt idx="8">
                  <c:v>0.21696914945034565</c:v>
                </c:pt>
                <c:pt idx="9">
                  <c:v>0.21407101515774682</c:v>
                </c:pt>
                <c:pt idx="10">
                  <c:v>0.21169888988260516</c:v>
                </c:pt>
                <c:pt idx="11">
                  <c:v>0.20191948053538739</c:v>
                </c:pt>
                <c:pt idx="12">
                  <c:v>0.19694276829446691</c:v>
                </c:pt>
                <c:pt idx="13">
                  <c:v>0.1967200697218974</c:v>
                </c:pt>
                <c:pt idx="14">
                  <c:v>0.18853198545445993</c:v>
                </c:pt>
                <c:pt idx="15">
                  <c:v>0.17385650739744604</c:v>
                </c:pt>
                <c:pt idx="16">
                  <c:v>0.17250914554742594</c:v>
                </c:pt>
                <c:pt idx="17">
                  <c:v>0.15942872972475752</c:v>
                </c:pt>
                <c:pt idx="18">
                  <c:v>0.14785218314092555</c:v>
                </c:pt>
                <c:pt idx="19">
                  <c:v>0.13570636241250661</c:v>
                </c:pt>
                <c:pt idx="20">
                  <c:v>9.4732060454945782E-2</c:v>
                </c:pt>
                <c:pt idx="21">
                  <c:v>8.8626414839885953E-2</c:v>
                </c:pt>
                <c:pt idx="22">
                  <c:v>8.2842103263456368E-2</c:v>
                </c:pt>
                <c:pt idx="23">
                  <c:v>5.8165239995752176E-2</c:v>
                </c:pt>
                <c:pt idx="2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896144"/>
        <c:axId val="396894576"/>
      </c:lineChart>
      <c:catAx>
        <c:axId val="396898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6894184"/>
        <c:crosses val="autoZero"/>
        <c:auto val="1"/>
        <c:lblAlgn val="ctr"/>
        <c:lblOffset val="100"/>
        <c:noMultiLvlLbl val="0"/>
      </c:catAx>
      <c:valAx>
        <c:axId val="39689418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689810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689457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6896144"/>
        <c:crosses val="max"/>
        <c:crossBetween val="between"/>
      </c:valAx>
      <c:catAx>
        <c:axId val="396896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689457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'CSRF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'CSRF Dpto'!$N$7:$N$29</c:f>
              <c:strCache>
                <c:ptCount val="23"/>
                <c:pt idx="0">
                  <c:v>Ancash</c:v>
                </c:pt>
                <c:pt idx="1">
                  <c:v>Cusco</c:v>
                </c:pt>
                <c:pt idx="2">
                  <c:v>Pasco</c:v>
                </c:pt>
                <c:pt idx="3">
                  <c:v>La Libertad</c:v>
                </c:pt>
                <c:pt idx="4">
                  <c:v>Cajamarca</c:v>
                </c:pt>
                <c:pt idx="5">
                  <c:v>Apurímac</c:v>
                </c:pt>
                <c:pt idx="6">
                  <c:v>Ayacucho</c:v>
                </c:pt>
                <c:pt idx="7">
                  <c:v>Lima</c:v>
                </c:pt>
                <c:pt idx="8">
                  <c:v>Junín</c:v>
                </c:pt>
                <c:pt idx="9">
                  <c:v>Tacna</c:v>
                </c:pt>
                <c:pt idx="10">
                  <c:v>Piura</c:v>
                </c:pt>
                <c:pt idx="11">
                  <c:v>Ucayali</c:v>
                </c:pt>
                <c:pt idx="12">
                  <c:v>Ica</c:v>
                </c:pt>
                <c:pt idx="13">
                  <c:v>Arequipa</c:v>
                </c:pt>
                <c:pt idx="14">
                  <c:v>San Martín</c:v>
                </c:pt>
                <c:pt idx="15">
                  <c:v>Puno</c:v>
                </c:pt>
                <c:pt idx="16">
                  <c:v>Huancavelica</c:v>
                </c:pt>
                <c:pt idx="17">
                  <c:v>Lambayeque</c:v>
                </c:pt>
                <c:pt idx="18">
                  <c:v>Tumbes</c:v>
                </c:pt>
                <c:pt idx="19">
                  <c:v>Huánuco</c:v>
                </c:pt>
                <c:pt idx="20">
                  <c:v>Loreto</c:v>
                </c:pt>
                <c:pt idx="21">
                  <c:v>Madre de Dios</c:v>
                </c:pt>
                <c:pt idx="22">
                  <c:v>Amazonas</c:v>
                </c:pt>
              </c:strCache>
            </c:strRef>
          </c:cat>
          <c:val>
            <c:numRef>
              <c:f>'CSRF Dpto'!$O$7:$O$29</c:f>
              <c:numCache>
                <c:formatCode>#,##0.0</c:formatCode>
                <c:ptCount val="23"/>
                <c:pt idx="0">
                  <c:v>0.95412628514577591</c:v>
                </c:pt>
                <c:pt idx="1">
                  <c:v>2.8230362770909778</c:v>
                </c:pt>
                <c:pt idx="2">
                  <c:v>1.3811999968311284E-2</c:v>
                </c:pt>
                <c:pt idx="3">
                  <c:v>0.22166067924263189</c:v>
                </c:pt>
                <c:pt idx="4">
                  <c:v>0.94106626566281193</c:v>
                </c:pt>
                <c:pt idx="5">
                  <c:v>0.2528722256306537</c:v>
                </c:pt>
                <c:pt idx="6">
                  <c:v>0.61572500155125454</c:v>
                </c:pt>
                <c:pt idx="7">
                  <c:v>9.0925733428666717</c:v>
                </c:pt>
                <c:pt idx="8">
                  <c:v>1.4698327560167854</c:v>
                </c:pt>
                <c:pt idx="9">
                  <c:v>0.47931459620485839</c:v>
                </c:pt>
                <c:pt idx="10">
                  <c:v>0.3477372727029433</c:v>
                </c:pt>
                <c:pt idx="11">
                  <c:v>0.92279254011009471</c:v>
                </c:pt>
                <c:pt idx="12">
                  <c:v>0.22095802964395261</c:v>
                </c:pt>
                <c:pt idx="13">
                  <c:v>0.21838089724951715</c:v>
                </c:pt>
                <c:pt idx="14">
                  <c:v>0.76277219111216255</c:v>
                </c:pt>
                <c:pt idx="15">
                  <c:v>0.29182187017977412</c:v>
                </c:pt>
                <c:pt idx="16">
                  <c:v>1.1733000090316636E-2</c:v>
                </c:pt>
                <c:pt idx="17">
                  <c:v>0.29126447165845093</c:v>
                </c:pt>
                <c:pt idx="18">
                  <c:v>2.72631497355178E-2</c:v>
                </c:pt>
                <c:pt idx="19">
                  <c:v>0.31814535303783487</c:v>
                </c:pt>
                <c:pt idx="20">
                  <c:v>0.19512002920964733</c:v>
                </c:pt>
                <c:pt idx="21">
                  <c:v>0.3997897127919714</c:v>
                </c:pt>
                <c:pt idx="22">
                  <c:v>0.33955906602341202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6898496"/>
        <c:axId val="396890264"/>
      </c:barChart>
      <c:lineChart>
        <c:grouping val="standard"/>
        <c:varyColors val="0"/>
        <c:ser>
          <c:idx val="1"/>
          <c:order val="1"/>
          <c:tx>
            <c:strRef>
              <c:f>'CSRF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'CSRF Dpto'!$N$7:$N$29</c:f>
              <c:strCache>
                <c:ptCount val="23"/>
                <c:pt idx="0">
                  <c:v>Ancash</c:v>
                </c:pt>
                <c:pt idx="1">
                  <c:v>Cusco</c:v>
                </c:pt>
                <c:pt idx="2">
                  <c:v>Pasco</c:v>
                </c:pt>
                <c:pt idx="3">
                  <c:v>La Libertad</c:v>
                </c:pt>
                <c:pt idx="4">
                  <c:v>Cajamarca</c:v>
                </c:pt>
                <c:pt idx="5">
                  <c:v>Apurímac</c:v>
                </c:pt>
                <c:pt idx="6">
                  <c:v>Ayacucho</c:v>
                </c:pt>
                <c:pt idx="7">
                  <c:v>Lima</c:v>
                </c:pt>
                <c:pt idx="8">
                  <c:v>Junín</c:v>
                </c:pt>
                <c:pt idx="9">
                  <c:v>Tacna</c:v>
                </c:pt>
                <c:pt idx="10">
                  <c:v>Piura</c:v>
                </c:pt>
                <c:pt idx="11">
                  <c:v>Ucayali</c:v>
                </c:pt>
                <c:pt idx="12">
                  <c:v>Ica</c:v>
                </c:pt>
                <c:pt idx="13">
                  <c:v>Arequipa</c:v>
                </c:pt>
                <c:pt idx="14">
                  <c:v>San Martín</c:v>
                </c:pt>
                <c:pt idx="15">
                  <c:v>Puno</c:v>
                </c:pt>
                <c:pt idx="16">
                  <c:v>Huancavelica</c:v>
                </c:pt>
                <c:pt idx="17">
                  <c:v>Lambayeque</c:v>
                </c:pt>
                <c:pt idx="18">
                  <c:v>Tumbes</c:v>
                </c:pt>
                <c:pt idx="19">
                  <c:v>Huánuco</c:v>
                </c:pt>
                <c:pt idx="20">
                  <c:v>Loreto</c:v>
                </c:pt>
                <c:pt idx="21">
                  <c:v>Madre de Dios</c:v>
                </c:pt>
                <c:pt idx="22">
                  <c:v>Amazonas</c:v>
                </c:pt>
              </c:strCache>
            </c:strRef>
          </c:cat>
          <c:val>
            <c:numRef>
              <c:f>'CSRF Dpto'!$P$7:$P$29</c:f>
              <c:numCache>
                <c:formatCode>0%</c:formatCode>
                <c:ptCount val="23"/>
                <c:pt idx="0">
                  <c:v>0.45240503248007757</c:v>
                </c:pt>
                <c:pt idx="1">
                  <c:v>0.38545632801665924</c:v>
                </c:pt>
                <c:pt idx="2">
                  <c:v>0.34134044998792223</c:v>
                </c:pt>
                <c:pt idx="3">
                  <c:v>0.30107817772961709</c:v>
                </c:pt>
                <c:pt idx="4">
                  <c:v>0.3001969056257634</c:v>
                </c:pt>
                <c:pt idx="5">
                  <c:v>0.29366731425813702</c:v>
                </c:pt>
                <c:pt idx="6">
                  <c:v>0.28594137699134003</c:v>
                </c:pt>
                <c:pt idx="7">
                  <c:v>0.27756193222533132</c:v>
                </c:pt>
                <c:pt idx="8">
                  <c:v>0.27026953462322095</c:v>
                </c:pt>
                <c:pt idx="9">
                  <c:v>0.26509839325557699</c:v>
                </c:pt>
                <c:pt idx="10">
                  <c:v>0.26384228573776358</c:v>
                </c:pt>
                <c:pt idx="11">
                  <c:v>0.24877191197643575</c:v>
                </c:pt>
                <c:pt idx="12">
                  <c:v>0.24374018058285113</c:v>
                </c:pt>
                <c:pt idx="13">
                  <c:v>0.23883313383209473</c:v>
                </c:pt>
                <c:pt idx="14">
                  <c:v>0.22957453757980317</c:v>
                </c:pt>
                <c:pt idx="15">
                  <c:v>0.22802787871808719</c:v>
                </c:pt>
                <c:pt idx="16">
                  <c:v>0.22646207470211616</c:v>
                </c:pt>
                <c:pt idx="17">
                  <c:v>0.21198225890059344</c:v>
                </c:pt>
                <c:pt idx="18">
                  <c:v>0.20530717012709954</c:v>
                </c:pt>
                <c:pt idx="19">
                  <c:v>0.19816707758485824</c:v>
                </c:pt>
                <c:pt idx="20">
                  <c:v>0.1389650758493714</c:v>
                </c:pt>
                <c:pt idx="21">
                  <c:v>0.10476710804470442</c:v>
                </c:pt>
                <c:pt idx="22">
                  <c:v>1.8807392574239419E-2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896928"/>
        <c:axId val="396889480"/>
      </c:lineChart>
      <c:catAx>
        <c:axId val="396898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6890264"/>
        <c:crosses val="autoZero"/>
        <c:auto val="1"/>
        <c:lblAlgn val="ctr"/>
        <c:lblOffset val="100"/>
        <c:noMultiLvlLbl val="0"/>
      </c:catAx>
      <c:valAx>
        <c:axId val="39689026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689849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688948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6896928"/>
        <c:crosses val="max"/>
        <c:crossBetween val="between"/>
      </c:valAx>
      <c:catAx>
        <c:axId val="396896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688948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'CPSM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'CPSM Dpto'!$N$7:$N$31</c:f>
              <c:strCache>
                <c:ptCount val="25"/>
                <c:pt idx="0">
                  <c:v>Huánuco</c:v>
                </c:pt>
                <c:pt idx="1">
                  <c:v>Ayacucho</c:v>
                </c:pt>
                <c:pt idx="2">
                  <c:v>Cajamarca</c:v>
                </c:pt>
                <c:pt idx="3">
                  <c:v>Piura</c:v>
                </c:pt>
                <c:pt idx="4">
                  <c:v>Cusco</c:v>
                </c:pt>
                <c:pt idx="5">
                  <c:v>Tumbes</c:v>
                </c:pt>
                <c:pt idx="6">
                  <c:v>San Martín</c:v>
                </c:pt>
                <c:pt idx="7">
                  <c:v>Ancash</c:v>
                </c:pt>
                <c:pt idx="8">
                  <c:v>Loreto</c:v>
                </c:pt>
                <c:pt idx="9">
                  <c:v>Provincia Constitucional del Callao</c:v>
                </c:pt>
                <c:pt idx="10">
                  <c:v>Huancavelica</c:v>
                </c:pt>
                <c:pt idx="11">
                  <c:v>Tacna</c:v>
                </c:pt>
                <c:pt idx="12">
                  <c:v>Junín</c:v>
                </c:pt>
                <c:pt idx="13">
                  <c:v>Arequipa</c:v>
                </c:pt>
                <c:pt idx="14">
                  <c:v>Lambayeque</c:v>
                </c:pt>
                <c:pt idx="15">
                  <c:v>Lima</c:v>
                </c:pt>
                <c:pt idx="16">
                  <c:v>Puno</c:v>
                </c:pt>
                <c:pt idx="17">
                  <c:v>Madre de Dios</c:v>
                </c:pt>
                <c:pt idx="18">
                  <c:v>Pasco</c:v>
                </c:pt>
                <c:pt idx="19">
                  <c:v>Moquegua</c:v>
                </c:pt>
                <c:pt idx="20">
                  <c:v>Ucayali</c:v>
                </c:pt>
                <c:pt idx="21">
                  <c:v>La Libertad</c:v>
                </c:pt>
                <c:pt idx="22">
                  <c:v>Ica</c:v>
                </c:pt>
                <c:pt idx="23">
                  <c:v>Apurímac</c:v>
                </c:pt>
                <c:pt idx="24">
                  <c:v>Amazonas</c:v>
                </c:pt>
              </c:strCache>
            </c:strRef>
          </c:cat>
          <c:val>
            <c:numRef>
              <c:f>'CPSM Dpto'!$O$7:$O$31</c:f>
              <c:numCache>
                <c:formatCode>#,##0.0</c:formatCode>
                <c:ptCount val="25"/>
                <c:pt idx="0">
                  <c:v>1.1632222396356156</c:v>
                </c:pt>
                <c:pt idx="1">
                  <c:v>1.1705127488457947</c:v>
                </c:pt>
                <c:pt idx="2">
                  <c:v>2.0073463115659251</c:v>
                </c:pt>
                <c:pt idx="3">
                  <c:v>0.65725719959266371</c:v>
                </c:pt>
                <c:pt idx="4">
                  <c:v>1.376843199019234</c:v>
                </c:pt>
                <c:pt idx="5">
                  <c:v>0.50948259186952782</c:v>
                </c:pt>
                <c:pt idx="6">
                  <c:v>1.332560724542418</c:v>
                </c:pt>
                <c:pt idx="7">
                  <c:v>0.93248665492046712</c:v>
                </c:pt>
                <c:pt idx="8">
                  <c:v>1.0841923200932797</c:v>
                </c:pt>
                <c:pt idx="9">
                  <c:v>1.559316571099771</c:v>
                </c:pt>
                <c:pt idx="10">
                  <c:v>1.2560405111152306</c:v>
                </c:pt>
                <c:pt idx="11">
                  <c:v>1.0084829455427098</c:v>
                </c:pt>
                <c:pt idx="12">
                  <c:v>0.85211282395175658</c:v>
                </c:pt>
                <c:pt idx="13">
                  <c:v>3.2057059101734922</c:v>
                </c:pt>
                <c:pt idx="14">
                  <c:v>0.89639259569230489</c:v>
                </c:pt>
                <c:pt idx="15">
                  <c:v>11.34311345074633</c:v>
                </c:pt>
                <c:pt idx="16">
                  <c:v>1.0072300519796045</c:v>
                </c:pt>
                <c:pt idx="17">
                  <c:v>0.59238009857654106</c:v>
                </c:pt>
                <c:pt idx="18">
                  <c:v>0.26317976183599967</c:v>
                </c:pt>
                <c:pt idx="19">
                  <c:v>0.70644046071538469</c:v>
                </c:pt>
                <c:pt idx="20">
                  <c:v>0.44769450317471637</c:v>
                </c:pt>
                <c:pt idx="21">
                  <c:v>1.6172776324383449</c:v>
                </c:pt>
                <c:pt idx="22">
                  <c:v>0.33249618515765178</c:v>
                </c:pt>
                <c:pt idx="23">
                  <c:v>0.8662481451574422</c:v>
                </c:pt>
                <c:pt idx="24">
                  <c:v>0.53436513284003695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6886736"/>
        <c:axId val="396887128"/>
      </c:barChart>
      <c:lineChart>
        <c:grouping val="standard"/>
        <c:varyColors val="0"/>
        <c:ser>
          <c:idx val="1"/>
          <c:order val="1"/>
          <c:tx>
            <c:strRef>
              <c:f>'CPSM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'CPSM Dpto'!$N$7:$N$31</c:f>
              <c:strCache>
                <c:ptCount val="25"/>
                <c:pt idx="0">
                  <c:v>Huánuco</c:v>
                </c:pt>
                <c:pt idx="1">
                  <c:v>Ayacucho</c:v>
                </c:pt>
                <c:pt idx="2">
                  <c:v>Cajamarca</c:v>
                </c:pt>
                <c:pt idx="3">
                  <c:v>Piura</c:v>
                </c:pt>
                <c:pt idx="4">
                  <c:v>Cusco</c:v>
                </c:pt>
                <c:pt idx="5">
                  <c:v>Tumbes</c:v>
                </c:pt>
                <c:pt idx="6">
                  <c:v>San Martín</c:v>
                </c:pt>
                <c:pt idx="7">
                  <c:v>Ancash</c:v>
                </c:pt>
                <c:pt idx="8">
                  <c:v>Loreto</c:v>
                </c:pt>
                <c:pt idx="9">
                  <c:v>Provincia Constitucional del Callao</c:v>
                </c:pt>
                <c:pt idx="10">
                  <c:v>Huancavelica</c:v>
                </c:pt>
                <c:pt idx="11">
                  <c:v>Tacna</c:v>
                </c:pt>
                <c:pt idx="12">
                  <c:v>Junín</c:v>
                </c:pt>
                <c:pt idx="13">
                  <c:v>Arequipa</c:v>
                </c:pt>
                <c:pt idx="14">
                  <c:v>Lambayeque</c:v>
                </c:pt>
                <c:pt idx="15">
                  <c:v>Lima</c:v>
                </c:pt>
                <c:pt idx="16">
                  <c:v>Puno</c:v>
                </c:pt>
                <c:pt idx="17">
                  <c:v>Madre de Dios</c:v>
                </c:pt>
                <c:pt idx="18">
                  <c:v>Pasco</c:v>
                </c:pt>
                <c:pt idx="19">
                  <c:v>Moquegua</c:v>
                </c:pt>
                <c:pt idx="20">
                  <c:v>Ucayali</c:v>
                </c:pt>
                <c:pt idx="21">
                  <c:v>La Libertad</c:v>
                </c:pt>
                <c:pt idx="22">
                  <c:v>Ica</c:v>
                </c:pt>
                <c:pt idx="23">
                  <c:v>Apurímac</c:v>
                </c:pt>
                <c:pt idx="24">
                  <c:v>Amazonas</c:v>
                </c:pt>
              </c:strCache>
            </c:strRef>
          </c:cat>
          <c:val>
            <c:numRef>
              <c:f>'CPSM Dpto'!$P$7:$P$31</c:f>
              <c:numCache>
                <c:formatCode>0%</c:formatCode>
                <c:ptCount val="25"/>
                <c:pt idx="0">
                  <c:v>0.48926853381895374</c:v>
                </c:pt>
                <c:pt idx="1">
                  <c:v>0.44936967954620294</c:v>
                </c:pt>
                <c:pt idx="2">
                  <c:v>0.42582590810024773</c:v>
                </c:pt>
                <c:pt idx="3">
                  <c:v>0.40309198344391867</c:v>
                </c:pt>
                <c:pt idx="4">
                  <c:v>0.39318841267702515</c:v>
                </c:pt>
                <c:pt idx="5">
                  <c:v>0.38928351954088797</c:v>
                </c:pt>
                <c:pt idx="6">
                  <c:v>0.38858675020169664</c:v>
                </c:pt>
                <c:pt idx="7">
                  <c:v>0.37764666464191193</c:v>
                </c:pt>
                <c:pt idx="8">
                  <c:v>0.37479524567835742</c:v>
                </c:pt>
                <c:pt idx="9">
                  <c:v>0.36211519917860691</c:v>
                </c:pt>
                <c:pt idx="10">
                  <c:v>0.34599360348848107</c:v>
                </c:pt>
                <c:pt idx="11">
                  <c:v>0.3273364281920822</c:v>
                </c:pt>
                <c:pt idx="12">
                  <c:v>0.32514616244843703</c:v>
                </c:pt>
                <c:pt idx="13">
                  <c:v>0.32316665337725931</c:v>
                </c:pt>
                <c:pt idx="14">
                  <c:v>0.30972504443171162</c:v>
                </c:pt>
                <c:pt idx="15">
                  <c:v>0.30647900486471669</c:v>
                </c:pt>
                <c:pt idx="16">
                  <c:v>0.2927574774834899</c:v>
                </c:pt>
                <c:pt idx="17">
                  <c:v>0.29211706110527952</c:v>
                </c:pt>
                <c:pt idx="18">
                  <c:v>0.28757126932923616</c:v>
                </c:pt>
                <c:pt idx="19">
                  <c:v>0.28570707671563444</c:v>
                </c:pt>
                <c:pt idx="20">
                  <c:v>0.28297037413271164</c:v>
                </c:pt>
                <c:pt idx="21">
                  <c:v>0.27775676195649135</c:v>
                </c:pt>
                <c:pt idx="22">
                  <c:v>0.26915009532284767</c:v>
                </c:pt>
                <c:pt idx="23">
                  <c:v>0.26891793869106217</c:v>
                </c:pt>
                <c:pt idx="24">
                  <c:v>0.26388727408488355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889872"/>
        <c:axId val="396888696"/>
      </c:lineChart>
      <c:catAx>
        <c:axId val="39688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6887128"/>
        <c:crosses val="autoZero"/>
        <c:auto val="1"/>
        <c:lblAlgn val="ctr"/>
        <c:lblOffset val="100"/>
        <c:noMultiLvlLbl val="0"/>
      </c:catAx>
      <c:valAx>
        <c:axId val="39688712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688673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688869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6889872"/>
        <c:crosses val="max"/>
        <c:crossBetween val="between"/>
      </c:valAx>
      <c:catAx>
        <c:axId val="396889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688869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'PVPC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'PVPC Dpto'!$N$7:$N$19</c:f>
              <c:strCache>
                <c:ptCount val="13"/>
                <c:pt idx="0">
                  <c:v>Cajamarca</c:v>
                </c:pt>
                <c:pt idx="1">
                  <c:v>Ayacucho</c:v>
                </c:pt>
                <c:pt idx="2">
                  <c:v>Lima</c:v>
                </c:pt>
                <c:pt idx="3">
                  <c:v>Cusco</c:v>
                </c:pt>
                <c:pt idx="4">
                  <c:v>Tumbes</c:v>
                </c:pt>
                <c:pt idx="5">
                  <c:v>La Libertad</c:v>
                </c:pt>
                <c:pt idx="6">
                  <c:v>Arequipa</c:v>
                </c:pt>
                <c:pt idx="7">
                  <c:v>Moquegua</c:v>
                </c:pt>
                <c:pt idx="8">
                  <c:v>Apurímac</c:v>
                </c:pt>
                <c:pt idx="9">
                  <c:v>San Martín</c:v>
                </c:pt>
                <c:pt idx="10">
                  <c:v>Huancavelica</c:v>
                </c:pt>
                <c:pt idx="11">
                  <c:v>Ica</c:v>
                </c:pt>
                <c:pt idx="12">
                  <c:v>Junín</c:v>
                </c:pt>
              </c:strCache>
            </c:strRef>
          </c:cat>
          <c:val>
            <c:numRef>
              <c:f>'PVPC Dpto'!$O$7:$O$19</c:f>
              <c:numCache>
                <c:formatCode>#,##0.0</c:formatCode>
                <c:ptCount val="13"/>
                <c:pt idx="0">
                  <c:v>1.1500000022351742E-2</c:v>
                </c:pt>
                <c:pt idx="1">
                  <c:v>2.1990130980266258</c:v>
                </c:pt>
                <c:pt idx="2">
                  <c:v>20.51449892332797</c:v>
                </c:pt>
                <c:pt idx="3">
                  <c:v>24.369232775642104</c:v>
                </c:pt>
                <c:pt idx="4">
                  <c:v>0.14950376958586276</c:v>
                </c:pt>
                <c:pt idx="5">
                  <c:v>0.6775897990564772</c:v>
                </c:pt>
                <c:pt idx="6">
                  <c:v>0.46910176475648768</c:v>
                </c:pt>
                <c:pt idx="7">
                  <c:v>8.5391550557687879E-2</c:v>
                </c:pt>
                <c:pt idx="8">
                  <c:v>0.14622978164697997</c:v>
                </c:pt>
                <c:pt idx="9">
                  <c:v>1.4665499795228243E-2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5253208"/>
        <c:axId val="404141872"/>
      </c:barChart>
      <c:lineChart>
        <c:grouping val="standard"/>
        <c:varyColors val="0"/>
        <c:ser>
          <c:idx val="1"/>
          <c:order val="1"/>
          <c:tx>
            <c:strRef>
              <c:f>'PVPC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'PVPC Dpto'!$N$7:$N$19</c:f>
              <c:strCache>
                <c:ptCount val="13"/>
                <c:pt idx="0">
                  <c:v>Cajamarca</c:v>
                </c:pt>
                <c:pt idx="1">
                  <c:v>Ayacucho</c:v>
                </c:pt>
                <c:pt idx="2">
                  <c:v>Lima</c:v>
                </c:pt>
                <c:pt idx="3">
                  <c:v>Cusco</c:v>
                </c:pt>
                <c:pt idx="4">
                  <c:v>Tumbes</c:v>
                </c:pt>
                <c:pt idx="5">
                  <c:v>La Libertad</c:v>
                </c:pt>
                <c:pt idx="6">
                  <c:v>Arequipa</c:v>
                </c:pt>
                <c:pt idx="7">
                  <c:v>Moquegua</c:v>
                </c:pt>
                <c:pt idx="8">
                  <c:v>Apurímac</c:v>
                </c:pt>
                <c:pt idx="9">
                  <c:v>San Martín</c:v>
                </c:pt>
                <c:pt idx="10">
                  <c:v>Huancavelica</c:v>
                </c:pt>
                <c:pt idx="11">
                  <c:v>Ica</c:v>
                </c:pt>
                <c:pt idx="12">
                  <c:v>Junín</c:v>
                </c:pt>
              </c:strCache>
            </c:strRef>
          </c:cat>
          <c:val>
            <c:numRef>
              <c:f>'PVPC Dpto'!$P$7:$P$19</c:f>
              <c:numCache>
                <c:formatCode>0%</c:formatCode>
                <c:ptCount val="13"/>
                <c:pt idx="0">
                  <c:v>1.0000000019436297</c:v>
                </c:pt>
                <c:pt idx="1">
                  <c:v>0.39760417303374268</c:v>
                </c:pt>
                <c:pt idx="2">
                  <c:v>0.33729358264382059</c:v>
                </c:pt>
                <c:pt idx="3">
                  <c:v>0.32667533354061545</c:v>
                </c:pt>
                <c:pt idx="4">
                  <c:v>0.30989797376580336</c:v>
                </c:pt>
                <c:pt idx="5">
                  <c:v>0.30063393144080064</c:v>
                </c:pt>
                <c:pt idx="6">
                  <c:v>0.26690375442243669</c:v>
                </c:pt>
                <c:pt idx="7">
                  <c:v>0.2134788763942197</c:v>
                </c:pt>
                <c:pt idx="8">
                  <c:v>7.3114890823489986E-2</c:v>
                </c:pt>
                <c:pt idx="9">
                  <c:v>6.8211626954549964E-2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140304"/>
        <c:axId val="404146576"/>
      </c:lineChart>
      <c:catAx>
        <c:axId val="395253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4141872"/>
        <c:crosses val="autoZero"/>
        <c:auto val="1"/>
        <c:lblAlgn val="ctr"/>
        <c:lblOffset val="100"/>
        <c:noMultiLvlLbl val="0"/>
      </c:catAx>
      <c:valAx>
        <c:axId val="40414187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525320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0414657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04140304"/>
        <c:crosses val="max"/>
        <c:crossBetween val="between"/>
      </c:valAx>
      <c:catAx>
        <c:axId val="404140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414657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'RTID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'RTID Dpto'!$N$7:$N$14</c:f>
              <c:strCache>
                <c:ptCount val="8"/>
                <c:pt idx="0">
                  <c:v>Huánuco</c:v>
                </c:pt>
                <c:pt idx="1">
                  <c:v>Lima</c:v>
                </c:pt>
                <c:pt idx="2">
                  <c:v>Junín</c:v>
                </c:pt>
                <c:pt idx="3">
                  <c:v>Ucayali</c:v>
                </c:pt>
                <c:pt idx="4">
                  <c:v>Ancash</c:v>
                </c:pt>
                <c:pt idx="5">
                  <c:v>Cusco</c:v>
                </c:pt>
                <c:pt idx="6">
                  <c:v>Madre de Dios</c:v>
                </c:pt>
                <c:pt idx="7">
                  <c:v>Piura</c:v>
                </c:pt>
              </c:strCache>
            </c:strRef>
          </c:cat>
          <c:val>
            <c:numRef>
              <c:f>'RTID Dpto'!$O$7:$O$14</c:f>
              <c:numCache>
                <c:formatCode>#,##0.0</c:formatCode>
                <c:ptCount val="8"/>
                <c:pt idx="0">
                  <c:v>3.7134993949439377</c:v>
                </c:pt>
                <c:pt idx="1">
                  <c:v>61.502006249538681</c:v>
                </c:pt>
                <c:pt idx="2">
                  <c:v>5.6769725549966097</c:v>
                </c:pt>
                <c:pt idx="3">
                  <c:v>2.8458438445813954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7697384"/>
        <c:axId val="387697776"/>
      </c:barChart>
      <c:lineChart>
        <c:grouping val="standard"/>
        <c:varyColors val="0"/>
        <c:ser>
          <c:idx val="1"/>
          <c:order val="1"/>
          <c:tx>
            <c:strRef>
              <c:f>'RTID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'RTID Dpto'!$N$7:$N$14</c:f>
              <c:strCache>
                <c:ptCount val="8"/>
                <c:pt idx="0">
                  <c:v>Huánuco</c:v>
                </c:pt>
                <c:pt idx="1">
                  <c:v>Lima</c:v>
                </c:pt>
                <c:pt idx="2">
                  <c:v>Junín</c:v>
                </c:pt>
                <c:pt idx="3">
                  <c:v>Ucayali</c:v>
                </c:pt>
                <c:pt idx="4">
                  <c:v>Ancash</c:v>
                </c:pt>
                <c:pt idx="5">
                  <c:v>Cusco</c:v>
                </c:pt>
                <c:pt idx="6">
                  <c:v>Madre de Dios</c:v>
                </c:pt>
                <c:pt idx="7">
                  <c:v>Piura</c:v>
                </c:pt>
              </c:strCache>
            </c:strRef>
          </c:cat>
          <c:val>
            <c:numRef>
              <c:f>'RTID Dpto'!$P$7:$P$14</c:f>
              <c:numCache>
                <c:formatCode>0%</c:formatCode>
                <c:ptCount val="8"/>
                <c:pt idx="0">
                  <c:v>0.31055638440756128</c:v>
                </c:pt>
                <c:pt idx="1">
                  <c:v>0.27547716003357903</c:v>
                </c:pt>
                <c:pt idx="2">
                  <c:v>0.13771148208560982</c:v>
                </c:pt>
                <c:pt idx="3">
                  <c:v>0.13509233800141399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699344"/>
        <c:axId val="387698168"/>
      </c:lineChart>
      <c:catAx>
        <c:axId val="387697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87697776"/>
        <c:crosses val="autoZero"/>
        <c:auto val="1"/>
        <c:lblAlgn val="ctr"/>
        <c:lblOffset val="100"/>
        <c:noMultiLvlLbl val="0"/>
      </c:catAx>
      <c:valAx>
        <c:axId val="38769777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8769738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8769816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87699344"/>
        <c:crosses val="max"/>
        <c:crossBetween val="between"/>
      </c:valAx>
      <c:catAx>
        <c:axId val="387699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769816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'FPE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'FPE Dpto'!$N$7:$N$8</c:f>
              <c:strCache>
                <c:ptCount val="2"/>
                <c:pt idx="0">
                  <c:v>Embajadas en el Exterior</c:v>
                </c:pt>
                <c:pt idx="1">
                  <c:v>Lima</c:v>
                </c:pt>
              </c:strCache>
            </c:strRef>
          </c:cat>
          <c:val>
            <c:numRef>
              <c:f>'FPE Dpto'!$O$7:$O$8</c:f>
              <c:numCache>
                <c:formatCode>#,##0.0</c:formatCode>
                <c:ptCount val="2"/>
                <c:pt idx="0">
                  <c:v>98.048964100421472</c:v>
                </c:pt>
                <c:pt idx="1">
                  <c:v>16.829714903135937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147752"/>
        <c:axId val="404146184"/>
      </c:barChart>
      <c:lineChart>
        <c:grouping val="standard"/>
        <c:varyColors val="0"/>
        <c:ser>
          <c:idx val="1"/>
          <c:order val="1"/>
          <c:tx>
            <c:strRef>
              <c:f>'FPE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'FPE Dpto'!$N$7:$N$8</c:f>
              <c:strCache>
                <c:ptCount val="2"/>
                <c:pt idx="0">
                  <c:v>Embajadas en el Exterior</c:v>
                </c:pt>
                <c:pt idx="1">
                  <c:v>Lima</c:v>
                </c:pt>
              </c:strCache>
            </c:strRef>
          </c:cat>
          <c:val>
            <c:numRef>
              <c:f>'FPE Dpto'!$P$7:$P$8</c:f>
              <c:numCache>
                <c:formatCode>0%</c:formatCode>
                <c:ptCount val="2"/>
                <c:pt idx="0">
                  <c:v>0.31446958515513873</c:v>
                </c:pt>
                <c:pt idx="1">
                  <c:v>0.19912014973918468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139912"/>
        <c:axId val="404148144"/>
      </c:lineChart>
      <c:catAx>
        <c:axId val="404147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4146184"/>
        <c:crosses val="autoZero"/>
        <c:auto val="1"/>
        <c:lblAlgn val="ctr"/>
        <c:lblOffset val="100"/>
        <c:noMultiLvlLbl val="0"/>
      </c:catAx>
      <c:valAx>
        <c:axId val="40414618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0414775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0414814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04139912"/>
        <c:crosses val="max"/>
        <c:crossBetween val="between"/>
      </c:valAx>
      <c:catAx>
        <c:axId val="404139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414814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'PINP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'PINP Dpto'!$N$7:$N$8</c:f>
              <c:strCache>
                <c:ptCount val="2"/>
                <c:pt idx="0">
                  <c:v>Lima</c:v>
                </c:pt>
                <c:pt idx="1">
                  <c:v>Ucayali</c:v>
                </c:pt>
              </c:strCache>
            </c:strRef>
          </c:cat>
          <c:val>
            <c:numRef>
              <c:f>'PINP Dpto'!$O$7:$O$8</c:f>
              <c:numCache>
                <c:formatCode>#,##0.0</c:formatCode>
                <c:ptCount val="2"/>
                <c:pt idx="0">
                  <c:v>16.99041984825908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135992"/>
        <c:axId val="404146968"/>
      </c:barChart>
      <c:lineChart>
        <c:grouping val="standard"/>
        <c:varyColors val="0"/>
        <c:ser>
          <c:idx val="1"/>
          <c:order val="1"/>
          <c:tx>
            <c:strRef>
              <c:f>'PINP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'PINP Dpto'!$N$7:$N$8</c:f>
              <c:strCache>
                <c:ptCount val="2"/>
                <c:pt idx="0">
                  <c:v>Lima</c:v>
                </c:pt>
                <c:pt idx="1">
                  <c:v>Ucayali</c:v>
                </c:pt>
              </c:strCache>
            </c:strRef>
          </c:cat>
          <c:val>
            <c:numRef>
              <c:f>'PINP Dpto'!$P$7:$P$8</c:f>
              <c:numCache>
                <c:formatCode>0%</c:formatCode>
                <c:ptCount val="2"/>
                <c:pt idx="0">
                  <c:v>0.12155460309080947</c:v>
                </c:pt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138736"/>
        <c:axId val="404147360"/>
      </c:lineChart>
      <c:catAx>
        <c:axId val="404135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4146968"/>
        <c:crosses val="autoZero"/>
        <c:auto val="1"/>
        <c:lblAlgn val="ctr"/>
        <c:lblOffset val="100"/>
        <c:noMultiLvlLbl val="0"/>
      </c:catAx>
      <c:valAx>
        <c:axId val="40414696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0413599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0414736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04138736"/>
        <c:crosses val="max"/>
        <c:crossBetween val="between"/>
      </c:valAx>
      <c:catAx>
        <c:axId val="404138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414736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'MCM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'MCM Dpto'!$N$7:$N$32</c:f>
              <c:strCache>
                <c:ptCount val="26"/>
                <c:pt idx="0">
                  <c:v>Cajamarca</c:v>
                </c:pt>
                <c:pt idx="1">
                  <c:v>Embajadas en el Exterior</c:v>
                </c:pt>
                <c:pt idx="2">
                  <c:v>Ancash</c:v>
                </c:pt>
                <c:pt idx="3">
                  <c:v>Huancavelica</c:v>
                </c:pt>
                <c:pt idx="4">
                  <c:v>Tumbes</c:v>
                </c:pt>
                <c:pt idx="5">
                  <c:v>Amazonas</c:v>
                </c:pt>
                <c:pt idx="6">
                  <c:v>Lambayeque</c:v>
                </c:pt>
                <c:pt idx="7">
                  <c:v>La Libertad</c:v>
                </c:pt>
                <c:pt idx="8">
                  <c:v>Ica</c:v>
                </c:pt>
                <c:pt idx="9">
                  <c:v>Moquegua</c:v>
                </c:pt>
                <c:pt idx="10">
                  <c:v>Lima</c:v>
                </c:pt>
                <c:pt idx="11">
                  <c:v>San Martín</c:v>
                </c:pt>
                <c:pt idx="12">
                  <c:v>Apurímac</c:v>
                </c:pt>
                <c:pt idx="13">
                  <c:v>Huánuco</c:v>
                </c:pt>
                <c:pt idx="14">
                  <c:v>Arequipa</c:v>
                </c:pt>
                <c:pt idx="15">
                  <c:v>Madre de Dios</c:v>
                </c:pt>
                <c:pt idx="16">
                  <c:v>Ayacucho</c:v>
                </c:pt>
                <c:pt idx="17">
                  <c:v>Cusco</c:v>
                </c:pt>
                <c:pt idx="18">
                  <c:v>Tacna</c:v>
                </c:pt>
                <c:pt idx="19">
                  <c:v>Loreto</c:v>
                </c:pt>
                <c:pt idx="20">
                  <c:v>Ucayali</c:v>
                </c:pt>
                <c:pt idx="21">
                  <c:v>Provincia Constitucional del Callao</c:v>
                </c:pt>
                <c:pt idx="22">
                  <c:v>Puno</c:v>
                </c:pt>
                <c:pt idx="23">
                  <c:v>Junín</c:v>
                </c:pt>
                <c:pt idx="24">
                  <c:v>Pasco</c:v>
                </c:pt>
                <c:pt idx="25">
                  <c:v>Piura</c:v>
                </c:pt>
              </c:strCache>
            </c:strRef>
          </c:cat>
          <c:val>
            <c:numRef>
              <c:f>'MCM Dpto'!$O$7:$O$32</c:f>
              <c:numCache>
                <c:formatCode>#,##0.0</c:formatCode>
                <c:ptCount val="26"/>
                <c:pt idx="0">
                  <c:v>2.2788412957452238</c:v>
                </c:pt>
                <c:pt idx="1">
                  <c:v>12.18866810851614</c:v>
                </c:pt>
                <c:pt idx="2">
                  <c:v>1.4943550424650311</c:v>
                </c:pt>
                <c:pt idx="3">
                  <c:v>1.6675410378957167</c:v>
                </c:pt>
                <c:pt idx="4">
                  <c:v>10.678367985819932</c:v>
                </c:pt>
                <c:pt idx="5">
                  <c:v>8.8361499829916283</c:v>
                </c:pt>
                <c:pt idx="6">
                  <c:v>14.627206664532423</c:v>
                </c:pt>
                <c:pt idx="7">
                  <c:v>6.7496432457119226</c:v>
                </c:pt>
                <c:pt idx="8">
                  <c:v>5.3666117435786873</c:v>
                </c:pt>
                <c:pt idx="9">
                  <c:v>9.8206481039524078</c:v>
                </c:pt>
                <c:pt idx="10">
                  <c:v>761.06491043478309</c:v>
                </c:pt>
                <c:pt idx="11">
                  <c:v>8.4164776689140126</c:v>
                </c:pt>
                <c:pt idx="12">
                  <c:v>1.5962122568162158</c:v>
                </c:pt>
                <c:pt idx="13">
                  <c:v>2.2910431786440313</c:v>
                </c:pt>
                <c:pt idx="14">
                  <c:v>41.055057815203327</c:v>
                </c:pt>
                <c:pt idx="15">
                  <c:v>1.5483585392357782</c:v>
                </c:pt>
                <c:pt idx="16">
                  <c:v>14.068128167418763</c:v>
                </c:pt>
                <c:pt idx="17">
                  <c:v>37.001510662143119</c:v>
                </c:pt>
                <c:pt idx="18">
                  <c:v>23.88705028075492</c:v>
                </c:pt>
                <c:pt idx="19">
                  <c:v>43.380742611028836</c:v>
                </c:pt>
                <c:pt idx="20">
                  <c:v>21.57583896369033</c:v>
                </c:pt>
                <c:pt idx="21">
                  <c:v>500.92039590090189</c:v>
                </c:pt>
                <c:pt idx="22">
                  <c:v>16.625139256939292</c:v>
                </c:pt>
                <c:pt idx="23">
                  <c:v>25.374171654693782</c:v>
                </c:pt>
                <c:pt idx="24">
                  <c:v>0.15719299903139472</c:v>
                </c:pt>
                <c:pt idx="25">
                  <c:v>40.281600877271558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139128"/>
        <c:axId val="404137560"/>
      </c:barChart>
      <c:lineChart>
        <c:grouping val="standard"/>
        <c:varyColors val="0"/>
        <c:ser>
          <c:idx val="1"/>
          <c:order val="1"/>
          <c:tx>
            <c:strRef>
              <c:f>'MCM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'MCM Dpto'!$N$7:$N$32</c:f>
              <c:strCache>
                <c:ptCount val="26"/>
                <c:pt idx="0">
                  <c:v>Cajamarca</c:v>
                </c:pt>
                <c:pt idx="1">
                  <c:v>Embajadas en el Exterior</c:v>
                </c:pt>
                <c:pt idx="2">
                  <c:v>Ancash</c:v>
                </c:pt>
                <c:pt idx="3">
                  <c:v>Huancavelica</c:v>
                </c:pt>
                <c:pt idx="4">
                  <c:v>Tumbes</c:v>
                </c:pt>
                <c:pt idx="5">
                  <c:v>Amazonas</c:v>
                </c:pt>
                <c:pt idx="6">
                  <c:v>Lambayeque</c:v>
                </c:pt>
                <c:pt idx="7">
                  <c:v>La Libertad</c:v>
                </c:pt>
                <c:pt idx="8">
                  <c:v>Ica</c:v>
                </c:pt>
                <c:pt idx="9">
                  <c:v>Moquegua</c:v>
                </c:pt>
                <c:pt idx="10">
                  <c:v>Lima</c:v>
                </c:pt>
                <c:pt idx="11">
                  <c:v>San Martín</c:v>
                </c:pt>
                <c:pt idx="12">
                  <c:v>Apurímac</c:v>
                </c:pt>
                <c:pt idx="13">
                  <c:v>Huánuco</c:v>
                </c:pt>
                <c:pt idx="14">
                  <c:v>Arequipa</c:v>
                </c:pt>
                <c:pt idx="15">
                  <c:v>Madre de Dios</c:v>
                </c:pt>
                <c:pt idx="16">
                  <c:v>Ayacucho</c:v>
                </c:pt>
                <c:pt idx="17">
                  <c:v>Cusco</c:v>
                </c:pt>
                <c:pt idx="18">
                  <c:v>Tacna</c:v>
                </c:pt>
                <c:pt idx="19">
                  <c:v>Loreto</c:v>
                </c:pt>
                <c:pt idx="20">
                  <c:v>Ucayali</c:v>
                </c:pt>
                <c:pt idx="21">
                  <c:v>Provincia Constitucional del Callao</c:v>
                </c:pt>
                <c:pt idx="22">
                  <c:v>Puno</c:v>
                </c:pt>
                <c:pt idx="23">
                  <c:v>Junín</c:v>
                </c:pt>
                <c:pt idx="24">
                  <c:v>Pasco</c:v>
                </c:pt>
                <c:pt idx="25">
                  <c:v>Piura</c:v>
                </c:pt>
              </c:strCache>
            </c:strRef>
          </c:cat>
          <c:val>
            <c:numRef>
              <c:f>'MCM Dpto'!$P$7:$P$32</c:f>
              <c:numCache>
                <c:formatCode>0%</c:formatCode>
                <c:ptCount val="26"/>
                <c:pt idx="0">
                  <c:v>0.43018953363097401</c:v>
                </c:pt>
                <c:pt idx="1">
                  <c:v>0.4091622103792244</c:v>
                </c:pt>
                <c:pt idx="2">
                  <c:v>0.35100130043153771</c:v>
                </c:pt>
                <c:pt idx="3">
                  <c:v>0.34965066991749216</c:v>
                </c:pt>
                <c:pt idx="4">
                  <c:v>0.34928662467128541</c:v>
                </c:pt>
                <c:pt idx="5">
                  <c:v>0.34450710112728355</c:v>
                </c:pt>
                <c:pt idx="6">
                  <c:v>0.34098428593387131</c:v>
                </c:pt>
                <c:pt idx="7">
                  <c:v>0.33975941676443061</c:v>
                </c:pt>
                <c:pt idx="8">
                  <c:v>0.33724909155970972</c:v>
                </c:pt>
                <c:pt idx="9">
                  <c:v>0.33626697561761043</c:v>
                </c:pt>
                <c:pt idx="10">
                  <c:v>0.33583942170142483</c:v>
                </c:pt>
                <c:pt idx="11">
                  <c:v>0.33458895138013939</c:v>
                </c:pt>
                <c:pt idx="12">
                  <c:v>0.33259847529632763</c:v>
                </c:pt>
                <c:pt idx="13">
                  <c:v>0.33074481124355709</c:v>
                </c:pt>
                <c:pt idx="14">
                  <c:v>0.32658072376998343</c:v>
                </c:pt>
                <c:pt idx="15">
                  <c:v>0.32482812310564019</c:v>
                </c:pt>
                <c:pt idx="16">
                  <c:v>0.31322407314402928</c:v>
                </c:pt>
                <c:pt idx="17">
                  <c:v>0.31219143119409332</c:v>
                </c:pt>
                <c:pt idx="18">
                  <c:v>0.31202530317484672</c:v>
                </c:pt>
                <c:pt idx="19">
                  <c:v>0.28909954889932421</c:v>
                </c:pt>
                <c:pt idx="20">
                  <c:v>0.27085276442158096</c:v>
                </c:pt>
                <c:pt idx="21">
                  <c:v>0.27024175147044255</c:v>
                </c:pt>
                <c:pt idx="22">
                  <c:v>0.26675029409979273</c:v>
                </c:pt>
                <c:pt idx="23">
                  <c:v>0.24401207895561405</c:v>
                </c:pt>
                <c:pt idx="24">
                  <c:v>0.15537557097766894</c:v>
                </c:pt>
                <c:pt idx="25">
                  <c:v>0.14625448889497475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136776"/>
        <c:axId val="404142264"/>
      </c:lineChart>
      <c:catAx>
        <c:axId val="404139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4137560"/>
        <c:crosses val="autoZero"/>
        <c:auto val="1"/>
        <c:lblAlgn val="ctr"/>
        <c:lblOffset val="100"/>
        <c:noMultiLvlLbl val="0"/>
      </c:catAx>
      <c:valAx>
        <c:axId val="40413756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0413912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0414226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04136776"/>
        <c:crosses val="max"/>
        <c:crossBetween val="between"/>
      </c:valAx>
      <c:catAx>
        <c:axId val="404136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414226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'PARA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'PARA Dpto'!$N$7:$N$19</c:f>
              <c:strCache>
                <c:ptCount val="13"/>
                <c:pt idx="0">
                  <c:v>Ancash</c:v>
                </c:pt>
                <c:pt idx="1">
                  <c:v>Cusco</c:v>
                </c:pt>
                <c:pt idx="2">
                  <c:v>Ayacucho</c:v>
                </c:pt>
                <c:pt idx="3">
                  <c:v>Pasco</c:v>
                </c:pt>
                <c:pt idx="4">
                  <c:v>Lima</c:v>
                </c:pt>
                <c:pt idx="5">
                  <c:v>Moquegua</c:v>
                </c:pt>
                <c:pt idx="6">
                  <c:v>Tumbes</c:v>
                </c:pt>
                <c:pt idx="7">
                  <c:v>Junín</c:v>
                </c:pt>
                <c:pt idx="8">
                  <c:v>Huancavelica</c:v>
                </c:pt>
                <c:pt idx="9">
                  <c:v>Ica</c:v>
                </c:pt>
                <c:pt idx="10">
                  <c:v>La Libertad</c:v>
                </c:pt>
                <c:pt idx="11">
                  <c:v>Lambayeque</c:v>
                </c:pt>
                <c:pt idx="12">
                  <c:v>Tacna</c:v>
                </c:pt>
              </c:strCache>
            </c:strRef>
          </c:cat>
          <c:val>
            <c:numRef>
              <c:f>'PARA Dpto'!$O$7:$O$19</c:f>
              <c:numCache>
                <c:formatCode>#,##0.0</c:formatCode>
                <c:ptCount val="13"/>
                <c:pt idx="0">
                  <c:v>0.44047154934378341</c:v>
                </c:pt>
                <c:pt idx="1">
                  <c:v>0.41508449502725853</c:v>
                </c:pt>
                <c:pt idx="2">
                  <c:v>0.15873473595638643</c:v>
                </c:pt>
                <c:pt idx="3">
                  <c:v>0.23438552115112543</c:v>
                </c:pt>
                <c:pt idx="4">
                  <c:v>1.3827183225512272</c:v>
                </c:pt>
                <c:pt idx="5">
                  <c:v>1.1169119738042355E-2</c:v>
                </c:pt>
                <c:pt idx="6">
                  <c:v>0.27241065911948681</c:v>
                </c:pt>
                <c:pt idx="7">
                  <c:v>2.0476430494454689E-2</c:v>
                </c:pt>
                <c:pt idx="8">
                  <c:v>6.4694821834564209E-2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144616"/>
        <c:axId val="404137168"/>
      </c:barChart>
      <c:lineChart>
        <c:grouping val="standard"/>
        <c:varyColors val="0"/>
        <c:ser>
          <c:idx val="1"/>
          <c:order val="1"/>
          <c:tx>
            <c:strRef>
              <c:f>'PARA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'PARA Dpto'!$N$7:$N$19</c:f>
              <c:strCache>
                <c:ptCount val="13"/>
                <c:pt idx="0">
                  <c:v>Ancash</c:v>
                </c:pt>
                <c:pt idx="1">
                  <c:v>Cusco</c:v>
                </c:pt>
                <c:pt idx="2">
                  <c:v>Ayacucho</c:v>
                </c:pt>
                <c:pt idx="3">
                  <c:v>Pasco</c:v>
                </c:pt>
                <c:pt idx="4">
                  <c:v>Lima</c:v>
                </c:pt>
                <c:pt idx="5">
                  <c:v>Moquegua</c:v>
                </c:pt>
                <c:pt idx="6">
                  <c:v>Tumbes</c:v>
                </c:pt>
                <c:pt idx="7">
                  <c:v>Junín</c:v>
                </c:pt>
                <c:pt idx="8">
                  <c:v>Huancavelica</c:v>
                </c:pt>
                <c:pt idx="9">
                  <c:v>Ica</c:v>
                </c:pt>
                <c:pt idx="10">
                  <c:v>La Libertad</c:v>
                </c:pt>
                <c:pt idx="11">
                  <c:v>Lambayeque</c:v>
                </c:pt>
                <c:pt idx="12">
                  <c:v>Tacna</c:v>
                </c:pt>
              </c:strCache>
            </c:strRef>
          </c:cat>
          <c:val>
            <c:numRef>
              <c:f>'PARA Dpto'!$P$7:$P$19</c:f>
              <c:numCache>
                <c:formatCode>0%</c:formatCode>
                <c:ptCount val="13"/>
                <c:pt idx="0">
                  <c:v>0.72377529366763893</c:v>
                </c:pt>
                <c:pt idx="1">
                  <c:v>0.54962645591868053</c:v>
                </c:pt>
                <c:pt idx="2">
                  <c:v>0.46278348675331327</c:v>
                </c:pt>
                <c:pt idx="3">
                  <c:v>0.44448188520342452</c:v>
                </c:pt>
                <c:pt idx="4">
                  <c:v>0.34019470643463773</c:v>
                </c:pt>
                <c:pt idx="5">
                  <c:v>0.31151669933737813</c:v>
                </c:pt>
                <c:pt idx="6">
                  <c:v>0.22402302899478682</c:v>
                </c:pt>
                <c:pt idx="7">
                  <c:v>0.15303187843843424</c:v>
                </c:pt>
                <c:pt idx="8">
                  <c:v>1.2190005549923329E-2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142656"/>
        <c:axId val="404145008"/>
      </c:lineChart>
      <c:catAx>
        <c:axId val="404144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4137168"/>
        <c:crosses val="autoZero"/>
        <c:auto val="1"/>
        <c:lblAlgn val="ctr"/>
        <c:lblOffset val="100"/>
        <c:noMultiLvlLbl val="0"/>
      </c:catAx>
      <c:valAx>
        <c:axId val="40413716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0414461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0414500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04142656"/>
        <c:crosses val="max"/>
        <c:crossBetween val="between"/>
      </c:valAx>
      <c:catAx>
        <c:axId val="404142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414500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'DCTI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'DCTI Dpto'!$N$7:$N$18</c:f>
              <c:strCache>
                <c:ptCount val="12"/>
                <c:pt idx="0">
                  <c:v>Provincia Constitucional del Callao</c:v>
                </c:pt>
                <c:pt idx="1">
                  <c:v>Loreto</c:v>
                </c:pt>
                <c:pt idx="2">
                  <c:v>Tumbes</c:v>
                </c:pt>
                <c:pt idx="3">
                  <c:v>Lima</c:v>
                </c:pt>
                <c:pt idx="4">
                  <c:v>Ucayali</c:v>
                </c:pt>
                <c:pt idx="5">
                  <c:v>Madre de Dios</c:v>
                </c:pt>
                <c:pt idx="6">
                  <c:v>San Martín</c:v>
                </c:pt>
                <c:pt idx="7">
                  <c:v>Ayacucho</c:v>
                </c:pt>
                <c:pt idx="8">
                  <c:v>Huánuco</c:v>
                </c:pt>
                <c:pt idx="9">
                  <c:v>Junín</c:v>
                </c:pt>
                <c:pt idx="10">
                  <c:v>Moquegua</c:v>
                </c:pt>
                <c:pt idx="11">
                  <c:v>Puno</c:v>
                </c:pt>
              </c:strCache>
            </c:strRef>
          </c:cat>
          <c:val>
            <c:numRef>
              <c:f>'DCTI Dpto'!$O$7:$O$18</c:f>
              <c:numCache>
                <c:formatCode>#,##0.0</c:formatCode>
                <c:ptCount val="12"/>
                <c:pt idx="0">
                  <c:v>1.941507727275166</c:v>
                </c:pt>
                <c:pt idx="1">
                  <c:v>0.36803541309200227</c:v>
                </c:pt>
                <c:pt idx="2">
                  <c:v>0.43806300242431462</c:v>
                </c:pt>
                <c:pt idx="3">
                  <c:v>9.854151730050944</c:v>
                </c:pt>
                <c:pt idx="4">
                  <c:v>6.2453401100356132E-2</c:v>
                </c:pt>
                <c:pt idx="5">
                  <c:v>8.4598529763752595E-2</c:v>
                </c:pt>
                <c:pt idx="6">
                  <c:v>1.1039999837521464E-2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140696"/>
        <c:axId val="404141088"/>
      </c:barChart>
      <c:lineChart>
        <c:grouping val="standard"/>
        <c:varyColors val="0"/>
        <c:ser>
          <c:idx val="1"/>
          <c:order val="1"/>
          <c:tx>
            <c:strRef>
              <c:f>'DCTI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'DCTI Dpto'!$N$7:$N$18</c:f>
              <c:strCache>
                <c:ptCount val="12"/>
                <c:pt idx="0">
                  <c:v>Provincia Constitucional del Callao</c:v>
                </c:pt>
                <c:pt idx="1">
                  <c:v>Loreto</c:v>
                </c:pt>
                <c:pt idx="2">
                  <c:v>Tumbes</c:v>
                </c:pt>
                <c:pt idx="3">
                  <c:v>Lima</c:v>
                </c:pt>
                <c:pt idx="4">
                  <c:v>Ucayali</c:v>
                </c:pt>
                <c:pt idx="5">
                  <c:v>Madre de Dios</c:v>
                </c:pt>
                <c:pt idx="6">
                  <c:v>San Martín</c:v>
                </c:pt>
                <c:pt idx="7">
                  <c:v>Ayacucho</c:v>
                </c:pt>
                <c:pt idx="8">
                  <c:v>Huánuco</c:v>
                </c:pt>
                <c:pt idx="9">
                  <c:v>Junín</c:v>
                </c:pt>
                <c:pt idx="10">
                  <c:v>Moquegua</c:v>
                </c:pt>
                <c:pt idx="11">
                  <c:v>Puno</c:v>
                </c:pt>
              </c:strCache>
            </c:strRef>
          </c:cat>
          <c:val>
            <c:numRef>
              <c:f>'DCTI Dpto'!$P$7:$P$18</c:f>
              <c:numCache>
                <c:formatCode>0%</c:formatCode>
                <c:ptCount val="12"/>
                <c:pt idx="0">
                  <c:v>0.28124175341695656</c:v>
                </c:pt>
                <c:pt idx="1">
                  <c:v>0.1778412789288038</c:v>
                </c:pt>
                <c:pt idx="2">
                  <c:v>0.17583746702992406</c:v>
                </c:pt>
                <c:pt idx="3">
                  <c:v>0.14319145962628921</c:v>
                </c:pt>
                <c:pt idx="4">
                  <c:v>9.2627986664011022E-2</c:v>
                </c:pt>
                <c:pt idx="5">
                  <c:v>4.5678811770734053E-2</c:v>
                </c:pt>
                <c:pt idx="6">
                  <c:v>6.3611324645479004E-3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143440"/>
        <c:axId val="404143048"/>
      </c:lineChart>
      <c:catAx>
        <c:axId val="404140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4141088"/>
        <c:crosses val="autoZero"/>
        <c:auto val="1"/>
        <c:lblAlgn val="ctr"/>
        <c:lblOffset val="100"/>
        <c:noMultiLvlLbl val="0"/>
      </c:catAx>
      <c:valAx>
        <c:axId val="40414108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0414069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0414304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04143440"/>
        <c:crosses val="max"/>
        <c:crossBetween val="between"/>
      </c:valAx>
      <c:catAx>
        <c:axId val="404143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414304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'RCTIT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'RCTIT Dpto'!$N$7:$N$31</c:f>
              <c:strCache>
                <c:ptCount val="25"/>
                <c:pt idx="0">
                  <c:v>Tacna</c:v>
                </c:pt>
                <c:pt idx="1">
                  <c:v>Madre de Dios</c:v>
                </c:pt>
                <c:pt idx="2">
                  <c:v>Provincia Constitucional del Callao</c:v>
                </c:pt>
                <c:pt idx="3">
                  <c:v>Huancavelica</c:v>
                </c:pt>
                <c:pt idx="4">
                  <c:v>Amazonas</c:v>
                </c:pt>
                <c:pt idx="5">
                  <c:v>Apurímac</c:v>
                </c:pt>
                <c:pt idx="6">
                  <c:v>Piura</c:v>
                </c:pt>
                <c:pt idx="7">
                  <c:v>Cusco</c:v>
                </c:pt>
                <c:pt idx="8">
                  <c:v>Ucayali</c:v>
                </c:pt>
                <c:pt idx="9">
                  <c:v>Arequipa</c:v>
                </c:pt>
                <c:pt idx="10">
                  <c:v>Puno</c:v>
                </c:pt>
                <c:pt idx="11">
                  <c:v>La Libertad</c:v>
                </c:pt>
                <c:pt idx="12">
                  <c:v>Ayacucho</c:v>
                </c:pt>
                <c:pt idx="13">
                  <c:v>Cajamarca</c:v>
                </c:pt>
                <c:pt idx="14">
                  <c:v>Pasco</c:v>
                </c:pt>
                <c:pt idx="15">
                  <c:v>Ica</c:v>
                </c:pt>
                <c:pt idx="16">
                  <c:v>San Martín</c:v>
                </c:pt>
                <c:pt idx="17">
                  <c:v>Lambayeque</c:v>
                </c:pt>
                <c:pt idx="18">
                  <c:v>Ancash</c:v>
                </c:pt>
                <c:pt idx="19">
                  <c:v>Lima</c:v>
                </c:pt>
                <c:pt idx="20">
                  <c:v>Huánuco</c:v>
                </c:pt>
                <c:pt idx="21">
                  <c:v>Tumbes</c:v>
                </c:pt>
                <c:pt idx="22">
                  <c:v>Junín</c:v>
                </c:pt>
                <c:pt idx="23">
                  <c:v>Moquegua</c:v>
                </c:pt>
                <c:pt idx="24">
                  <c:v>Loreto</c:v>
                </c:pt>
              </c:strCache>
            </c:strRef>
          </c:cat>
          <c:val>
            <c:numRef>
              <c:f>'RCTIT Dpto'!$O$7:$O$31</c:f>
              <c:numCache>
                <c:formatCode>#,##0.0</c:formatCode>
                <c:ptCount val="25"/>
                <c:pt idx="0">
                  <c:v>144.02836588628202</c:v>
                </c:pt>
                <c:pt idx="1">
                  <c:v>115.30408275266382</c:v>
                </c:pt>
                <c:pt idx="2">
                  <c:v>93.800791347958693</c:v>
                </c:pt>
                <c:pt idx="3">
                  <c:v>131.01589026212878</c:v>
                </c:pt>
                <c:pt idx="4">
                  <c:v>101.07757763924747</c:v>
                </c:pt>
                <c:pt idx="5">
                  <c:v>149.97884577686455</c:v>
                </c:pt>
                <c:pt idx="6">
                  <c:v>169.1139229379778</c:v>
                </c:pt>
                <c:pt idx="7">
                  <c:v>251.53414786165172</c:v>
                </c:pt>
                <c:pt idx="8">
                  <c:v>75.675654600918278</c:v>
                </c:pt>
                <c:pt idx="9">
                  <c:v>85.779811212484617</c:v>
                </c:pt>
                <c:pt idx="10">
                  <c:v>212.35896918185304</c:v>
                </c:pt>
                <c:pt idx="11">
                  <c:v>60.837035834558776</c:v>
                </c:pt>
                <c:pt idx="12">
                  <c:v>100.99450784285727</c:v>
                </c:pt>
                <c:pt idx="13">
                  <c:v>161.63334900297377</c:v>
                </c:pt>
                <c:pt idx="14">
                  <c:v>29.884601332590137</c:v>
                </c:pt>
                <c:pt idx="15">
                  <c:v>8.4751697368164969</c:v>
                </c:pt>
                <c:pt idx="16">
                  <c:v>62.579017801301234</c:v>
                </c:pt>
                <c:pt idx="17">
                  <c:v>17.894681142744787</c:v>
                </c:pt>
                <c:pt idx="18">
                  <c:v>35.504655365742565</c:v>
                </c:pt>
                <c:pt idx="19">
                  <c:v>617.59885943067775</c:v>
                </c:pt>
                <c:pt idx="20">
                  <c:v>59.908334768504574</c:v>
                </c:pt>
                <c:pt idx="21">
                  <c:v>15.24682988565354</c:v>
                </c:pt>
                <c:pt idx="22">
                  <c:v>61.679465981320845</c:v>
                </c:pt>
                <c:pt idx="23">
                  <c:v>13.176142677364624</c:v>
                </c:pt>
                <c:pt idx="24">
                  <c:v>13.126746265460042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144224"/>
        <c:axId val="404145400"/>
      </c:barChart>
      <c:lineChart>
        <c:grouping val="standard"/>
        <c:varyColors val="0"/>
        <c:ser>
          <c:idx val="1"/>
          <c:order val="1"/>
          <c:tx>
            <c:strRef>
              <c:f>'RCTIT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'RCTIT Dpto'!$N$7:$N$31</c:f>
              <c:strCache>
                <c:ptCount val="25"/>
                <c:pt idx="0">
                  <c:v>Tacna</c:v>
                </c:pt>
                <c:pt idx="1">
                  <c:v>Madre de Dios</c:v>
                </c:pt>
                <c:pt idx="2">
                  <c:v>Provincia Constitucional del Callao</c:v>
                </c:pt>
                <c:pt idx="3">
                  <c:v>Huancavelica</c:v>
                </c:pt>
                <c:pt idx="4">
                  <c:v>Amazonas</c:v>
                </c:pt>
                <c:pt idx="5">
                  <c:v>Apurímac</c:v>
                </c:pt>
                <c:pt idx="6">
                  <c:v>Piura</c:v>
                </c:pt>
                <c:pt idx="7">
                  <c:v>Cusco</c:v>
                </c:pt>
                <c:pt idx="8">
                  <c:v>Ucayali</c:v>
                </c:pt>
                <c:pt idx="9">
                  <c:v>Arequipa</c:v>
                </c:pt>
                <c:pt idx="10">
                  <c:v>Puno</c:v>
                </c:pt>
                <c:pt idx="11">
                  <c:v>La Libertad</c:v>
                </c:pt>
                <c:pt idx="12">
                  <c:v>Ayacucho</c:v>
                </c:pt>
                <c:pt idx="13">
                  <c:v>Cajamarca</c:v>
                </c:pt>
                <c:pt idx="14">
                  <c:v>Pasco</c:v>
                </c:pt>
                <c:pt idx="15">
                  <c:v>Ica</c:v>
                </c:pt>
                <c:pt idx="16">
                  <c:v>San Martín</c:v>
                </c:pt>
                <c:pt idx="17">
                  <c:v>Lambayeque</c:v>
                </c:pt>
                <c:pt idx="18">
                  <c:v>Ancash</c:v>
                </c:pt>
                <c:pt idx="19">
                  <c:v>Lima</c:v>
                </c:pt>
                <c:pt idx="20">
                  <c:v>Huánuco</c:v>
                </c:pt>
                <c:pt idx="21">
                  <c:v>Tumbes</c:v>
                </c:pt>
                <c:pt idx="22">
                  <c:v>Junín</c:v>
                </c:pt>
                <c:pt idx="23">
                  <c:v>Moquegua</c:v>
                </c:pt>
                <c:pt idx="24">
                  <c:v>Loreto</c:v>
                </c:pt>
              </c:strCache>
            </c:strRef>
          </c:cat>
          <c:val>
            <c:numRef>
              <c:f>'RCTIT Dpto'!$P$7:$P$31</c:f>
              <c:numCache>
                <c:formatCode>0%</c:formatCode>
                <c:ptCount val="25"/>
                <c:pt idx="0">
                  <c:v>0.5151563647367543</c:v>
                </c:pt>
                <c:pt idx="1">
                  <c:v>0.42329506347671697</c:v>
                </c:pt>
                <c:pt idx="2">
                  <c:v>0.41951424510078783</c:v>
                </c:pt>
                <c:pt idx="3">
                  <c:v>0.37053824951744874</c:v>
                </c:pt>
                <c:pt idx="4">
                  <c:v>0.36747577505407647</c:v>
                </c:pt>
                <c:pt idx="5">
                  <c:v>0.35588160194695384</c:v>
                </c:pt>
                <c:pt idx="6">
                  <c:v>0.3257685720855214</c:v>
                </c:pt>
                <c:pt idx="7">
                  <c:v>0.25893176947923036</c:v>
                </c:pt>
                <c:pt idx="8">
                  <c:v>0.25615482109521243</c:v>
                </c:pt>
                <c:pt idx="9">
                  <c:v>0.25498544296104325</c:v>
                </c:pt>
                <c:pt idx="10">
                  <c:v>0.24047470514953082</c:v>
                </c:pt>
                <c:pt idx="11">
                  <c:v>0.23979966369162009</c:v>
                </c:pt>
                <c:pt idx="12">
                  <c:v>0.22883052351106778</c:v>
                </c:pt>
                <c:pt idx="13">
                  <c:v>0.2242509140046777</c:v>
                </c:pt>
                <c:pt idx="14">
                  <c:v>0.17768404491093354</c:v>
                </c:pt>
                <c:pt idx="15">
                  <c:v>0.16541701226548916</c:v>
                </c:pt>
                <c:pt idx="16">
                  <c:v>0.1578394087123427</c:v>
                </c:pt>
                <c:pt idx="17">
                  <c:v>0.14808300255835041</c:v>
                </c:pt>
                <c:pt idx="18">
                  <c:v>0.1439378344265887</c:v>
                </c:pt>
                <c:pt idx="19">
                  <c:v>0.14110845724962257</c:v>
                </c:pt>
                <c:pt idx="20">
                  <c:v>0.13636358058703096</c:v>
                </c:pt>
                <c:pt idx="21">
                  <c:v>0.13251225993827434</c:v>
                </c:pt>
                <c:pt idx="22">
                  <c:v>0.11120101536874955</c:v>
                </c:pt>
                <c:pt idx="23">
                  <c:v>8.3793690246779656E-2</c:v>
                </c:pt>
                <c:pt idx="24">
                  <c:v>7.2060958466163852E-2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150104"/>
        <c:axId val="404145792"/>
      </c:lineChart>
      <c:catAx>
        <c:axId val="40414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4145400"/>
        <c:crosses val="autoZero"/>
        <c:auto val="1"/>
        <c:lblAlgn val="ctr"/>
        <c:lblOffset val="100"/>
        <c:noMultiLvlLbl val="0"/>
      </c:catAx>
      <c:valAx>
        <c:axId val="40414540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0414422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0414579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04150104"/>
        <c:crosses val="max"/>
        <c:crossBetween val="between"/>
      </c:valAx>
      <c:catAx>
        <c:axId val="404150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414579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'DCSV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'DCSV Dpto'!$N$7:$N$19</c:f>
              <c:strCache>
                <c:ptCount val="13"/>
                <c:pt idx="0">
                  <c:v>La Libertad</c:v>
                </c:pt>
                <c:pt idx="1">
                  <c:v>Junín</c:v>
                </c:pt>
                <c:pt idx="2">
                  <c:v>Lima</c:v>
                </c:pt>
                <c:pt idx="3">
                  <c:v>Cusco</c:v>
                </c:pt>
                <c:pt idx="4">
                  <c:v>Arequipa</c:v>
                </c:pt>
                <c:pt idx="5">
                  <c:v>Tacna</c:v>
                </c:pt>
                <c:pt idx="6">
                  <c:v>Madre de Dios</c:v>
                </c:pt>
                <c:pt idx="7">
                  <c:v>Moquegua</c:v>
                </c:pt>
                <c:pt idx="8">
                  <c:v>Apurímac</c:v>
                </c:pt>
                <c:pt idx="9">
                  <c:v>Amazonas</c:v>
                </c:pt>
                <c:pt idx="10">
                  <c:v>Lambayeque</c:v>
                </c:pt>
                <c:pt idx="11">
                  <c:v>Piura</c:v>
                </c:pt>
                <c:pt idx="12">
                  <c:v>Tumbes</c:v>
                </c:pt>
              </c:strCache>
            </c:strRef>
          </c:cat>
          <c:val>
            <c:numRef>
              <c:f>'DCSV Dpto'!$O$7:$O$19</c:f>
              <c:numCache>
                <c:formatCode>#,##0.0</c:formatCode>
                <c:ptCount val="13"/>
                <c:pt idx="0">
                  <c:v>1.0100411921739578</c:v>
                </c:pt>
                <c:pt idx="1">
                  <c:v>0.42897379770874977</c:v>
                </c:pt>
                <c:pt idx="2">
                  <c:v>53.16908538435564</c:v>
                </c:pt>
                <c:pt idx="3">
                  <c:v>0.24372979952022433</c:v>
                </c:pt>
                <c:pt idx="4">
                  <c:v>0.20886768959462643</c:v>
                </c:pt>
                <c:pt idx="5">
                  <c:v>4.3167400639504194E-2</c:v>
                </c:pt>
                <c:pt idx="6">
                  <c:v>9.9999997764825821E-3</c:v>
                </c:pt>
                <c:pt idx="7">
                  <c:v>1.8899999558925629E-2</c:v>
                </c:pt>
                <c:pt idx="8">
                  <c:v>1.9162549957400188E-2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151672"/>
        <c:axId val="404149320"/>
      </c:barChart>
      <c:lineChart>
        <c:grouping val="standard"/>
        <c:varyColors val="0"/>
        <c:ser>
          <c:idx val="1"/>
          <c:order val="1"/>
          <c:tx>
            <c:strRef>
              <c:f>'DCSV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'DCSV Dpto'!$N$7:$N$19</c:f>
              <c:strCache>
                <c:ptCount val="13"/>
                <c:pt idx="0">
                  <c:v>La Libertad</c:v>
                </c:pt>
                <c:pt idx="1">
                  <c:v>Junín</c:v>
                </c:pt>
                <c:pt idx="2">
                  <c:v>Lima</c:v>
                </c:pt>
                <c:pt idx="3">
                  <c:v>Cusco</c:v>
                </c:pt>
                <c:pt idx="4">
                  <c:v>Arequipa</c:v>
                </c:pt>
                <c:pt idx="5">
                  <c:v>Tacna</c:v>
                </c:pt>
                <c:pt idx="6">
                  <c:v>Madre de Dios</c:v>
                </c:pt>
                <c:pt idx="7">
                  <c:v>Moquegua</c:v>
                </c:pt>
                <c:pt idx="8">
                  <c:v>Apurímac</c:v>
                </c:pt>
                <c:pt idx="9">
                  <c:v>Amazonas</c:v>
                </c:pt>
                <c:pt idx="10">
                  <c:v>Lambayeque</c:v>
                </c:pt>
                <c:pt idx="11">
                  <c:v>Piura</c:v>
                </c:pt>
                <c:pt idx="12">
                  <c:v>Tumbes</c:v>
                </c:pt>
              </c:strCache>
            </c:strRef>
          </c:cat>
          <c:val>
            <c:numRef>
              <c:f>'DCSV Dpto'!$P$7:$P$19</c:f>
              <c:numCache>
                <c:formatCode>0%</c:formatCode>
                <c:ptCount val="13"/>
                <c:pt idx="0">
                  <c:v>0.57868287533728835</c:v>
                </c:pt>
                <c:pt idx="1">
                  <c:v>0.332418260182965</c:v>
                </c:pt>
                <c:pt idx="2">
                  <c:v>0.22006313749555217</c:v>
                </c:pt>
                <c:pt idx="3">
                  <c:v>7.7514557890355704E-2</c:v>
                </c:pt>
                <c:pt idx="4">
                  <c:v>6.1129567491782937E-2</c:v>
                </c:pt>
                <c:pt idx="5">
                  <c:v>5.3247136902234003E-2</c:v>
                </c:pt>
                <c:pt idx="6">
                  <c:v>3.9215685397970906E-2</c:v>
                </c:pt>
                <c:pt idx="7">
                  <c:v>3.8189995350369231E-2</c:v>
                </c:pt>
                <c:pt idx="8">
                  <c:v>3.4280053591055792E-2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149712"/>
        <c:axId val="404150496"/>
      </c:lineChart>
      <c:catAx>
        <c:axId val="404151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4149320"/>
        <c:crosses val="autoZero"/>
        <c:auto val="1"/>
        <c:lblAlgn val="ctr"/>
        <c:lblOffset val="100"/>
        <c:noMultiLvlLbl val="0"/>
      </c:catAx>
      <c:valAx>
        <c:axId val="40414932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0415167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0415049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04149712"/>
        <c:crosses val="max"/>
        <c:crossBetween val="between"/>
      </c:valAx>
      <c:catAx>
        <c:axId val="404149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415049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'DPIC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'DPIC Dpto'!$N$7:$N$8</c:f>
              <c:strCache>
                <c:ptCount val="2"/>
                <c:pt idx="0">
                  <c:v>La Libertad</c:v>
                </c:pt>
                <c:pt idx="1">
                  <c:v>Lima</c:v>
                </c:pt>
              </c:strCache>
            </c:strRef>
          </c:cat>
          <c:val>
            <c:numRef>
              <c:f>'DPIC Dpto'!$O$7:$O$8</c:f>
              <c:numCache>
                <c:formatCode>#,##0.0</c:formatCode>
                <c:ptCount val="2"/>
                <c:pt idx="0">
                  <c:v>0.9962149920684169</c:v>
                </c:pt>
                <c:pt idx="1">
                  <c:v>7.5234374864958227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151280"/>
        <c:axId val="404148928"/>
      </c:barChart>
      <c:lineChart>
        <c:grouping val="standard"/>
        <c:varyColors val="0"/>
        <c:ser>
          <c:idx val="1"/>
          <c:order val="1"/>
          <c:tx>
            <c:strRef>
              <c:f>'DPIC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'DPIC Dpto'!$N$7:$N$8</c:f>
              <c:strCache>
                <c:ptCount val="2"/>
                <c:pt idx="0">
                  <c:v>La Libertad</c:v>
                </c:pt>
                <c:pt idx="1">
                  <c:v>Lima</c:v>
                </c:pt>
              </c:strCache>
            </c:strRef>
          </c:cat>
          <c:val>
            <c:numRef>
              <c:f>'DPIC Dpto'!$P$7:$P$8</c:f>
              <c:numCache>
                <c:formatCode>0%</c:formatCode>
                <c:ptCount val="2"/>
                <c:pt idx="0">
                  <c:v>0.42235084696495195</c:v>
                </c:pt>
                <c:pt idx="1">
                  <c:v>0.1860298423300428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3147320"/>
        <c:axId val="403145360"/>
      </c:lineChart>
      <c:catAx>
        <c:axId val="40415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4148928"/>
        <c:crosses val="autoZero"/>
        <c:auto val="1"/>
        <c:lblAlgn val="ctr"/>
        <c:lblOffset val="100"/>
        <c:noMultiLvlLbl val="0"/>
      </c:catAx>
      <c:valAx>
        <c:axId val="40414892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0415128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0314536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03147320"/>
        <c:crosses val="max"/>
        <c:crossBetween val="between"/>
      </c:valAx>
      <c:catAx>
        <c:axId val="4031473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314536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'PPI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'PPI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'PPI Dpto'!$O$7</c:f>
              <c:numCache>
                <c:formatCode>#,##0.0</c:formatCode>
                <c:ptCount val="1"/>
                <c:pt idx="0">
                  <c:v>5.3391349939629436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143400"/>
        <c:axId val="403146536"/>
      </c:barChart>
      <c:lineChart>
        <c:grouping val="standard"/>
        <c:varyColors val="0"/>
        <c:ser>
          <c:idx val="1"/>
          <c:order val="1"/>
          <c:tx>
            <c:strRef>
              <c:f>'PPI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'PPI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'PPI Dpto'!$P$7</c:f>
              <c:numCache>
                <c:formatCode>0%</c:formatCode>
                <c:ptCount val="1"/>
                <c:pt idx="0">
                  <c:v>0.25180631890838634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3144184"/>
        <c:axId val="403143792"/>
      </c:lineChart>
      <c:catAx>
        <c:axId val="403143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3146536"/>
        <c:crosses val="autoZero"/>
        <c:auto val="1"/>
        <c:lblAlgn val="ctr"/>
        <c:lblOffset val="100"/>
        <c:noMultiLvlLbl val="0"/>
      </c:catAx>
      <c:valAx>
        <c:axId val="40314653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0314340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0314379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03144184"/>
        <c:crosses val="max"/>
        <c:crossBetween val="between"/>
      </c:valAx>
      <c:catAx>
        <c:axId val="403144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314379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'APAMS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'APAMS Dpto'!$N$7:$N$28</c:f>
              <c:strCache>
                <c:ptCount val="22"/>
                <c:pt idx="0">
                  <c:v>Moquegua</c:v>
                </c:pt>
                <c:pt idx="1">
                  <c:v>Tacna</c:v>
                </c:pt>
                <c:pt idx="2">
                  <c:v>Arequipa</c:v>
                </c:pt>
                <c:pt idx="3">
                  <c:v>La Libertad</c:v>
                </c:pt>
                <c:pt idx="4">
                  <c:v>Lima</c:v>
                </c:pt>
                <c:pt idx="5">
                  <c:v>Puno</c:v>
                </c:pt>
                <c:pt idx="6">
                  <c:v>Ayacucho</c:v>
                </c:pt>
                <c:pt idx="7">
                  <c:v>Ica</c:v>
                </c:pt>
                <c:pt idx="8">
                  <c:v>Amazonas</c:v>
                </c:pt>
                <c:pt idx="9">
                  <c:v>Piura</c:v>
                </c:pt>
                <c:pt idx="10">
                  <c:v>Junín</c:v>
                </c:pt>
                <c:pt idx="11">
                  <c:v>Loreto</c:v>
                </c:pt>
                <c:pt idx="12">
                  <c:v>Ancash</c:v>
                </c:pt>
                <c:pt idx="13">
                  <c:v>Huánuco</c:v>
                </c:pt>
                <c:pt idx="14">
                  <c:v>Tumbes</c:v>
                </c:pt>
                <c:pt idx="15">
                  <c:v>Huancavelica</c:v>
                </c:pt>
                <c:pt idx="16">
                  <c:v>Cusco</c:v>
                </c:pt>
                <c:pt idx="17">
                  <c:v>Apurímac</c:v>
                </c:pt>
                <c:pt idx="18">
                  <c:v>Cajamarca</c:v>
                </c:pt>
                <c:pt idx="19">
                  <c:v>Provincia Constitucional del Callao</c:v>
                </c:pt>
                <c:pt idx="20">
                  <c:v>Lambayeque</c:v>
                </c:pt>
                <c:pt idx="21">
                  <c:v>San Martín</c:v>
                </c:pt>
              </c:strCache>
            </c:strRef>
          </c:cat>
          <c:val>
            <c:numRef>
              <c:f>'APAMS Dpto'!$O$7:$O$28</c:f>
              <c:numCache>
                <c:formatCode>#,##0.0</c:formatCode>
                <c:ptCount val="22"/>
                <c:pt idx="0">
                  <c:v>3.6934370640665293E-2</c:v>
                </c:pt>
                <c:pt idx="1">
                  <c:v>1.7464949691202492E-2</c:v>
                </c:pt>
                <c:pt idx="2">
                  <c:v>3.6350000882521272E-3</c:v>
                </c:pt>
                <c:pt idx="3">
                  <c:v>5.3470411032321863E-2</c:v>
                </c:pt>
                <c:pt idx="4">
                  <c:v>2.2725608356922748</c:v>
                </c:pt>
                <c:pt idx="5">
                  <c:v>4.5916899107396603E-3</c:v>
                </c:pt>
                <c:pt idx="6">
                  <c:v>2.0051749714184552E-2</c:v>
                </c:pt>
                <c:pt idx="7">
                  <c:v>2.1078880308778025E-2</c:v>
                </c:pt>
                <c:pt idx="8">
                  <c:v>3.4474398707970977E-3</c:v>
                </c:pt>
                <c:pt idx="9">
                  <c:v>5.4251897381618619E-3</c:v>
                </c:pt>
                <c:pt idx="10">
                  <c:v>5.2356298547238111E-3</c:v>
                </c:pt>
                <c:pt idx="11">
                  <c:v>5.744399968534708E-3</c:v>
                </c:pt>
                <c:pt idx="12">
                  <c:v>2.5407499633729458E-3</c:v>
                </c:pt>
                <c:pt idx="13">
                  <c:v>1.3850000250386074E-3</c:v>
                </c:pt>
                <c:pt idx="14">
                  <c:v>1.0999999940395355E-2</c:v>
                </c:pt>
                <c:pt idx="15">
                  <c:v>6.910000229254365E-4</c:v>
                </c:pt>
                <c:pt idx="16">
                  <c:v>1.1199999717064202E-3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144576"/>
        <c:axId val="403142616"/>
      </c:barChart>
      <c:lineChart>
        <c:grouping val="standard"/>
        <c:varyColors val="0"/>
        <c:ser>
          <c:idx val="1"/>
          <c:order val="1"/>
          <c:tx>
            <c:strRef>
              <c:f>'APAMS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'APAMS Dpto'!$N$7:$N$28</c:f>
              <c:strCache>
                <c:ptCount val="22"/>
                <c:pt idx="0">
                  <c:v>Moquegua</c:v>
                </c:pt>
                <c:pt idx="1">
                  <c:v>Tacna</c:v>
                </c:pt>
                <c:pt idx="2">
                  <c:v>Arequipa</c:v>
                </c:pt>
                <c:pt idx="3">
                  <c:v>La Libertad</c:v>
                </c:pt>
                <c:pt idx="4">
                  <c:v>Lima</c:v>
                </c:pt>
                <c:pt idx="5">
                  <c:v>Puno</c:v>
                </c:pt>
                <c:pt idx="6">
                  <c:v>Ayacucho</c:v>
                </c:pt>
                <c:pt idx="7">
                  <c:v>Ica</c:v>
                </c:pt>
                <c:pt idx="8">
                  <c:v>Amazonas</c:v>
                </c:pt>
                <c:pt idx="9">
                  <c:v>Piura</c:v>
                </c:pt>
                <c:pt idx="10">
                  <c:v>Junín</c:v>
                </c:pt>
                <c:pt idx="11">
                  <c:v>Loreto</c:v>
                </c:pt>
                <c:pt idx="12">
                  <c:v>Ancash</c:v>
                </c:pt>
                <c:pt idx="13">
                  <c:v>Huánuco</c:v>
                </c:pt>
                <c:pt idx="14">
                  <c:v>Tumbes</c:v>
                </c:pt>
                <c:pt idx="15">
                  <c:v>Huancavelica</c:v>
                </c:pt>
                <c:pt idx="16">
                  <c:v>Cusco</c:v>
                </c:pt>
                <c:pt idx="17">
                  <c:v>Apurímac</c:v>
                </c:pt>
                <c:pt idx="18">
                  <c:v>Cajamarca</c:v>
                </c:pt>
                <c:pt idx="19">
                  <c:v>Provincia Constitucional del Callao</c:v>
                </c:pt>
                <c:pt idx="20">
                  <c:v>Lambayeque</c:v>
                </c:pt>
                <c:pt idx="21">
                  <c:v>San Martín</c:v>
                </c:pt>
              </c:strCache>
            </c:strRef>
          </c:cat>
          <c:val>
            <c:numRef>
              <c:f>'APAMS Dpto'!$P$7:$P$28</c:f>
              <c:numCache>
                <c:formatCode>0%</c:formatCode>
                <c:ptCount val="22"/>
                <c:pt idx="0">
                  <c:v>0.72997155247673362</c:v>
                </c:pt>
                <c:pt idx="1">
                  <c:v>0.3535915957970257</c:v>
                </c:pt>
                <c:pt idx="2">
                  <c:v>0.33275357819957224</c:v>
                </c:pt>
                <c:pt idx="3">
                  <c:v>0.20324386047217391</c:v>
                </c:pt>
                <c:pt idx="4">
                  <c:v>0.18045132313470735</c:v>
                </c:pt>
                <c:pt idx="5">
                  <c:v>0.15248198156077644</c:v>
                </c:pt>
                <c:pt idx="6">
                  <c:v>0.12517635349829295</c:v>
                </c:pt>
                <c:pt idx="7">
                  <c:v>0.1026820550594936</c:v>
                </c:pt>
                <c:pt idx="8">
                  <c:v>8.9055820588388249E-2</c:v>
                </c:pt>
                <c:pt idx="9">
                  <c:v>7.0651530683985289E-2</c:v>
                </c:pt>
                <c:pt idx="10">
                  <c:v>5.127340424948891E-2</c:v>
                </c:pt>
                <c:pt idx="11">
                  <c:v>4.335036312860599E-2</c:v>
                </c:pt>
                <c:pt idx="12">
                  <c:v>4.0192836450358246E-2</c:v>
                </c:pt>
                <c:pt idx="13">
                  <c:v>2.6534600832221002E-2</c:v>
                </c:pt>
                <c:pt idx="14">
                  <c:v>2.4491958711890745E-2</c:v>
                </c:pt>
                <c:pt idx="15">
                  <c:v>2.2880795461107169E-2</c:v>
                </c:pt>
                <c:pt idx="16">
                  <c:v>1.2792251227329961E-2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3140656"/>
        <c:axId val="403148104"/>
      </c:lineChart>
      <c:catAx>
        <c:axId val="40314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3142616"/>
        <c:crosses val="autoZero"/>
        <c:auto val="1"/>
        <c:lblAlgn val="ctr"/>
        <c:lblOffset val="100"/>
        <c:noMultiLvlLbl val="0"/>
      </c:catAx>
      <c:valAx>
        <c:axId val="40314261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0314457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0314810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03140656"/>
        <c:crosses val="max"/>
        <c:crossBetween val="between"/>
      </c:valAx>
      <c:catAx>
        <c:axId val="403140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314810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'LCT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'LCT Dpto'!$N$7:$N$13</c:f>
              <c:strCache>
                <c:ptCount val="7"/>
                <c:pt idx="0">
                  <c:v>San Martín</c:v>
                </c:pt>
                <c:pt idx="1">
                  <c:v>Lima</c:v>
                </c:pt>
                <c:pt idx="2">
                  <c:v>Provincia Constitucional del Callao</c:v>
                </c:pt>
                <c:pt idx="3">
                  <c:v>Cusco</c:v>
                </c:pt>
                <c:pt idx="4">
                  <c:v>Ayacucho</c:v>
                </c:pt>
                <c:pt idx="5">
                  <c:v>Huancavelica</c:v>
                </c:pt>
                <c:pt idx="6">
                  <c:v>Junín</c:v>
                </c:pt>
              </c:strCache>
            </c:strRef>
          </c:cat>
          <c:val>
            <c:numRef>
              <c:f>'LCT Dpto'!$O$7:$O$13</c:f>
              <c:numCache>
                <c:formatCode>#,##0.0</c:formatCode>
                <c:ptCount val="7"/>
                <c:pt idx="0">
                  <c:v>17.46219566480795</c:v>
                </c:pt>
                <c:pt idx="1">
                  <c:v>9.7786338178120786</c:v>
                </c:pt>
                <c:pt idx="2">
                  <c:v>4.7596103809773922</c:v>
                </c:pt>
                <c:pt idx="3">
                  <c:v>54.598868467721331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6157056"/>
        <c:axId val="386151568"/>
      </c:barChart>
      <c:lineChart>
        <c:grouping val="standard"/>
        <c:varyColors val="0"/>
        <c:ser>
          <c:idx val="1"/>
          <c:order val="1"/>
          <c:tx>
            <c:strRef>
              <c:f>'LCT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'LCT Dpto'!$N$7:$N$13</c:f>
              <c:strCache>
                <c:ptCount val="7"/>
                <c:pt idx="0">
                  <c:v>San Martín</c:v>
                </c:pt>
                <c:pt idx="1">
                  <c:v>Lima</c:v>
                </c:pt>
                <c:pt idx="2">
                  <c:v>Provincia Constitucional del Callao</c:v>
                </c:pt>
                <c:pt idx="3">
                  <c:v>Cusco</c:v>
                </c:pt>
                <c:pt idx="4">
                  <c:v>Ayacucho</c:v>
                </c:pt>
                <c:pt idx="5">
                  <c:v>Huancavelica</c:v>
                </c:pt>
                <c:pt idx="6">
                  <c:v>Junín</c:v>
                </c:pt>
              </c:strCache>
            </c:strRef>
          </c:cat>
          <c:val>
            <c:numRef>
              <c:f>'LCT Dpto'!$P$7:$P$13</c:f>
              <c:numCache>
                <c:formatCode>0%</c:formatCode>
                <c:ptCount val="7"/>
                <c:pt idx="0">
                  <c:v>0.31018301311777624</c:v>
                </c:pt>
                <c:pt idx="1">
                  <c:v>0.28292473066278745</c:v>
                </c:pt>
                <c:pt idx="2">
                  <c:v>0.19362177125447042</c:v>
                </c:pt>
                <c:pt idx="3">
                  <c:v>0.13882371362116908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488712"/>
        <c:axId val="386157448"/>
      </c:lineChart>
      <c:catAx>
        <c:axId val="38615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86151568"/>
        <c:crosses val="autoZero"/>
        <c:auto val="1"/>
        <c:lblAlgn val="ctr"/>
        <c:lblOffset val="100"/>
        <c:noMultiLvlLbl val="0"/>
      </c:catAx>
      <c:valAx>
        <c:axId val="38615156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8615705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8615744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87488712"/>
        <c:crosses val="max"/>
        <c:crossBetween val="between"/>
      </c:valAx>
      <c:catAx>
        <c:axId val="387488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615744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'CPTM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'CPTM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'CPTM Dpto'!$O$7</c:f>
              <c:numCache>
                <c:formatCode>#,##0.0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141048"/>
        <c:axId val="403144968"/>
      </c:barChart>
      <c:lineChart>
        <c:grouping val="standard"/>
        <c:varyColors val="0"/>
        <c:ser>
          <c:idx val="1"/>
          <c:order val="1"/>
          <c:tx>
            <c:strRef>
              <c:f>'CPTM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'CPTM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'CPTM Dpto'!$P$7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3145752"/>
        <c:axId val="403146928"/>
      </c:lineChart>
      <c:catAx>
        <c:axId val="403141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3144968"/>
        <c:crosses val="autoZero"/>
        <c:auto val="1"/>
        <c:lblAlgn val="ctr"/>
        <c:lblOffset val="100"/>
        <c:noMultiLvlLbl val="0"/>
      </c:catAx>
      <c:valAx>
        <c:axId val="40314496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0314104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0314692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03145752"/>
        <c:crosses val="max"/>
        <c:crossBetween val="between"/>
      </c:valAx>
      <c:catAx>
        <c:axId val="403145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314692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20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20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20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20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20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20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20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20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20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20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19</xdr:row>
      <xdr:rowOff>185737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20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20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20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20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19</xdr:row>
      <xdr:rowOff>185737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19</xdr:row>
      <xdr:rowOff>185737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19</xdr:row>
      <xdr:rowOff>185737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19</xdr:row>
      <xdr:rowOff>185737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19</xdr:row>
      <xdr:rowOff>185737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20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19</xdr:row>
      <xdr:rowOff>185737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20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20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20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20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19</xdr:row>
      <xdr:rowOff>185737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20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19</xdr:row>
      <xdr:rowOff>185737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20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20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20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19</xdr:row>
      <xdr:rowOff>185737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20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19</xdr:row>
      <xdr:rowOff>185737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20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20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20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20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20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19</xdr:row>
      <xdr:rowOff>195262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19</xdr:row>
      <xdr:rowOff>185737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20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20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20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19</xdr:row>
      <xdr:rowOff>195262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20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20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20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20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20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20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20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19</xdr:row>
      <xdr:rowOff>185737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20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20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20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19</xdr:row>
      <xdr:rowOff>185737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20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20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20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20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19</xdr:row>
      <xdr:rowOff>185737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19</xdr:row>
      <xdr:rowOff>185737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20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20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20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20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19</xdr:row>
      <xdr:rowOff>185737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20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19</xdr:row>
      <xdr:rowOff>185737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20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19</xdr:row>
      <xdr:rowOff>185737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20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20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20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19</xdr:row>
      <xdr:rowOff>185737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19</xdr:row>
      <xdr:rowOff>185737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19</xdr:row>
      <xdr:rowOff>185737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19</xdr:row>
      <xdr:rowOff>185737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20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19</xdr:row>
      <xdr:rowOff>185737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19</xdr:row>
      <xdr:rowOff>185737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20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19</xdr:row>
      <xdr:rowOff>185737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19</xdr:row>
      <xdr:rowOff>185737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19</xdr:row>
      <xdr:rowOff>185737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20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19</xdr:row>
      <xdr:rowOff>185737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119062</xdr:rowOff>
    </xdr:from>
    <xdr:to>
      <xdr:col>23</xdr:col>
      <xdr:colOff>295275</xdr:colOff>
      <xdr:row>19</xdr:row>
      <xdr:rowOff>185737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3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3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3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3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3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3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3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3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3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3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3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6"/>
  <sheetViews>
    <sheetView topLeftCell="A4" workbookViewId="0">
      <selection activeCell="A96" sqref="A96:L96"/>
    </sheetView>
  </sheetViews>
  <sheetFormatPr baseColWidth="10" defaultColWidth="11.7109375" defaultRowHeight="15" x14ac:dyDescent="0.25"/>
  <cols>
    <col min="1" max="1" width="4.28515625" customWidth="1"/>
    <col min="2" max="2" width="4.85546875" style="3" customWidth="1"/>
    <col min="3" max="3" width="48.7109375" customWidth="1"/>
    <col min="6" max="6" width="13.5703125" customWidth="1"/>
    <col min="7" max="9" width="0" hidden="1" customWidth="1"/>
  </cols>
  <sheetData>
    <row r="1" spans="1:13" x14ac:dyDescent="0.25">
      <c r="A1" s="1" t="s">
        <v>0</v>
      </c>
      <c r="B1" s="2"/>
      <c r="C1" s="1"/>
      <c r="D1" s="1"/>
      <c r="E1" s="1"/>
      <c r="F1" s="1"/>
      <c r="G1" s="1"/>
      <c r="H1" s="1"/>
      <c r="I1" s="1"/>
      <c r="J1" s="1"/>
      <c r="K1" s="1"/>
      <c r="L1" s="1"/>
    </row>
    <row r="2" spans="1:13" ht="15.75" thickBot="1" x14ac:dyDescent="0.3"/>
    <row r="3" spans="1:13" ht="15.75" thickBot="1" x14ac:dyDescent="0.3">
      <c r="A3" s="82" t="s">
        <v>1</v>
      </c>
      <c r="B3" s="83"/>
      <c r="C3" s="84"/>
      <c r="D3" s="83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6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6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12</v>
      </c>
      <c r="B6" s="11"/>
      <c r="C6" s="12"/>
      <c r="D6" s="13">
        <f ca="1">SUM(D7:OFFSET(D7,300,0))</f>
        <v>66913.809124000065</v>
      </c>
      <c r="E6" s="14">
        <f ca="1">SUM(E7:OFFSET(E7,300,0))</f>
        <v>77727.663842000067</v>
      </c>
      <c r="F6" s="14">
        <f ca="1">SUM(F7:OFFSET(F7,300,0))</f>
        <v>19571.03841215108</v>
      </c>
      <c r="G6" s="14">
        <f ca="1">SUM(G7:OFFSET(G7,300,0))</f>
        <v>8847.6806924926204</v>
      </c>
      <c r="H6" s="14">
        <f ca="1">SUM(H7:OFFSET(H7,300,0))</f>
        <v>5352.7932402367787</v>
      </c>
      <c r="I6" s="14">
        <f ca="1">SUM(I7:OFFSET(I7,300,0))</f>
        <v>5370.5644794216787</v>
      </c>
      <c r="J6" s="15">
        <f ca="1">IFERROR(G6/E6,0)</f>
        <v>0.11382923730317732</v>
      </c>
      <c r="K6" s="15">
        <f ca="1">IFERROR(SUM(G6,H6)/E6,0)</f>
        <v>0.18269523655818648</v>
      </c>
      <c r="L6" s="16">
        <f ca="1">IFERROR(SUM(G6,H6,I6)/E6,0)</f>
        <v>0.25178987048850282</v>
      </c>
      <c r="M6" s="4"/>
    </row>
    <row r="7" spans="1:13" x14ac:dyDescent="0.25">
      <c r="A7" s="17"/>
      <c r="B7" s="18">
        <v>1</v>
      </c>
      <c r="C7" s="19" t="s">
        <v>13</v>
      </c>
      <c r="D7" s="20">
        <v>1741.554175</v>
      </c>
      <c r="E7" s="21">
        <v>2008.853697000003</v>
      </c>
      <c r="F7" s="21">
        <f t="shared" ref="F7:F70" si="0">SUM(G7,H7,I7)</f>
        <v>757.44379140929902</v>
      </c>
      <c r="G7" s="21">
        <v>369.14744663957867</v>
      </c>
      <c r="H7" s="21">
        <v>269.8207107324879</v>
      </c>
      <c r="I7" s="21">
        <v>118.47563403723247</v>
      </c>
      <c r="J7" s="22">
        <f t="shared" ref="J7:J70" si="1">IFERROR(G7/E7,0)</f>
        <v>0.18376024455681311</v>
      </c>
      <c r="K7" s="22">
        <f t="shared" ref="K7:K70" si="2">IFERROR(SUM(G7,H7)/E7,0)</f>
        <v>0.31807600440305517</v>
      </c>
      <c r="L7" s="23">
        <f t="shared" ref="L7:L70" si="3">IFERROR(SUM(G7,H7,I7)/E7,0)</f>
        <v>0.37705274034662462</v>
      </c>
      <c r="M7" s="4"/>
    </row>
    <row r="8" spans="1:13" x14ac:dyDescent="0.25">
      <c r="A8" s="17"/>
      <c r="B8" s="18">
        <v>2</v>
      </c>
      <c r="C8" s="19" t="s">
        <v>14</v>
      </c>
      <c r="D8" s="20">
        <v>1448.312901</v>
      </c>
      <c r="E8" s="21">
        <v>1929.2709960000025</v>
      </c>
      <c r="F8" s="21">
        <f t="shared" si="0"/>
        <v>706.2965371765265</v>
      </c>
      <c r="G8" s="21">
        <v>384.74780387832595</v>
      </c>
      <c r="H8" s="21">
        <v>175.91442507919075</v>
      </c>
      <c r="I8" s="21">
        <v>145.63430821900982</v>
      </c>
      <c r="J8" s="22">
        <f t="shared" si="1"/>
        <v>0.1994265215597143</v>
      </c>
      <c r="K8" s="22">
        <f t="shared" si="2"/>
        <v>0.29060833346893689</v>
      </c>
      <c r="L8" s="23">
        <f t="shared" si="3"/>
        <v>0.36609503726584069</v>
      </c>
      <c r="M8" s="4"/>
    </row>
    <row r="9" spans="1:13" x14ac:dyDescent="0.25">
      <c r="A9" s="17"/>
      <c r="B9" s="18">
        <v>16</v>
      </c>
      <c r="C9" s="19" t="s">
        <v>15</v>
      </c>
      <c r="D9" s="20">
        <v>521.51113799999735</v>
      </c>
      <c r="E9" s="21">
        <v>552.65982899999801</v>
      </c>
      <c r="F9" s="21">
        <f t="shared" si="0"/>
        <v>189.49189176925648</v>
      </c>
      <c r="G9" s="21">
        <v>75.744897007781105</v>
      </c>
      <c r="H9" s="21">
        <v>71.067543284563257</v>
      </c>
      <c r="I9" s="21">
        <v>42.679451476912107</v>
      </c>
      <c r="J9" s="22">
        <f t="shared" si="1"/>
        <v>0.13705518844175188</v>
      </c>
      <c r="K9" s="22">
        <f t="shared" si="2"/>
        <v>0.26564702659498868</v>
      </c>
      <c r="L9" s="23">
        <f t="shared" si="3"/>
        <v>0.34287256251667453</v>
      </c>
      <c r="M9" s="4"/>
    </row>
    <row r="10" spans="1:13" x14ac:dyDescent="0.25">
      <c r="A10" s="17"/>
      <c r="B10" s="18">
        <v>17</v>
      </c>
      <c r="C10" s="19" t="s">
        <v>16</v>
      </c>
      <c r="D10" s="20">
        <v>295.62321899999978</v>
      </c>
      <c r="E10" s="21">
        <v>396.60881199999955</v>
      </c>
      <c r="F10" s="21">
        <f t="shared" si="0"/>
        <v>137.07581288009655</v>
      </c>
      <c r="G10" s="21">
        <v>44.598995564930306</v>
      </c>
      <c r="H10" s="21">
        <v>71.492988614446347</v>
      </c>
      <c r="I10" s="21">
        <v>20.983828700719897</v>
      </c>
      <c r="J10" s="22">
        <f t="shared" si="1"/>
        <v>0.11245084379247317</v>
      </c>
      <c r="K10" s="22">
        <f t="shared" si="2"/>
        <v>0.29271156027510753</v>
      </c>
      <c r="L10" s="23">
        <f t="shared" si="3"/>
        <v>0.34561968552553668</v>
      </c>
      <c r="M10" s="4"/>
    </row>
    <row r="11" spans="1:13" x14ac:dyDescent="0.25">
      <c r="A11" s="17"/>
      <c r="B11" s="18">
        <v>18</v>
      </c>
      <c r="C11" s="19" t="s">
        <v>17</v>
      </c>
      <c r="D11" s="20">
        <v>390.11086499999942</v>
      </c>
      <c r="E11" s="21">
        <v>410.46716699999968</v>
      </c>
      <c r="F11" s="21">
        <f t="shared" si="0"/>
        <v>137.48285271740619</v>
      </c>
      <c r="G11" s="21">
        <v>69.085528299649127</v>
      </c>
      <c r="H11" s="21">
        <v>44.071132341432474</v>
      </c>
      <c r="I11" s="21">
        <v>24.326192076324588</v>
      </c>
      <c r="J11" s="22">
        <f t="shared" si="1"/>
        <v>0.16830951134186375</v>
      </c>
      <c r="K11" s="22">
        <f t="shared" si="2"/>
        <v>0.27567773926503042</v>
      </c>
      <c r="L11" s="23">
        <f t="shared" si="3"/>
        <v>0.33494238704214385</v>
      </c>
      <c r="M11" s="4"/>
    </row>
    <row r="12" spans="1:13" x14ac:dyDescent="0.25">
      <c r="A12" s="17"/>
      <c r="B12" s="18">
        <v>24</v>
      </c>
      <c r="C12" s="19" t="s">
        <v>18</v>
      </c>
      <c r="D12" s="20">
        <v>492.01025599999582</v>
      </c>
      <c r="E12" s="21">
        <v>650.54921599999705</v>
      </c>
      <c r="F12" s="21">
        <f t="shared" si="0"/>
        <v>187.4751630564611</v>
      </c>
      <c r="G12" s="21">
        <v>86.76696541004344</v>
      </c>
      <c r="H12" s="21">
        <v>57.643008016621138</v>
      </c>
      <c r="I12" s="21">
        <v>43.065189629796521</v>
      </c>
      <c r="J12" s="22">
        <f t="shared" si="1"/>
        <v>0.133374944241027</v>
      </c>
      <c r="K12" s="22">
        <f t="shared" si="2"/>
        <v>0.2219816270236889</v>
      </c>
      <c r="L12" s="23">
        <f t="shared" si="3"/>
        <v>0.28817983089608695</v>
      </c>
      <c r="M12" s="4"/>
    </row>
    <row r="13" spans="1:13" ht="25.5" x14ac:dyDescent="0.25">
      <c r="A13" s="17"/>
      <c r="B13" s="18">
        <v>30</v>
      </c>
      <c r="C13" s="19" t="s">
        <v>19</v>
      </c>
      <c r="D13" s="20">
        <v>4256.8641000000089</v>
      </c>
      <c r="E13" s="21">
        <v>4606.151850000012</v>
      </c>
      <c r="F13" s="21">
        <f t="shared" si="0"/>
        <v>1395.5417646800556</v>
      </c>
      <c r="G13" s="21">
        <v>665.11654163776132</v>
      </c>
      <c r="H13" s="21">
        <v>365.62821100600416</v>
      </c>
      <c r="I13" s="21">
        <v>364.79701203629031</v>
      </c>
      <c r="J13" s="22">
        <f t="shared" si="1"/>
        <v>0.1443974413561202</v>
      </c>
      <c r="K13" s="22">
        <f t="shared" si="2"/>
        <v>0.22377567787821906</v>
      </c>
      <c r="L13" s="23">
        <f t="shared" si="3"/>
        <v>0.30297346030397415</v>
      </c>
      <c r="M13" s="4"/>
    </row>
    <row r="14" spans="1:13" x14ac:dyDescent="0.25">
      <c r="A14" s="17"/>
      <c r="B14" s="18">
        <v>31</v>
      </c>
      <c r="C14" s="19" t="s">
        <v>20</v>
      </c>
      <c r="D14" s="20">
        <v>295.08797400000009</v>
      </c>
      <c r="E14" s="21">
        <v>299.90768599999996</v>
      </c>
      <c r="F14" s="21">
        <f t="shared" si="0"/>
        <v>73.738322044060624</v>
      </c>
      <c r="G14" s="21">
        <v>32.724488382285926</v>
      </c>
      <c r="H14" s="21">
        <v>20.897463900706498</v>
      </c>
      <c r="I14" s="21">
        <v>20.116369761068199</v>
      </c>
      <c r="J14" s="22">
        <f t="shared" si="1"/>
        <v>0.10911520414413764</v>
      </c>
      <c r="K14" s="22">
        <f t="shared" si="2"/>
        <v>0.1787948585052016</v>
      </c>
      <c r="L14" s="23">
        <f t="shared" si="3"/>
        <v>0.24587006431059133</v>
      </c>
      <c r="M14" s="4"/>
    </row>
    <row r="15" spans="1:13" x14ac:dyDescent="0.25">
      <c r="A15" s="17"/>
      <c r="B15" s="18">
        <v>32</v>
      </c>
      <c r="C15" s="19" t="s">
        <v>21</v>
      </c>
      <c r="D15" s="20">
        <v>516.305204</v>
      </c>
      <c r="E15" s="21">
        <v>534.1571570000001</v>
      </c>
      <c r="F15" s="21">
        <f t="shared" si="0"/>
        <v>86.599308331318753</v>
      </c>
      <c r="G15" s="21">
        <v>40.618772102607181</v>
      </c>
      <c r="H15" s="21">
        <v>17.227060180350236</v>
      </c>
      <c r="I15" s="21">
        <v>28.753476048361335</v>
      </c>
      <c r="J15" s="22">
        <f t="shared" si="1"/>
        <v>7.6042736805653571E-2</v>
      </c>
      <c r="K15" s="22">
        <f t="shared" si="2"/>
        <v>0.10829365763409102</v>
      </c>
      <c r="L15" s="23">
        <f t="shared" si="3"/>
        <v>0.16212327626140696</v>
      </c>
      <c r="M15" s="4"/>
    </row>
    <row r="16" spans="1:13" x14ac:dyDescent="0.25">
      <c r="A16" s="17"/>
      <c r="B16" s="18">
        <v>34</v>
      </c>
      <c r="C16" s="19" t="s">
        <v>22</v>
      </c>
      <c r="D16" s="20">
        <v>38.508765000000004</v>
      </c>
      <c r="E16" s="21">
        <v>68.987734999999986</v>
      </c>
      <c r="F16" s="21">
        <f t="shared" si="0"/>
        <v>13.837222289071974</v>
      </c>
      <c r="G16" s="21">
        <v>6.169337856750758</v>
      </c>
      <c r="H16" s="21">
        <v>4.065032449161663</v>
      </c>
      <c r="I16" s="21">
        <v>3.6028519831595531</v>
      </c>
      <c r="J16" s="22">
        <f t="shared" si="1"/>
        <v>8.9426589476386764E-2</v>
      </c>
      <c r="K16" s="22">
        <f t="shared" si="2"/>
        <v>0.14835057718466077</v>
      </c>
      <c r="L16" s="23">
        <f t="shared" si="3"/>
        <v>0.20057510641669823</v>
      </c>
      <c r="M16" s="4"/>
    </row>
    <row r="17" spans="1:13" ht="25.5" x14ac:dyDescent="0.25">
      <c r="A17" s="17"/>
      <c r="B17" s="18">
        <v>35</v>
      </c>
      <c r="C17" s="19" t="s">
        <v>23</v>
      </c>
      <c r="D17" s="20">
        <v>194.63456700000012</v>
      </c>
      <c r="E17" s="21">
        <v>235.5067940000001</v>
      </c>
      <c r="F17" s="21">
        <f t="shared" si="0"/>
        <v>63.411831371166386</v>
      </c>
      <c r="G17" s="21">
        <v>22.418915275226027</v>
      </c>
      <c r="H17" s="21">
        <v>21.398621819222285</v>
      </c>
      <c r="I17" s="21">
        <v>19.594294276718074</v>
      </c>
      <c r="J17" s="22">
        <f t="shared" si="1"/>
        <v>9.5194346177656416E-2</v>
      </c>
      <c r="K17" s="22">
        <f t="shared" si="2"/>
        <v>0.18605636105108839</v>
      </c>
      <c r="L17" s="23">
        <f t="shared" si="3"/>
        <v>0.26925690887357739</v>
      </c>
      <c r="M17" s="4"/>
    </row>
    <row r="18" spans="1:13" x14ac:dyDescent="0.25">
      <c r="A18" s="17"/>
      <c r="B18" s="18">
        <v>36</v>
      </c>
      <c r="C18" s="19" t="s">
        <v>24</v>
      </c>
      <c r="D18" s="20">
        <v>1151.5703319999977</v>
      </c>
      <c r="E18" s="21">
        <v>1396.981213999999</v>
      </c>
      <c r="F18" s="21">
        <f t="shared" si="0"/>
        <v>412.25409324982621</v>
      </c>
      <c r="G18" s="21">
        <v>174.25631291614673</v>
      </c>
      <c r="H18" s="21">
        <v>121.27215194540167</v>
      </c>
      <c r="I18" s="21">
        <v>116.72562838827781</v>
      </c>
      <c r="J18" s="22">
        <f t="shared" si="1"/>
        <v>0.1247377639511671</v>
      </c>
      <c r="K18" s="22">
        <f t="shared" si="2"/>
        <v>0.21154791624960864</v>
      </c>
      <c r="L18" s="23">
        <f t="shared" si="3"/>
        <v>0.29510353404782902</v>
      </c>
      <c r="M18" s="4"/>
    </row>
    <row r="19" spans="1:13" x14ac:dyDescent="0.25">
      <c r="A19" s="17"/>
      <c r="B19" s="18">
        <v>39</v>
      </c>
      <c r="C19" s="19" t="s">
        <v>25</v>
      </c>
      <c r="D19" s="20">
        <v>66.566188000000039</v>
      </c>
      <c r="E19" s="21">
        <v>83.99081200000002</v>
      </c>
      <c r="F19" s="21">
        <f t="shared" si="0"/>
        <v>19.044469491314203</v>
      </c>
      <c r="G19" s="21">
        <v>6.4201594980181653</v>
      </c>
      <c r="H19" s="21">
        <v>6.5106584221323374</v>
      </c>
      <c r="I19" s="21">
        <v>6.1136515711637003</v>
      </c>
      <c r="J19" s="22">
        <f t="shared" si="1"/>
        <v>7.6438831166653842E-2</v>
      </c>
      <c r="K19" s="22">
        <f t="shared" si="2"/>
        <v>0.15395514833396895</v>
      </c>
      <c r="L19" s="23">
        <f t="shared" si="3"/>
        <v>0.22674467644525451</v>
      </c>
      <c r="M19" s="4"/>
    </row>
    <row r="20" spans="1:13" x14ac:dyDescent="0.25">
      <c r="A20" s="17"/>
      <c r="B20" s="18">
        <v>40</v>
      </c>
      <c r="C20" s="19" t="s">
        <v>26</v>
      </c>
      <c r="D20" s="20">
        <v>130.35707400000001</v>
      </c>
      <c r="E20" s="21">
        <v>120.91207800000001</v>
      </c>
      <c r="F20" s="21">
        <f t="shared" si="0"/>
        <v>39.077556526457698</v>
      </c>
      <c r="G20" s="21">
        <v>20.241144573662552</v>
      </c>
      <c r="H20" s="21">
        <v>8.7484258099659655</v>
      </c>
      <c r="I20" s="21">
        <v>10.08798614282918</v>
      </c>
      <c r="J20" s="22">
        <f t="shared" si="1"/>
        <v>0.16740382688371752</v>
      </c>
      <c r="K20" s="22">
        <f t="shared" si="2"/>
        <v>0.23975744080445394</v>
      </c>
      <c r="L20" s="23">
        <f t="shared" si="3"/>
        <v>0.3231898514427789</v>
      </c>
      <c r="M20" s="4"/>
    </row>
    <row r="21" spans="1:13" x14ac:dyDescent="0.25">
      <c r="A21" s="17"/>
      <c r="B21" s="18">
        <v>41</v>
      </c>
      <c r="C21" s="19" t="s">
        <v>27</v>
      </c>
      <c r="D21" s="20">
        <v>40.081592999999998</v>
      </c>
      <c r="E21" s="21">
        <v>44.658436000000016</v>
      </c>
      <c r="F21" s="21">
        <f t="shared" si="0"/>
        <v>8.5091620222618616</v>
      </c>
      <c r="G21" s="21">
        <v>3.6339750123913603</v>
      </c>
      <c r="H21" s="21">
        <v>2.434003367411151</v>
      </c>
      <c r="I21" s="21">
        <v>2.4411836424593503</v>
      </c>
      <c r="J21" s="22">
        <f t="shared" si="1"/>
        <v>8.1372643958945612E-2</v>
      </c>
      <c r="K21" s="22">
        <f t="shared" si="2"/>
        <v>0.13587529979335838</v>
      </c>
      <c r="L21" s="23">
        <f t="shared" si="3"/>
        <v>0.19053873768131643</v>
      </c>
      <c r="M21" s="4"/>
    </row>
    <row r="22" spans="1:13" ht="25.5" x14ac:dyDescent="0.25">
      <c r="A22" s="17"/>
      <c r="B22" s="18">
        <v>42</v>
      </c>
      <c r="C22" s="19" t="s">
        <v>28</v>
      </c>
      <c r="D22" s="20">
        <v>1063.0552709999972</v>
      </c>
      <c r="E22" s="21">
        <v>1750.3542049999953</v>
      </c>
      <c r="F22" s="21">
        <f t="shared" si="0"/>
        <v>524.63177071250379</v>
      </c>
      <c r="G22" s="21">
        <v>210.62229253751138</v>
      </c>
      <c r="H22" s="21">
        <v>140.21570922332103</v>
      </c>
      <c r="I22" s="21">
        <v>173.79376895167144</v>
      </c>
      <c r="J22" s="22">
        <f t="shared" si="1"/>
        <v>0.12033124034887095</v>
      </c>
      <c r="K22" s="22">
        <f t="shared" si="2"/>
        <v>0.20043828886670018</v>
      </c>
      <c r="L22" s="23">
        <f t="shared" si="3"/>
        <v>0.2997289172750639</v>
      </c>
      <c r="M22" s="4"/>
    </row>
    <row r="23" spans="1:13" x14ac:dyDescent="0.25">
      <c r="A23" s="17"/>
      <c r="B23" s="18">
        <v>46</v>
      </c>
      <c r="C23" s="19" t="s">
        <v>29</v>
      </c>
      <c r="D23" s="20">
        <v>423.8848859999996</v>
      </c>
      <c r="E23" s="21">
        <v>460.34203899999915</v>
      </c>
      <c r="F23" s="21">
        <f t="shared" si="0"/>
        <v>94.642634873027049</v>
      </c>
      <c r="G23" s="21">
        <v>34.347167377491132</v>
      </c>
      <c r="H23" s="21">
        <v>36.353803234648325</v>
      </c>
      <c r="I23" s="21">
        <v>23.941664260887592</v>
      </c>
      <c r="J23" s="22">
        <f t="shared" si="1"/>
        <v>7.4612276237259301E-2</v>
      </c>
      <c r="K23" s="22">
        <f t="shared" si="2"/>
        <v>0.15358356313866783</v>
      </c>
      <c r="L23" s="23">
        <f t="shared" si="3"/>
        <v>0.2055919878154496</v>
      </c>
      <c r="M23" s="4"/>
    </row>
    <row r="24" spans="1:13" ht="25.5" x14ac:dyDescent="0.25">
      <c r="A24" s="17"/>
      <c r="B24" s="18">
        <v>47</v>
      </c>
      <c r="C24" s="19" t="s">
        <v>30</v>
      </c>
      <c r="D24" s="20">
        <v>83.747569000000098</v>
      </c>
      <c r="E24" s="21">
        <v>90.837571000000111</v>
      </c>
      <c r="F24" s="21">
        <f t="shared" si="0"/>
        <v>13.211600782777168</v>
      </c>
      <c r="G24" s="21">
        <v>4.5323301880707731</v>
      </c>
      <c r="H24" s="21">
        <v>5.9138675353442522</v>
      </c>
      <c r="I24" s="21">
        <v>2.7654030593621428</v>
      </c>
      <c r="J24" s="22">
        <f t="shared" si="1"/>
        <v>4.9894885323064922E-2</v>
      </c>
      <c r="K24" s="22">
        <f t="shared" si="2"/>
        <v>0.11499864657780218</v>
      </c>
      <c r="L24" s="23">
        <f t="shared" si="3"/>
        <v>0.14544203061943556</v>
      </c>
      <c r="M24" s="4"/>
    </row>
    <row r="25" spans="1:13" ht="25.5" x14ac:dyDescent="0.25">
      <c r="A25" s="17"/>
      <c r="B25" s="18">
        <v>48</v>
      </c>
      <c r="C25" s="19" t="s">
        <v>31</v>
      </c>
      <c r="D25" s="20">
        <v>28.409459000000005</v>
      </c>
      <c r="E25" s="21">
        <v>36.518957</v>
      </c>
      <c r="F25" s="21">
        <f t="shared" si="0"/>
        <v>13.513235428586995</v>
      </c>
      <c r="G25" s="21">
        <v>3.7198551400433644</v>
      </c>
      <c r="H25" s="21">
        <v>7.4884576356980688</v>
      </c>
      <c r="I25" s="21">
        <v>2.304922652845562</v>
      </c>
      <c r="J25" s="22">
        <f t="shared" si="1"/>
        <v>0.10186093595289056</v>
      </c>
      <c r="K25" s="22">
        <f t="shared" si="2"/>
        <v>0.30691765856679404</v>
      </c>
      <c r="L25" s="23">
        <f t="shared" si="3"/>
        <v>0.37003344396136489</v>
      </c>
      <c r="M25" s="4"/>
    </row>
    <row r="26" spans="1:13" x14ac:dyDescent="0.25">
      <c r="A26" s="17"/>
      <c r="B26" s="18">
        <v>49</v>
      </c>
      <c r="C26" s="19" t="s">
        <v>32</v>
      </c>
      <c r="D26" s="20">
        <v>1041.4562659999999</v>
      </c>
      <c r="E26" s="21">
        <v>1045.283248</v>
      </c>
      <c r="F26" s="21">
        <f t="shared" si="0"/>
        <v>329.08815755359615</v>
      </c>
      <c r="G26" s="21">
        <v>163.19775440808235</v>
      </c>
      <c r="H26" s="21">
        <v>10.579635319754743</v>
      </c>
      <c r="I26" s="21">
        <v>155.31076782575906</v>
      </c>
      <c r="J26" s="22">
        <f t="shared" si="1"/>
        <v>0.15612778136484814</v>
      </c>
      <c r="K26" s="22">
        <f t="shared" si="2"/>
        <v>0.16624909091419507</v>
      </c>
      <c r="L26" s="23">
        <f t="shared" si="3"/>
        <v>0.31483156185967709</v>
      </c>
      <c r="M26" s="4"/>
    </row>
    <row r="27" spans="1:13" x14ac:dyDescent="0.25">
      <c r="A27" s="17"/>
      <c r="B27" s="18">
        <v>51</v>
      </c>
      <c r="C27" s="19" t="s">
        <v>33</v>
      </c>
      <c r="D27" s="20">
        <v>28.384373999999983</v>
      </c>
      <c r="E27" s="21">
        <v>37.319375999999998</v>
      </c>
      <c r="F27" s="21">
        <f t="shared" si="0"/>
        <v>8.3928555587626761</v>
      </c>
      <c r="G27" s="21">
        <v>5.0570141710632015</v>
      </c>
      <c r="H27" s="21">
        <v>1.0661164008852211</v>
      </c>
      <c r="I27" s="21">
        <v>2.2697249868142535</v>
      </c>
      <c r="J27" s="22">
        <f t="shared" si="1"/>
        <v>0.13550639675923845</v>
      </c>
      <c r="K27" s="22">
        <f t="shared" si="2"/>
        <v>0.16407376618377603</v>
      </c>
      <c r="L27" s="23">
        <f t="shared" si="3"/>
        <v>0.22489270878384129</v>
      </c>
      <c r="M27" s="4"/>
    </row>
    <row r="28" spans="1:13" ht="38.25" x14ac:dyDescent="0.25">
      <c r="A28" s="17"/>
      <c r="B28" s="18">
        <v>57</v>
      </c>
      <c r="C28" s="19" t="s">
        <v>34</v>
      </c>
      <c r="D28" s="20">
        <v>52.656756000000001</v>
      </c>
      <c r="E28" s="21">
        <v>69.828892999999994</v>
      </c>
      <c r="F28" s="21">
        <f t="shared" si="0"/>
        <v>18.001040216687354</v>
      </c>
      <c r="G28" s="21">
        <v>7.781855307236583</v>
      </c>
      <c r="H28" s="21">
        <v>4.8448707900362651</v>
      </c>
      <c r="I28" s="21">
        <v>5.3743141194145068</v>
      </c>
      <c r="J28" s="22">
        <f t="shared" si="1"/>
        <v>0.1114417681981094</v>
      </c>
      <c r="K28" s="22">
        <f t="shared" si="2"/>
        <v>0.18082380451416935</v>
      </c>
      <c r="L28" s="23">
        <f t="shared" si="3"/>
        <v>0.25778785031988627</v>
      </c>
      <c r="M28" s="4"/>
    </row>
    <row r="29" spans="1:13" x14ac:dyDescent="0.25">
      <c r="A29" s="17"/>
      <c r="B29" s="18">
        <v>58</v>
      </c>
      <c r="C29" s="19" t="s">
        <v>35</v>
      </c>
      <c r="D29" s="20">
        <v>61.356650000000002</v>
      </c>
      <c r="E29" s="21">
        <v>63.586619999999996</v>
      </c>
      <c r="F29" s="21">
        <f t="shared" si="0"/>
        <v>15.943856707513078</v>
      </c>
      <c r="G29" s="21">
        <v>7.2295400172492919</v>
      </c>
      <c r="H29" s="21">
        <v>4.0845710646040061</v>
      </c>
      <c r="I29" s="21">
        <v>4.6297456256597798</v>
      </c>
      <c r="J29" s="22">
        <f t="shared" si="1"/>
        <v>0.11369593189965581</v>
      </c>
      <c r="K29" s="22">
        <f t="shared" si="2"/>
        <v>0.17793226125013875</v>
      </c>
      <c r="L29" s="23">
        <f t="shared" si="3"/>
        <v>0.2507423213800809</v>
      </c>
      <c r="M29" s="4"/>
    </row>
    <row r="30" spans="1:13" x14ac:dyDescent="0.25">
      <c r="A30" s="17"/>
      <c r="B30" s="18">
        <v>59</v>
      </c>
      <c r="C30" s="19" t="s">
        <v>36</v>
      </c>
      <c r="D30" s="20">
        <v>467.22352599999999</v>
      </c>
      <c r="E30" s="21">
        <v>467.27965599999999</v>
      </c>
      <c r="F30" s="21">
        <f t="shared" si="0"/>
        <v>465.89267273516998</v>
      </c>
      <c r="G30" s="21">
        <v>465.44215215457371</v>
      </c>
      <c r="H30" s="21">
        <v>0.24580926019370963</v>
      </c>
      <c r="I30" s="21">
        <v>0.20471132040256634</v>
      </c>
      <c r="J30" s="22">
        <f t="shared" si="1"/>
        <v>0.99606765708322154</v>
      </c>
      <c r="K30" s="22">
        <f t="shared" si="2"/>
        <v>0.99659370022898541</v>
      </c>
      <c r="L30" s="23">
        <f t="shared" si="3"/>
        <v>0.99703179188945901</v>
      </c>
      <c r="M30" s="4"/>
    </row>
    <row r="31" spans="1:13" x14ac:dyDescent="0.25">
      <c r="A31" s="17"/>
      <c r="B31" s="18">
        <v>60</v>
      </c>
      <c r="C31" s="19" t="s">
        <v>37</v>
      </c>
      <c r="D31" s="20">
        <v>4.6384400000000001</v>
      </c>
      <c r="E31" s="21">
        <v>10.954354000000002</v>
      </c>
      <c r="F31" s="21">
        <f t="shared" si="0"/>
        <v>4.0355677882616874</v>
      </c>
      <c r="G31" s="21">
        <v>1.705346143557108</v>
      </c>
      <c r="H31" s="21">
        <v>1.3407075177747174</v>
      </c>
      <c r="I31" s="21">
        <v>0.98951412692986196</v>
      </c>
      <c r="J31" s="22">
        <f t="shared" si="1"/>
        <v>0.15567747249697314</v>
      </c>
      <c r="K31" s="22">
        <f t="shared" si="2"/>
        <v>0.27806784967254344</v>
      </c>
      <c r="L31" s="23">
        <f t="shared" si="3"/>
        <v>0.36839851882289787</v>
      </c>
      <c r="M31" s="4"/>
    </row>
    <row r="32" spans="1:13" ht="25.5" x14ac:dyDescent="0.25">
      <c r="A32" s="17"/>
      <c r="B32" s="18">
        <v>62</v>
      </c>
      <c r="C32" s="19" t="s">
        <v>38</v>
      </c>
      <c r="D32" s="20">
        <v>146.23174600000002</v>
      </c>
      <c r="E32" s="21">
        <v>217.54956600000006</v>
      </c>
      <c r="F32" s="21">
        <f t="shared" si="0"/>
        <v>87.03887689356452</v>
      </c>
      <c r="G32" s="21">
        <v>57.012797871037037</v>
      </c>
      <c r="H32" s="21">
        <v>14.749051318616694</v>
      </c>
      <c r="I32" s="21">
        <v>15.27702770391079</v>
      </c>
      <c r="J32" s="22">
        <f t="shared" si="1"/>
        <v>0.2620680836983928</v>
      </c>
      <c r="K32" s="22">
        <f t="shared" si="2"/>
        <v>0.32986436382802858</v>
      </c>
      <c r="L32" s="23">
        <f t="shared" si="3"/>
        <v>0.40008756852019872</v>
      </c>
      <c r="M32" s="4"/>
    </row>
    <row r="33" spans="1:13" ht="25.5" x14ac:dyDescent="0.25">
      <c r="A33" s="17"/>
      <c r="B33" s="18">
        <v>65</v>
      </c>
      <c r="C33" s="19" t="s">
        <v>39</v>
      </c>
      <c r="D33" s="20">
        <v>129.39033699999999</v>
      </c>
      <c r="E33" s="21">
        <v>133.69690499999996</v>
      </c>
      <c r="F33" s="21">
        <f t="shared" si="0"/>
        <v>48.279294915564606</v>
      </c>
      <c r="G33" s="21">
        <v>27.113955456006806</v>
      </c>
      <c r="H33" s="21">
        <v>7.1065322714039212</v>
      </c>
      <c r="I33" s="21">
        <v>14.058807188153878</v>
      </c>
      <c r="J33" s="22">
        <f t="shared" si="1"/>
        <v>0.2028016688644125</v>
      </c>
      <c r="K33" s="22">
        <f t="shared" si="2"/>
        <v>0.2559557210947459</v>
      </c>
      <c r="L33" s="23">
        <f t="shared" si="3"/>
        <v>0.36111004151939508</v>
      </c>
      <c r="M33" s="4"/>
    </row>
    <row r="34" spans="1:13" x14ac:dyDescent="0.25">
      <c r="A34" s="17"/>
      <c r="B34" s="18">
        <v>66</v>
      </c>
      <c r="C34" s="19" t="s">
        <v>40</v>
      </c>
      <c r="D34" s="20">
        <v>2123.5458119999985</v>
      </c>
      <c r="E34" s="21">
        <v>2521.9430879999973</v>
      </c>
      <c r="F34" s="21">
        <f t="shared" si="0"/>
        <v>510.86966841144806</v>
      </c>
      <c r="G34" s="21">
        <v>227.82375350845291</v>
      </c>
      <c r="H34" s="21">
        <v>144.18804211809149</v>
      </c>
      <c r="I34" s="21">
        <v>138.85787278490361</v>
      </c>
      <c r="J34" s="22">
        <f t="shared" si="1"/>
        <v>9.0336595854399848E-2</v>
      </c>
      <c r="K34" s="22">
        <f t="shared" si="2"/>
        <v>0.14750998838818555</v>
      </c>
      <c r="L34" s="23">
        <f t="shared" si="3"/>
        <v>0.20256986402361218</v>
      </c>
      <c r="M34" s="4"/>
    </row>
    <row r="35" spans="1:13" x14ac:dyDescent="0.25">
      <c r="A35" s="17"/>
      <c r="B35" s="18">
        <v>67</v>
      </c>
      <c r="C35" s="19" t="s">
        <v>41</v>
      </c>
      <c r="D35" s="20">
        <v>22.125677000000003</v>
      </c>
      <c r="E35" s="21">
        <v>38.894960000000005</v>
      </c>
      <c r="F35" s="21">
        <f t="shared" si="0"/>
        <v>11.372150876366504</v>
      </c>
      <c r="G35" s="21">
        <v>5.6415698876317038</v>
      </c>
      <c r="H35" s="21">
        <v>2.9237681262220576</v>
      </c>
      <c r="I35" s="21">
        <v>2.8068128625127429</v>
      </c>
      <c r="J35" s="22">
        <f t="shared" si="1"/>
        <v>0.14504629616875048</v>
      </c>
      <c r="K35" s="22">
        <f t="shared" si="2"/>
        <v>0.22021716988149007</v>
      </c>
      <c r="L35" s="23">
        <f t="shared" si="3"/>
        <v>0.29238109195552592</v>
      </c>
      <c r="M35" s="4"/>
    </row>
    <row r="36" spans="1:13" ht="25.5" x14ac:dyDescent="0.25">
      <c r="A36" s="17"/>
      <c r="B36" s="18">
        <v>68</v>
      </c>
      <c r="C36" s="19" t="s">
        <v>42</v>
      </c>
      <c r="D36" s="20">
        <v>2095.3467619999979</v>
      </c>
      <c r="E36" s="21">
        <v>2108.8821099999909</v>
      </c>
      <c r="F36" s="21">
        <f t="shared" si="0"/>
        <v>480.09826939689856</v>
      </c>
      <c r="G36" s="21">
        <v>148.43101728975432</v>
      </c>
      <c r="H36" s="21">
        <v>205.87915130544448</v>
      </c>
      <c r="I36" s="21">
        <v>125.78810080169976</v>
      </c>
      <c r="J36" s="22">
        <f t="shared" si="1"/>
        <v>7.0383743399366677E-2</v>
      </c>
      <c r="K36" s="22">
        <f t="shared" si="2"/>
        <v>0.16800852305357186</v>
      </c>
      <c r="L36" s="23">
        <f t="shared" si="3"/>
        <v>0.22765533792540951</v>
      </c>
      <c r="M36" s="4"/>
    </row>
    <row r="37" spans="1:13" ht="25.5" x14ac:dyDescent="0.25">
      <c r="A37" s="17"/>
      <c r="B37" s="18">
        <v>72</v>
      </c>
      <c r="C37" s="19" t="s">
        <v>43</v>
      </c>
      <c r="D37" s="20">
        <v>131.454386</v>
      </c>
      <c r="E37" s="21">
        <v>251.07677900000013</v>
      </c>
      <c r="F37" s="21">
        <f t="shared" si="0"/>
        <v>56.973112721086359</v>
      </c>
      <c r="G37" s="21">
        <v>26.631171551118769</v>
      </c>
      <c r="H37" s="21">
        <v>22.01645838766467</v>
      </c>
      <c r="I37" s="21">
        <v>8.3254827823029203</v>
      </c>
      <c r="J37" s="22">
        <f t="shared" si="1"/>
        <v>0.1060678397149533</v>
      </c>
      <c r="K37" s="22">
        <f t="shared" si="2"/>
        <v>0.19375599022952025</v>
      </c>
      <c r="L37" s="23">
        <f t="shared" si="3"/>
        <v>0.22691510122123373</v>
      </c>
      <c r="M37" s="4"/>
    </row>
    <row r="38" spans="1:13" ht="25.5" x14ac:dyDescent="0.25">
      <c r="A38" s="17"/>
      <c r="B38" s="18">
        <v>73</v>
      </c>
      <c r="C38" s="19" t="s">
        <v>44</v>
      </c>
      <c r="D38" s="20">
        <v>118.62791800000004</v>
      </c>
      <c r="E38" s="21">
        <v>357.42508699999973</v>
      </c>
      <c r="F38" s="21">
        <f t="shared" si="0"/>
        <v>100.90732383052448</v>
      </c>
      <c r="G38" s="21">
        <v>20.565863413088664</v>
      </c>
      <c r="H38" s="21">
        <v>40.357674642305938</v>
      </c>
      <c r="I38" s="21">
        <v>39.983785775129874</v>
      </c>
      <c r="J38" s="22">
        <f t="shared" si="1"/>
        <v>5.7538947771421205E-2</v>
      </c>
      <c r="K38" s="22">
        <f t="shared" si="2"/>
        <v>0.17045120857841364</v>
      </c>
      <c r="L38" s="23">
        <f t="shared" si="3"/>
        <v>0.28231740720125936</v>
      </c>
      <c r="M38" s="4"/>
    </row>
    <row r="39" spans="1:13" ht="25.5" x14ac:dyDescent="0.25">
      <c r="A39" s="17"/>
      <c r="B39" s="18">
        <v>74</v>
      </c>
      <c r="C39" s="19" t="s">
        <v>45</v>
      </c>
      <c r="D39" s="20">
        <v>83.765737999999999</v>
      </c>
      <c r="E39" s="21">
        <v>90.227389999999986</v>
      </c>
      <c r="F39" s="21">
        <f t="shared" si="0"/>
        <v>56.484752421041776</v>
      </c>
      <c r="G39" s="21">
        <v>55.292013299826067</v>
      </c>
      <c r="H39" s="21">
        <v>1.7146343467902625</v>
      </c>
      <c r="I39" s="21">
        <v>-0.52189522557455348</v>
      </c>
      <c r="J39" s="22">
        <f t="shared" si="1"/>
        <v>0.61280741136173922</v>
      </c>
      <c r="K39" s="22">
        <f t="shared" si="2"/>
        <v>0.63181089075741126</v>
      </c>
      <c r="L39" s="23">
        <f t="shared" si="3"/>
        <v>0.62602666907511995</v>
      </c>
      <c r="M39" s="4"/>
    </row>
    <row r="40" spans="1:13" x14ac:dyDescent="0.25">
      <c r="A40" s="17"/>
      <c r="B40" s="18">
        <v>79</v>
      </c>
      <c r="C40" s="19" t="s">
        <v>46</v>
      </c>
      <c r="D40" s="20">
        <v>171.49000700000013</v>
      </c>
      <c r="E40" s="21">
        <v>203.04092199999994</v>
      </c>
      <c r="F40" s="21">
        <f t="shared" si="0"/>
        <v>46.401043793000142</v>
      </c>
      <c r="G40" s="21">
        <v>17.084371278385333</v>
      </c>
      <c r="H40" s="21">
        <v>14.455858888467446</v>
      </c>
      <c r="I40" s="21">
        <v>14.860813626147362</v>
      </c>
      <c r="J40" s="22">
        <f t="shared" si="1"/>
        <v>8.4142502457634327E-2</v>
      </c>
      <c r="K40" s="22">
        <f t="shared" si="2"/>
        <v>0.15533927769916642</v>
      </c>
      <c r="L40" s="23">
        <f t="shared" si="3"/>
        <v>0.22853050181184734</v>
      </c>
      <c r="M40" s="4"/>
    </row>
    <row r="41" spans="1:13" x14ac:dyDescent="0.25">
      <c r="A41" s="17"/>
      <c r="B41" s="18">
        <v>80</v>
      </c>
      <c r="C41" s="19" t="s">
        <v>47</v>
      </c>
      <c r="D41" s="20">
        <v>84.200425999999993</v>
      </c>
      <c r="E41" s="21">
        <v>91.144288999999972</v>
      </c>
      <c r="F41" s="21">
        <f t="shared" si="0"/>
        <v>25.951723074108031</v>
      </c>
      <c r="G41" s="21">
        <v>12.49407794943545</v>
      </c>
      <c r="H41" s="21">
        <v>6.7110360769715953</v>
      </c>
      <c r="I41" s="21">
        <v>6.7466090477009857</v>
      </c>
      <c r="J41" s="22">
        <f t="shared" si="1"/>
        <v>0.13708020641244406</v>
      </c>
      <c r="K41" s="22">
        <f t="shared" si="2"/>
        <v>0.21071110693953685</v>
      </c>
      <c r="L41" s="23">
        <f t="shared" si="3"/>
        <v>0.28473230038700548</v>
      </c>
      <c r="M41" s="4"/>
    </row>
    <row r="42" spans="1:13" x14ac:dyDescent="0.25">
      <c r="A42" s="17"/>
      <c r="B42" s="18">
        <v>82</v>
      </c>
      <c r="C42" s="19" t="s">
        <v>48</v>
      </c>
      <c r="D42" s="20">
        <v>2115.7218479999983</v>
      </c>
      <c r="E42" s="21">
        <v>2522.2631179999994</v>
      </c>
      <c r="F42" s="21">
        <f t="shared" si="0"/>
        <v>244.74498888173696</v>
      </c>
      <c r="G42" s="21">
        <v>77.110233026767673</v>
      </c>
      <c r="H42" s="21">
        <v>106.13204107925412</v>
      </c>
      <c r="I42" s="21">
        <v>61.502714775715177</v>
      </c>
      <c r="J42" s="22">
        <f t="shared" si="1"/>
        <v>3.0571843387977454E-2</v>
      </c>
      <c r="K42" s="22">
        <f t="shared" si="2"/>
        <v>7.2649943932622585E-2</v>
      </c>
      <c r="L42" s="23">
        <f t="shared" si="3"/>
        <v>9.7033884821582289E-2</v>
      </c>
      <c r="M42" s="4"/>
    </row>
    <row r="43" spans="1:13" x14ac:dyDescent="0.25">
      <c r="A43" s="17"/>
      <c r="B43" s="18">
        <v>83</v>
      </c>
      <c r="C43" s="19" t="s">
        <v>49</v>
      </c>
      <c r="D43" s="20">
        <v>1227.3757859999928</v>
      </c>
      <c r="E43" s="21">
        <v>2295.6936549999978</v>
      </c>
      <c r="F43" s="21">
        <f t="shared" si="0"/>
        <v>357.35564305174</v>
      </c>
      <c r="G43" s="21">
        <v>83.680035306578247</v>
      </c>
      <c r="H43" s="21">
        <v>162.83443551048549</v>
      </c>
      <c r="I43" s="21">
        <v>110.84117223467629</v>
      </c>
      <c r="J43" s="22">
        <f t="shared" si="1"/>
        <v>3.645087188542076E-2</v>
      </c>
      <c r="K43" s="22">
        <f t="shared" si="2"/>
        <v>0.10738125719873716</v>
      </c>
      <c r="L43" s="23">
        <f t="shared" si="3"/>
        <v>0.15566347115758367</v>
      </c>
      <c r="M43" s="4"/>
    </row>
    <row r="44" spans="1:13" x14ac:dyDescent="0.25">
      <c r="A44" s="17"/>
      <c r="B44" s="18">
        <v>86</v>
      </c>
      <c r="C44" s="19" t="s">
        <v>50</v>
      </c>
      <c r="D44" s="20">
        <v>1463.1720769999999</v>
      </c>
      <c r="E44" s="21">
        <v>1751.0591620000002</v>
      </c>
      <c r="F44" s="21">
        <f t="shared" si="0"/>
        <v>500.81054122605144</v>
      </c>
      <c r="G44" s="21">
        <v>246.22487387125113</v>
      </c>
      <c r="H44" s="21">
        <v>125.42558739723199</v>
      </c>
      <c r="I44" s="21">
        <v>129.16007995756834</v>
      </c>
      <c r="J44" s="22">
        <f t="shared" si="1"/>
        <v>0.14061482285385576</v>
      </c>
      <c r="K44" s="22">
        <f t="shared" si="2"/>
        <v>0.21224323502810527</v>
      </c>
      <c r="L44" s="23">
        <f t="shared" si="3"/>
        <v>0.28600435216251785</v>
      </c>
      <c r="M44" s="4"/>
    </row>
    <row r="45" spans="1:13" x14ac:dyDescent="0.25">
      <c r="A45" s="17"/>
      <c r="B45" s="18">
        <v>87</v>
      </c>
      <c r="C45" s="19" t="s">
        <v>51</v>
      </c>
      <c r="D45" s="20">
        <v>18.936400999999996</v>
      </c>
      <c r="E45" s="21">
        <v>19.19754</v>
      </c>
      <c r="F45" s="21">
        <f t="shared" si="0"/>
        <v>5.0026716647034846</v>
      </c>
      <c r="G45" s="21">
        <v>0.94096807093592361</v>
      </c>
      <c r="H45" s="21">
        <v>0.68892490807047579</v>
      </c>
      <c r="I45" s="21">
        <v>3.3727786856970852</v>
      </c>
      <c r="J45" s="22">
        <f t="shared" si="1"/>
        <v>4.9015033745778029E-2</v>
      </c>
      <c r="K45" s="22">
        <f t="shared" si="2"/>
        <v>8.4901137281464159E-2</v>
      </c>
      <c r="L45" s="23">
        <f t="shared" si="3"/>
        <v>0.26058920386171791</v>
      </c>
      <c r="M45" s="4"/>
    </row>
    <row r="46" spans="1:13" ht="25.5" x14ac:dyDescent="0.25">
      <c r="A46" s="17"/>
      <c r="B46" s="18">
        <v>88</v>
      </c>
      <c r="C46" s="19" t="s">
        <v>52</v>
      </c>
      <c r="D46" s="20">
        <v>17.015212000000002</v>
      </c>
      <c r="E46" s="21">
        <v>17.015211999999998</v>
      </c>
      <c r="F46" s="21">
        <f t="shared" si="0"/>
        <v>3.5847544962065001</v>
      </c>
      <c r="G46" s="21">
        <v>1.4479506117459096</v>
      </c>
      <c r="H46" s="21">
        <v>1.0647413692822738</v>
      </c>
      <c r="I46" s="21">
        <v>1.0720625151783167</v>
      </c>
      <c r="J46" s="22">
        <f t="shared" si="1"/>
        <v>8.5097418224698559E-2</v>
      </c>
      <c r="K46" s="22">
        <f t="shared" si="2"/>
        <v>0.14767326913283146</v>
      </c>
      <c r="L46" s="23">
        <f t="shared" si="3"/>
        <v>0.2106793906656291</v>
      </c>
      <c r="M46" s="4"/>
    </row>
    <row r="47" spans="1:13" x14ac:dyDescent="0.25">
      <c r="A47" s="17"/>
      <c r="B47" s="18">
        <v>89</v>
      </c>
      <c r="C47" s="19" t="s">
        <v>53</v>
      </c>
      <c r="D47" s="20">
        <v>19.445845000000006</v>
      </c>
      <c r="E47" s="21">
        <v>31.955907999999976</v>
      </c>
      <c r="F47" s="21">
        <f t="shared" si="0"/>
        <v>8.8096258560583465</v>
      </c>
      <c r="G47" s="21">
        <v>2.3608033396303654</v>
      </c>
      <c r="H47" s="21">
        <v>4.0528032234346938</v>
      </c>
      <c r="I47" s="21">
        <v>2.3960192929932873</v>
      </c>
      <c r="J47" s="22">
        <f t="shared" si="1"/>
        <v>7.3876897493582949E-2</v>
      </c>
      <c r="K47" s="22">
        <f t="shared" si="2"/>
        <v>0.20070174701545215</v>
      </c>
      <c r="L47" s="23">
        <f t="shared" si="3"/>
        <v>0.27568066149327858</v>
      </c>
      <c r="M47" s="4"/>
    </row>
    <row r="48" spans="1:13" ht="25.5" x14ac:dyDescent="0.25">
      <c r="A48" s="17"/>
      <c r="B48" s="18">
        <v>90</v>
      </c>
      <c r="C48" s="19" t="s">
        <v>54</v>
      </c>
      <c r="D48" s="20">
        <v>14646.631013000062</v>
      </c>
      <c r="E48" s="21">
        <v>15874.021967000062</v>
      </c>
      <c r="F48" s="21">
        <f t="shared" si="0"/>
        <v>4150.6627197992848</v>
      </c>
      <c r="G48" s="21">
        <v>1873.3070876887627</v>
      </c>
      <c r="H48" s="21">
        <v>1204.0125813862442</v>
      </c>
      <c r="I48" s="21">
        <v>1073.3430507242776</v>
      </c>
      <c r="J48" s="22">
        <f t="shared" si="1"/>
        <v>0.11801086653295012</v>
      </c>
      <c r="K48" s="22">
        <f t="shared" si="2"/>
        <v>0.19385885161758859</v>
      </c>
      <c r="L48" s="23">
        <f t="shared" si="3"/>
        <v>0.26147517802532649</v>
      </c>
      <c r="M48" s="4"/>
    </row>
    <row r="49" spans="1:13" ht="38.25" x14ac:dyDescent="0.25">
      <c r="A49" s="17"/>
      <c r="B49" s="18">
        <v>91</v>
      </c>
      <c r="C49" s="19" t="s">
        <v>55</v>
      </c>
      <c r="D49" s="20">
        <v>710.96227299999964</v>
      </c>
      <c r="E49" s="21">
        <v>906.72969699999794</v>
      </c>
      <c r="F49" s="21">
        <f t="shared" si="0"/>
        <v>130.50804158440559</v>
      </c>
      <c r="G49" s="21">
        <v>24.065462733959066</v>
      </c>
      <c r="H49" s="21">
        <v>40.895455347442009</v>
      </c>
      <c r="I49" s="21">
        <v>65.547123503004514</v>
      </c>
      <c r="J49" s="22">
        <f t="shared" si="1"/>
        <v>2.6540944686803524E-2</v>
      </c>
      <c r="K49" s="22">
        <f t="shared" si="2"/>
        <v>7.1643090875186388E-2</v>
      </c>
      <c r="L49" s="23">
        <f t="shared" si="3"/>
        <v>0.14393268690349942</v>
      </c>
      <c r="M49" s="4"/>
    </row>
    <row r="50" spans="1:13" x14ac:dyDescent="0.25">
      <c r="A50" s="17"/>
      <c r="B50" s="18">
        <v>93</v>
      </c>
      <c r="C50" s="19" t="s">
        <v>56</v>
      </c>
      <c r="D50" s="20">
        <v>223.46996300000006</v>
      </c>
      <c r="E50" s="21">
        <v>278.22675099999992</v>
      </c>
      <c r="F50" s="21">
        <f t="shared" si="0"/>
        <v>46.009847331440596</v>
      </c>
      <c r="G50" s="21">
        <v>16.774035182883381</v>
      </c>
      <c r="H50" s="21">
        <v>17.298832660302651</v>
      </c>
      <c r="I50" s="21">
        <v>11.936979488254565</v>
      </c>
      <c r="J50" s="22">
        <f t="shared" si="1"/>
        <v>6.028908119939691E-2</v>
      </c>
      <c r="K50" s="22">
        <f t="shared" si="2"/>
        <v>0.12246438460975322</v>
      </c>
      <c r="L50" s="23">
        <f t="shared" si="3"/>
        <v>0.16536816523239567</v>
      </c>
      <c r="M50" s="4"/>
    </row>
    <row r="51" spans="1:13" x14ac:dyDescent="0.25">
      <c r="A51" s="17"/>
      <c r="B51" s="18">
        <v>94</v>
      </c>
      <c r="C51" s="19" t="s">
        <v>57</v>
      </c>
      <c r="D51" s="20">
        <v>28.87679</v>
      </c>
      <c r="E51" s="21">
        <v>30.171017999999997</v>
      </c>
      <c r="F51" s="21">
        <f t="shared" si="0"/>
        <v>5.5827768266353814</v>
      </c>
      <c r="G51" s="21">
        <v>2.0069472006725846</v>
      </c>
      <c r="H51" s="21">
        <v>1.8226953778212192</v>
      </c>
      <c r="I51" s="21">
        <v>1.7531342481415777</v>
      </c>
      <c r="J51" s="22">
        <f t="shared" si="1"/>
        <v>6.6519041574022622E-2</v>
      </c>
      <c r="K51" s="22">
        <f t="shared" si="2"/>
        <v>0.1269311687956238</v>
      </c>
      <c r="L51" s="23">
        <f t="shared" si="3"/>
        <v>0.18503773477697644</v>
      </c>
      <c r="M51" s="4"/>
    </row>
    <row r="52" spans="1:13" x14ac:dyDescent="0.25">
      <c r="A52" s="17"/>
      <c r="B52" s="18">
        <v>95</v>
      </c>
      <c r="C52" s="19" t="s">
        <v>58</v>
      </c>
      <c r="D52" s="20">
        <v>102.51087299999995</v>
      </c>
      <c r="E52" s="21">
        <v>113.77705600000002</v>
      </c>
      <c r="F52" s="21">
        <f t="shared" si="0"/>
        <v>12.077657941502018</v>
      </c>
      <c r="G52" s="21">
        <v>4.0563173657556035</v>
      </c>
      <c r="H52" s="21">
        <v>4.4632491226053537</v>
      </c>
      <c r="I52" s="21">
        <v>3.5580914531410599</v>
      </c>
      <c r="J52" s="22">
        <f t="shared" si="1"/>
        <v>3.5651453011366394E-2</v>
      </c>
      <c r="K52" s="22">
        <f t="shared" si="2"/>
        <v>7.4879477355794449E-2</v>
      </c>
      <c r="L52" s="23">
        <f t="shared" si="3"/>
        <v>0.10615196390300358</v>
      </c>
      <c r="M52" s="4"/>
    </row>
    <row r="53" spans="1:13" x14ac:dyDescent="0.25">
      <c r="A53" s="17"/>
      <c r="B53" s="18">
        <v>96</v>
      </c>
      <c r="C53" s="19" t="s">
        <v>59</v>
      </c>
      <c r="D53" s="20">
        <v>3.0254169999999996</v>
      </c>
      <c r="E53" s="21">
        <v>3.4578320000000002</v>
      </c>
      <c r="F53" s="21">
        <f t="shared" si="0"/>
        <v>0.91864613726284006</v>
      </c>
      <c r="G53" s="21">
        <v>0.39708048301326926</v>
      </c>
      <c r="H53" s="21">
        <v>0.26010752523870906</v>
      </c>
      <c r="I53" s="21">
        <v>0.26145812901086174</v>
      </c>
      <c r="J53" s="22">
        <f t="shared" si="1"/>
        <v>0.11483509985831274</v>
      </c>
      <c r="K53" s="22">
        <f t="shared" si="2"/>
        <v>0.19005781896054472</v>
      </c>
      <c r="L53" s="23">
        <f t="shared" si="3"/>
        <v>0.26567113071509546</v>
      </c>
      <c r="M53" s="4"/>
    </row>
    <row r="54" spans="1:13" x14ac:dyDescent="0.25">
      <c r="A54" s="17"/>
      <c r="B54" s="18">
        <v>97</v>
      </c>
      <c r="C54" s="19" t="s">
        <v>60</v>
      </c>
      <c r="D54" s="20">
        <v>801.83764599999995</v>
      </c>
      <c r="E54" s="21">
        <v>801.98950900000023</v>
      </c>
      <c r="F54" s="21">
        <f t="shared" si="0"/>
        <v>264.88472315334934</v>
      </c>
      <c r="G54" s="21">
        <v>130.23783640191414</v>
      </c>
      <c r="H54" s="21">
        <v>4.130047755613532</v>
      </c>
      <c r="I54" s="21">
        <v>130.51683899582167</v>
      </c>
      <c r="J54" s="22">
        <f t="shared" si="1"/>
        <v>0.16239344148567172</v>
      </c>
      <c r="K54" s="22">
        <f t="shared" si="2"/>
        <v>0.16754319433064757</v>
      </c>
      <c r="L54" s="23">
        <f t="shared" si="3"/>
        <v>0.33028452390061036</v>
      </c>
      <c r="M54" s="4"/>
    </row>
    <row r="55" spans="1:13" x14ac:dyDescent="0.25">
      <c r="A55" s="17"/>
      <c r="B55" s="18">
        <v>98</v>
      </c>
      <c r="C55" s="19" t="s">
        <v>61</v>
      </c>
      <c r="D55" s="20">
        <v>369.89777199999992</v>
      </c>
      <c r="E55" s="21">
        <v>364.74873900000006</v>
      </c>
      <c r="F55" s="21">
        <f t="shared" si="0"/>
        <v>86.873574377397262</v>
      </c>
      <c r="G55" s="21">
        <v>37.885106603609529</v>
      </c>
      <c r="H55" s="21">
        <v>28.461871448903334</v>
      </c>
      <c r="I55" s="21">
        <v>20.526596324884395</v>
      </c>
      <c r="J55" s="22">
        <f t="shared" si="1"/>
        <v>0.10386631275950627</v>
      </c>
      <c r="K55" s="22">
        <f t="shared" si="2"/>
        <v>0.18189775853484955</v>
      </c>
      <c r="L55" s="23">
        <f t="shared" si="3"/>
        <v>0.23817374836050426</v>
      </c>
      <c r="M55" s="4"/>
    </row>
    <row r="56" spans="1:13" x14ac:dyDescent="0.25">
      <c r="A56" s="17"/>
      <c r="B56" s="18">
        <v>99</v>
      </c>
      <c r="C56" s="19" t="s">
        <v>62</v>
      </c>
      <c r="D56" s="20">
        <v>55.100848999999997</v>
      </c>
      <c r="E56" s="21">
        <v>62.093505999999991</v>
      </c>
      <c r="F56" s="21">
        <f t="shared" si="0"/>
        <v>19.90593617702234</v>
      </c>
      <c r="G56" s="21">
        <v>10.111443674955808</v>
      </c>
      <c r="H56" s="21">
        <v>4.9579593819353249</v>
      </c>
      <c r="I56" s="21">
        <v>4.8365331201312074</v>
      </c>
      <c r="J56" s="22">
        <f t="shared" si="1"/>
        <v>0.16284220889308151</v>
      </c>
      <c r="K56" s="22">
        <f t="shared" si="2"/>
        <v>0.24268887404894057</v>
      </c>
      <c r="L56" s="23">
        <f t="shared" si="3"/>
        <v>0.32058000037914341</v>
      </c>
      <c r="M56" s="4"/>
    </row>
    <row r="57" spans="1:13" ht="25.5" x14ac:dyDescent="0.25">
      <c r="A57" s="17"/>
      <c r="B57" s="18">
        <v>101</v>
      </c>
      <c r="C57" s="19" t="s">
        <v>63</v>
      </c>
      <c r="D57" s="20">
        <v>303.91168599999986</v>
      </c>
      <c r="E57" s="21">
        <v>499.23484399999984</v>
      </c>
      <c r="F57" s="21">
        <f t="shared" si="0"/>
        <v>128.32850104297202</v>
      </c>
      <c r="G57" s="21">
        <v>51.826978267801678</v>
      </c>
      <c r="H57" s="21">
        <v>41.199316971127161</v>
      </c>
      <c r="I57" s="21">
        <v>35.302205804043183</v>
      </c>
      <c r="J57" s="22">
        <f t="shared" si="1"/>
        <v>0.10381282254369588</v>
      </c>
      <c r="K57" s="22">
        <f t="shared" si="2"/>
        <v>0.18633774536564374</v>
      </c>
      <c r="L57" s="23">
        <f t="shared" si="3"/>
        <v>0.25705036935076603</v>
      </c>
      <c r="M57" s="4"/>
    </row>
    <row r="58" spans="1:13" x14ac:dyDescent="0.25">
      <c r="A58" s="17"/>
      <c r="B58" s="18">
        <v>103</v>
      </c>
      <c r="C58" s="19" t="s">
        <v>64</v>
      </c>
      <c r="D58" s="20">
        <v>85.712794999999943</v>
      </c>
      <c r="E58" s="21">
        <v>93.896793000000045</v>
      </c>
      <c r="F58" s="21">
        <f t="shared" si="0"/>
        <v>24.623991065110204</v>
      </c>
      <c r="G58" s="21">
        <v>11.948637093983052</v>
      </c>
      <c r="H58" s="21">
        <v>6.3101893062894305</v>
      </c>
      <c r="I58" s="21">
        <v>6.3651646648377209</v>
      </c>
      <c r="J58" s="22">
        <f t="shared" si="1"/>
        <v>0.12725287746497418</v>
      </c>
      <c r="K58" s="22">
        <f t="shared" si="2"/>
        <v>0.19445633675979193</v>
      </c>
      <c r="L58" s="23">
        <f t="shared" si="3"/>
        <v>0.26224528312814893</v>
      </c>
      <c r="M58" s="4"/>
    </row>
    <row r="59" spans="1:13" ht="25.5" x14ac:dyDescent="0.25">
      <c r="A59" s="17"/>
      <c r="B59" s="18">
        <v>104</v>
      </c>
      <c r="C59" s="19" t="s">
        <v>65</v>
      </c>
      <c r="D59" s="20">
        <v>295.45354999999961</v>
      </c>
      <c r="E59" s="21">
        <v>324.72380099999975</v>
      </c>
      <c r="F59" s="21">
        <f t="shared" si="0"/>
        <v>105.04301435504065</v>
      </c>
      <c r="G59" s="21">
        <v>48.438916070203959</v>
      </c>
      <c r="H59" s="21">
        <v>32.050229780467248</v>
      </c>
      <c r="I59" s="21">
        <v>24.553868504369447</v>
      </c>
      <c r="J59" s="22">
        <f t="shared" si="1"/>
        <v>0.14916958942040714</v>
      </c>
      <c r="K59" s="22">
        <f t="shared" si="2"/>
        <v>0.24786956053976242</v>
      </c>
      <c r="L59" s="23">
        <f t="shared" si="3"/>
        <v>0.3234841857343273</v>
      </c>
      <c r="M59" s="4"/>
    </row>
    <row r="60" spans="1:13" ht="25.5" x14ac:dyDescent="0.25">
      <c r="A60" s="17"/>
      <c r="B60" s="18">
        <v>106</v>
      </c>
      <c r="C60" s="19" t="s">
        <v>66</v>
      </c>
      <c r="D60" s="20">
        <v>162.10955900000022</v>
      </c>
      <c r="E60" s="21">
        <v>166.21308200000007</v>
      </c>
      <c r="F60" s="21">
        <f t="shared" si="0"/>
        <v>37.792510167638</v>
      </c>
      <c r="G60" s="21">
        <v>18.674941637819416</v>
      </c>
      <c r="H60" s="21">
        <v>9.4720059148535825</v>
      </c>
      <c r="I60" s="21">
        <v>9.6455626149650016</v>
      </c>
      <c r="J60" s="22">
        <f t="shared" si="1"/>
        <v>0.11235542601766693</v>
      </c>
      <c r="K60" s="22">
        <f t="shared" si="2"/>
        <v>0.169342552427209</v>
      </c>
      <c r="L60" s="23">
        <f t="shared" si="3"/>
        <v>0.22737386078695046</v>
      </c>
      <c r="M60" s="4"/>
    </row>
    <row r="61" spans="1:13" ht="25.5" x14ac:dyDescent="0.25">
      <c r="A61" s="17"/>
      <c r="B61" s="18">
        <v>107</v>
      </c>
      <c r="C61" s="19" t="s">
        <v>67</v>
      </c>
      <c r="D61" s="20">
        <v>109.565245</v>
      </c>
      <c r="E61" s="21">
        <v>124.29143300000001</v>
      </c>
      <c r="F61" s="21">
        <f t="shared" si="0"/>
        <v>36.98271014423392</v>
      </c>
      <c r="G61" s="21">
        <v>17.498052455069796</v>
      </c>
      <c r="H61" s="21">
        <v>9.7459024965792196</v>
      </c>
      <c r="I61" s="21">
        <v>9.7387551925849039</v>
      </c>
      <c r="J61" s="22">
        <f t="shared" si="1"/>
        <v>0.14078245002670292</v>
      </c>
      <c r="K61" s="22">
        <f t="shared" si="2"/>
        <v>0.21919414954085381</v>
      </c>
      <c r="L61" s="23">
        <f t="shared" si="3"/>
        <v>0.29754834465730168</v>
      </c>
      <c r="M61" s="4"/>
    </row>
    <row r="62" spans="1:13" x14ac:dyDescent="0.25">
      <c r="A62" s="17"/>
      <c r="B62" s="18">
        <v>108</v>
      </c>
      <c r="C62" s="19" t="s">
        <v>68</v>
      </c>
      <c r="D62" s="20">
        <v>890.12781999999879</v>
      </c>
      <c r="E62" s="21">
        <v>1909.8714859999977</v>
      </c>
      <c r="F62" s="21">
        <f t="shared" si="0"/>
        <v>293.05637192168422</v>
      </c>
      <c r="G62" s="21">
        <v>71.538102991190954</v>
      </c>
      <c r="H62" s="21">
        <v>124.48117332439946</v>
      </c>
      <c r="I62" s="21">
        <v>97.037095606093828</v>
      </c>
      <c r="J62" s="22">
        <f t="shared" si="1"/>
        <v>3.7457024472897463E-2</v>
      </c>
      <c r="K62" s="22">
        <f t="shared" si="2"/>
        <v>0.10263479912259953</v>
      </c>
      <c r="L62" s="23">
        <f t="shared" si="3"/>
        <v>0.15344297983916</v>
      </c>
      <c r="M62" s="4"/>
    </row>
    <row r="63" spans="1:13" x14ac:dyDescent="0.25">
      <c r="A63" s="17"/>
      <c r="B63" s="18">
        <v>109</v>
      </c>
      <c r="C63" s="19" t="s">
        <v>69</v>
      </c>
      <c r="D63" s="20">
        <v>553.60783700000002</v>
      </c>
      <c r="E63" s="21">
        <v>511.20783599999947</v>
      </c>
      <c r="F63" s="21">
        <f t="shared" si="0"/>
        <v>11.104857812208138</v>
      </c>
      <c r="G63" s="21">
        <v>5.5440059226748417</v>
      </c>
      <c r="H63" s="21">
        <v>2.5949428342137253</v>
      </c>
      <c r="I63" s="21">
        <v>2.9659090553195711</v>
      </c>
      <c r="J63" s="22">
        <f t="shared" si="1"/>
        <v>1.0844915770568992E-2</v>
      </c>
      <c r="K63" s="22">
        <f t="shared" si="2"/>
        <v>1.5921017214001736E-2</v>
      </c>
      <c r="L63" s="23">
        <f t="shared" si="3"/>
        <v>2.1722784805294239E-2</v>
      </c>
      <c r="M63" s="4"/>
    </row>
    <row r="64" spans="1:13" x14ac:dyDescent="0.25">
      <c r="A64" s="17"/>
      <c r="B64" s="18">
        <v>110</v>
      </c>
      <c r="C64" s="19" t="s">
        <v>70</v>
      </c>
      <c r="D64" s="20">
        <v>12.299999999999999</v>
      </c>
      <c r="E64" s="21">
        <v>14.446171999999997</v>
      </c>
      <c r="F64" s="21">
        <f t="shared" si="0"/>
        <v>4.9078626452865137</v>
      </c>
      <c r="G64" s="21">
        <v>3.095420146422839</v>
      </c>
      <c r="H64" s="21">
        <v>0.87354454920568969</v>
      </c>
      <c r="I64" s="21">
        <v>0.93889794965798501</v>
      </c>
      <c r="J64" s="22">
        <f t="shared" si="1"/>
        <v>0.214272690815452</v>
      </c>
      <c r="K64" s="22">
        <f t="shared" si="2"/>
        <v>0.27474161983039724</v>
      </c>
      <c r="L64" s="23">
        <f t="shared" si="3"/>
        <v>0.33973447396905665</v>
      </c>
      <c r="M64" s="4"/>
    </row>
    <row r="65" spans="1:13" x14ac:dyDescent="0.25">
      <c r="A65" s="17"/>
      <c r="B65" s="18">
        <v>111</v>
      </c>
      <c r="C65" s="19" t="s">
        <v>71</v>
      </c>
      <c r="D65" s="20">
        <v>248.42140300000003</v>
      </c>
      <c r="E65" s="21">
        <v>262.71563700000002</v>
      </c>
      <c r="F65" s="21">
        <f t="shared" si="0"/>
        <v>41.259770009270596</v>
      </c>
      <c r="G65" s="21">
        <v>24.327927930289661</v>
      </c>
      <c r="H65" s="21">
        <v>5.4906886650524029</v>
      </c>
      <c r="I65" s="21">
        <v>11.441153413928532</v>
      </c>
      <c r="J65" s="22">
        <f t="shared" si="1"/>
        <v>9.2601750729781107E-2</v>
      </c>
      <c r="K65" s="22">
        <f t="shared" si="2"/>
        <v>0.11350149133049915</v>
      </c>
      <c r="L65" s="23">
        <f t="shared" si="3"/>
        <v>0.15705106281614517</v>
      </c>
      <c r="M65" s="4"/>
    </row>
    <row r="66" spans="1:13" ht="25.5" x14ac:dyDescent="0.25">
      <c r="A66" s="17"/>
      <c r="B66" s="18">
        <v>113</v>
      </c>
      <c r="C66" s="19" t="s">
        <v>72</v>
      </c>
      <c r="D66" s="20">
        <v>596.15841899999987</v>
      </c>
      <c r="E66" s="21">
        <v>712.47740399999975</v>
      </c>
      <c r="F66" s="21">
        <f t="shared" si="0"/>
        <v>219.44509041069989</v>
      </c>
      <c r="G66" s="21">
        <v>138.10422854271565</v>
      </c>
      <c r="H66" s="21">
        <v>45.98977825953898</v>
      </c>
      <c r="I66" s="21">
        <v>35.351083608445265</v>
      </c>
      <c r="J66" s="22">
        <f t="shared" si="1"/>
        <v>0.1938366434744023</v>
      </c>
      <c r="K66" s="22">
        <f t="shared" si="2"/>
        <v>0.25838574777068257</v>
      </c>
      <c r="L66" s="23">
        <f t="shared" si="3"/>
        <v>0.308002877254336</v>
      </c>
      <c r="M66" s="4"/>
    </row>
    <row r="67" spans="1:13" x14ac:dyDescent="0.25">
      <c r="A67" s="17"/>
      <c r="B67" s="18">
        <v>114</v>
      </c>
      <c r="C67" s="19" t="s">
        <v>73</v>
      </c>
      <c r="D67" s="20">
        <v>34.858772999999992</v>
      </c>
      <c r="E67" s="21">
        <v>35.442323999999999</v>
      </c>
      <c r="F67" s="21">
        <f t="shared" si="0"/>
        <v>9.0397210282753804</v>
      </c>
      <c r="G67" s="21">
        <v>4.2996375381553662</v>
      </c>
      <c r="H67" s="21">
        <v>2.2808404597744811</v>
      </c>
      <c r="I67" s="21">
        <v>2.459243030345533</v>
      </c>
      <c r="J67" s="22">
        <f t="shared" si="1"/>
        <v>0.12131364574612451</v>
      </c>
      <c r="K67" s="22">
        <f t="shared" si="2"/>
        <v>0.18566722650382203</v>
      </c>
      <c r="L67" s="23">
        <f t="shared" si="3"/>
        <v>0.25505440975810112</v>
      </c>
      <c r="M67" s="4"/>
    </row>
    <row r="68" spans="1:13" x14ac:dyDescent="0.25">
      <c r="A68" s="17"/>
      <c r="B68" s="18">
        <v>115</v>
      </c>
      <c r="C68" s="19" t="s">
        <v>74</v>
      </c>
      <c r="D68" s="20">
        <v>1479.6690319999996</v>
      </c>
      <c r="E68" s="21">
        <v>1479.678077</v>
      </c>
      <c r="F68" s="21">
        <f t="shared" si="0"/>
        <v>102.84180077813519</v>
      </c>
      <c r="G68" s="21">
        <v>16.994358432781155</v>
      </c>
      <c r="H68" s="21">
        <v>14.115537222633009</v>
      </c>
      <c r="I68" s="21">
        <v>71.731905122721031</v>
      </c>
      <c r="J68" s="22">
        <f t="shared" si="1"/>
        <v>1.1485172820318237E-2</v>
      </c>
      <c r="K68" s="22">
        <f t="shared" si="2"/>
        <v>2.1024772982031661E-2</v>
      </c>
      <c r="L68" s="23">
        <f t="shared" si="3"/>
        <v>6.9502821172186091E-2</v>
      </c>
      <c r="M68" s="4"/>
    </row>
    <row r="69" spans="1:13" ht="25.5" x14ac:dyDescent="0.25">
      <c r="A69" s="17"/>
      <c r="B69" s="18">
        <v>116</v>
      </c>
      <c r="C69" s="19" t="s">
        <v>75</v>
      </c>
      <c r="D69" s="20">
        <v>53.035831000000016</v>
      </c>
      <c r="E69" s="21">
        <v>57.979559999999992</v>
      </c>
      <c r="F69" s="21">
        <f t="shared" si="0"/>
        <v>7.7328041122198883</v>
      </c>
      <c r="G69" s="21">
        <v>3.6439470080076717</v>
      </c>
      <c r="H69" s="21">
        <v>2.043963028439066</v>
      </c>
      <c r="I69" s="21">
        <v>2.0448940757731506</v>
      </c>
      <c r="J69" s="22">
        <f t="shared" si="1"/>
        <v>6.2848821343378117E-2</v>
      </c>
      <c r="K69" s="22">
        <f t="shared" si="2"/>
        <v>9.8101986914815129E-2</v>
      </c>
      <c r="L69" s="23">
        <f t="shared" si="3"/>
        <v>0.13337121068562593</v>
      </c>
      <c r="M69" s="4"/>
    </row>
    <row r="70" spans="1:13" ht="25.5" x14ac:dyDescent="0.25">
      <c r="A70" s="17"/>
      <c r="B70" s="18">
        <v>117</v>
      </c>
      <c r="C70" s="19" t="s">
        <v>76</v>
      </c>
      <c r="D70" s="20">
        <v>122.68030499999995</v>
      </c>
      <c r="E70" s="21">
        <v>129.57105799999997</v>
      </c>
      <c r="F70" s="21">
        <f t="shared" si="0"/>
        <v>35.321390221557799</v>
      </c>
      <c r="G70" s="21">
        <v>16.612507658649292</v>
      </c>
      <c r="H70" s="21">
        <v>9.3116940240288386</v>
      </c>
      <c r="I70" s="21">
        <v>9.3971885388796661</v>
      </c>
      <c r="J70" s="22">
        <f t="shared" si="1"/>
        <v>0.12821156140169279</v>
      </c>
      <c r="K70" s="22">
        <f t="shared" si="2"/>
        <v>0.20007710118935773</v>
      </c>
      <c r="L70" s="23">
        <f t="shared" si="3"/>
        <v>0.27260246822679962</v>
      </c>
      <c r="M70" s="4"/>
    </row>
    <row r="71" spans="1:13" ht="25.5" x14ac:dyDescent="0.25">
      <c r="A71" s="17"/>
      <c r="B71" s="18">
        <v>118</v>
      </c>
      <c r="C71" s="19" t="s">
        <v>77</v>
      </c>
      <c r="D71" s="20">
        <v>115.00048100000014</v>
      </c>
      <c r="E71" s="21">
        <v>123.41565599999984</v>
      </c>
      <c r="F71" s="21">
        <f t="shared" ref="F71:F96" si="4">SUM(G71,H71,I71)</f>
        <v>6.0680060783834051</v>
      </c>
      <c r="G71" s="21">
        <v>2.552987081988249</v>
      </c>
      <c r="H71" s="21">
        <v>1.8052255224938563</v>
      </c>
      <c r="I71" s="21">
        <v>1.7097934739012999</v>
      </c>
      <c r="J71" s="22">
        <f t="shared" ref="J71:J96" si="5">IFERROR(G71/E71,0)</f>
        <v>2.0686087687191424E-2</v>
      </c>
      <c r="K71" s="22">
        <f t="shared" ref="K71:K96" si="6">IFERROR(SUM(G71,H71)/E71,0)</f>
        <v>3.5313288003607182E-2</v>
      </c>
      <c r="L71" s="23">
        <f t="shared" ref="L71:L96" si="7">IFERROR(SUM(G71,H71,I71)/E71,0)</f>
        <v>4.9167231087629701E-2</v>
      </c>
      <c r="M71" s="4"/>
    </row>
    <row r="72" spans="1:13" x14ac:dyDescent="0.25">
      <c r="A72" s="17"/>
      <c r="B72" s="18">
        <v>119</v>
      </c>
      <c r="C72" s="19" t="s">
        <v>78</v>
      </c>
      <c r="D72" s="20">
        <v>7.8029930000000007</v>
      </c>
      <c r="E72" s="21">
        <v>11.897138999999999</v>
      </c>
      <c r="F72" s="21">
        <f t="shared" si="4"/>
        <v>4.0319678770028986</v>
      </c>
      <c r="G72" s="21">
        <v>2.0318490666686557</v>
      </c>
      <c r="H72" s="21">
        <v>0.98446274502202868</v>
      </c>
      <c r="I72" s="21">
        <v>1.0156560653122142</v>
      </c>
      <c r="J72" s="22">
        <f t="shared" si="5"/>
        <v>0.17078467912904571</v>
      </c>
      <c r="K72" s="22">
        <f t="shared" si="6"/>
        <v>0.25353253514905427</v>
      </c>
      <c r="L72" s="23">
        <f t="shared" si="7"/>
        <v>0.33890230895031981</v>
      </c>
      <c r="M72" s="4"/>
    </row>
    <row r="73" spans="1:13" x14ac:dyDescent="0.25">
      <c r="A73" s="17"/>
      <c r="B73" s="18">
        <v>120</v>
      </c>
      <c r="C73" s="19" t="s">
        <v>79</v>
      </c>
      <c r="D73" s="20">
        <v>3.3961970000000004</v>
      </c>
      <c r="E73" s="21">
        <v>3.3961969999999999</v>
      </c>
      <c r="F73" s="21">
        <f t="shared" si="4"/>
        <v>0.42333522002445534</v>
      </c>
      <c r="G73" s="21">
        <v>0.31065436944481917</v>
      </c>
      <c r="H73" s="21">
        <v>3.3866879661218263E-2</v>
      </c>
      <c r="I73" s="21">
        <v>7.8813970918417908E-2</v>
      </c>
      <c r="J73" s="22">
        <f t="shared" si="5"/>
        <v>9.1471245468039447E-2</v>
      </c>
      <c r="K73" s="22">
        <f t="shared" si="6"/>
        <v>0.10144324640356182</v>
      </c>
      <c r="L73" s="23">
        <f t="shared" si="7"/>
        <v>0.12464978327949036</v>
      </c>
      <c r="M73" s="4"/>
    </row>
    <row r="74" spans="1:13" ht="25.5" x14ac:dyDescent="0.25">
      <c r="A74" s="17"/>
      <c r="B74" s="18">
        <v>121</v>
      </c>
      <c r="C74" s="19" t="s">
        <v>80</v>
      </c>
      <c r="D74" s="20">
        <v>313.93598299999945</v>
      </c>
      <c r="E74" s="21">
        <v>386.8638459999998</v>
      </c>
      <c r="F74" s="21">
        <f t="shared" si="4"/>
        <v>120.05609482329146</v>
      </c>
      <c r="G74" s="21">
        <v>72.474224535751091</v>
      </c>
      <c r="H74" s="21">
        <v>21.80460773163805</v>
      </c>
      <c r="I74" s="21">
        <v>25.777262555902325</v>
      </c>
      <c r="J74" s="22">
        <f t="shared" si="5"/>
        <v>0.18733780704788611</v>
      </c>
      <c r="K74" s="22">
        <f t="shared" si="6"/>
        <v>0.24370029208516214</v>
      </c>
      <c r="L74" s="23">
        <f t="shared" si="7"/>
        <v>0.31033164785135164</v>
      </c>
      <c r="M74" s="4"/>
    </row>
    <row r="75" spans="1:13" ht="25.5" x14ac:dyDescent="0.25">
      <c r="A75" s="17"/>
      <c r="B75" s="18">
        <v>122</v>
      </c>
      <c r="C75" s="19" t="s">
        <v>81</v>
      </c>
      <c r="D75" s="20">
        <v>617.78174600000011</v>
      </c>
      <c r="E75" s="21">
        <v>722.85653600000001</v>
      </c>
      <c r="F75" s="21">
        <f t="shared" si="4"/>
        <v>230.52601397944818</v>
      </c>
      <c r="G75" s="21">
        <v>128.12660867965315</v>
      </c>
      <c r="H75" s="21">
        <v>53.644185073324479</v>
      </c>
      <c r="I75" s="21">
        <v>48.755220226470556</v>
      </c>
      <c r="J75" s="22">
        <f t="shared" si="5"/>
        <v>0.17725039796783845</v>
      </c>
      <c r="K75" s="22">
        <f t="shared" si="6"/>
        <v>0.25146178349416987</v>
      </c>
      <c r="L75" s="23">
        <f t="shared" si="7"/>
        <v>0.31890977323811343</v>
      </c>
      <c r="M75" s="4"/>
    </row>
    <row r="76" spans="1:13" ht="25.5" x14ac:dyDescent="0.25">
      <c r="A76" s="17"/>
      <c r="B76" s="18">
        <v>123</v>
      </c>
      <c r="C76" s="19" t="s">
        <v>82</v>
      </c>
      <c r="D76" s="20">
        <v>912.34531900000036</v>
      </c>
      <c r="E76" s="21">
        <v>966.77328199999999</v>
      </c>
      <c r="F76" s="21">
        <f t="shared" si="4"/>
        <v>162.58628408209842</v>
      </c>
      <c r="G76" s="21">
        <v>73.600485142494108</v>
      </c>
      <c r="H76" s="21">
        <v>45.456017986419738</v>
      </c>
      <c r="I76" s="21">
        <v>43.52978095318457</v>
      </c>
      <c r="J76" s="22">
        <f t="shared" si="5"/>
        <v>7.6130036393055919E-2</v>
      </c>
      <c r="K76" s="22">
        <f t="shared" si="6"/>
        <v>0.12314831754826448</v>
      </c>
      <c r="L76" s="23">
        <f t="shared" si="7"/>
        <v>0.16817415945313477</v>
      </c>
      <c r="M76" s="4"/>
    </row>
    <row r="77" spans="1:13" ht="25.5" x14ac:dyDescent="0.25">
      <c r="A77" s="17"/>
      <c r="B77" s="18">
        <v>124</v>
      </c>
      <c r="C77" s="19" t="s">
        <v>83</v>
      </c>
      <c r="D77" s="20">
        <v>52.890269000000004</v>
      </c>
      <c r="E77" s="21">
        <v>60.385546000000005</v>
      </c>
      <c r="F77" s="21">
        <f t="shared" si="4"/>
        <v>13.866467463840763</v>
      </c>
      <c r="G77" s="21">
        <v>5.7509328018049928</v>
      </c>
      <c r="H77" s="21">
        <v>4.4461121216554602</v>
      </c>
      <c r="I77" s="21">
        <v>3.6694225403803102</v>
      </c>
      <c r="J77" s="22">
        <f t="shared" si="5"/>
        <v>9.5236909869209296E-2</v>
      </c>
      <c r="K77" s="22">
        <f t="shared" si="6"/>
        <v>0.16886565741179937</v>
      </c>
      <c r="L77" s="23">
        <f t="shared" si="7"/>
        <v>0.22963222794807159</v>
      </c>
      <c r="M77" s="4"/>
    </row>
    <row r="78" spans="1:13" ht="25.5" x14ac:dyDescent="0.25">
      <c r="A78" s="17"/>
      <c r="B78" s="18">
        <v>125</v>
      </c>
      <c r="C78" s="19" t="s">
        <v>84</v>
      </c>
      <c r="D78" s="20">
        <v>337.81463000000008</v>
      </c>
      <c r="E78" s="21">
        <v>387.23785600000002</v>
      </c>
      <c r="F78" s="21">
        <f t="shared" si="4"/>
        <v>177.19139517846702</v>
      </c>
      <c r="G78" s="21">
        <v>35.89905915858526</v>
      </c>
      <c r="H78" s="21">
        <v>99.973471884050468</v>
      </c>
      <c r="I78" s="21">
        <v>41.318864135831291</v>
      </c>
      <c r="J78" s="22">
        <f t="shared" si="5"/>
        <v>9.2705448608271554E-2</v>
      </c>
      <c r="K78" s="22">
        <f t="shared" si="6"/>
        <v>0.35087615773452613</v>
      </c>
      <c r="L78" s="23">
        <f t="shared" si="7"/>
        <v>0.45757766817732565</v>
      </c>
      <c r="M78" s="4"/>
    </row>
    <row r="79" spans="1:13" ht="25.5" x14ac:dyDescent="0.25">
      <c r="A79" s="17"/>
      <c r="B79" s="18">
        <v>126</v>
      </c>
      <c r="C79" s="19" t="s">
        <v>85</v>
      </c>
      <c r="D79" s="20">
        <v>5.2311799999999993</v>
      </c>
      <c r="E79" s="21">
        <v>6.5312059999999992</v>
      </c>
      <c r="F79" s="21">
        <f t="shared" si="4"/>
        <v>1.0292844480136409</v>
      </c>
      <c r="G79" s="21">
        <v>0.40619612799491733</v>
      </c>
      <c r="H79" s="21">
        <v>0.343497906185803</v>
      </c>
      <c r="I79" s="21">
        <v>0.2795904138329206</v>
      </c>
      <c r="J79" s="22">
        <f t="shared" si="5"/>
        <v>6.2193127577803757E-2</v>
      </c>
      <c r="K79" s="22">
        <f t="shared" si="6"/>
        <v>0.11478646274221337</v>
      </c>
      <c r="L79" s="23">
        <f t="shared" si="7"/>
        <v>0.15759485277506805</v>
      </c>
      <c r="M79" s="4"/>
    </row>
    <row r="80" spans="1:13" x14ac:dyDescent="0.25">
      <c r="A80" s="17"/>
      <c r="B80" s="18">
        <v>127</v>
      </c>
      <c r="C80" s="19" t="s">
        <v>86</v>
      </c>
      <c r="D80" s="20">
        <v>271.08982399999996</v>
      </c>
      <c r="E80" s="21">
        <v>359.56273300000026</v>
      </c>
      <c r="F80" s="21">
        <f t="shared" si="4"/>
        <v>68.109678712649469</v>
      </c>
      <c r="G80" s="21">
        <v>22.19914254863761</v>
      </c>
      <c r="H80" s="21">
        <v>23.317438188291213</v>
      </c>
      <c r="I80" s="21">
        <v>22.593097975720639</v>
      </c>
      <c r="J80" s="22">
        <f t="shared" si="5"/>
        <v>6.1739275267544462E-2</v>
      </c>
      <c r="K80" s="22">
        <f t="shared" si="6"/>
        <v>0.12658870500055075</v>
      </c>
      <c r="L80" s="23">
        <f t="shared" si="7"/>
        <v>0.18942363171060173</v>
      </c>
      <c r="M80" s="4"/>
    </row>
    <row r="81" spans="1:13" x14ac:dyDescent="0.25">
      <c r="A81" s="17"/>
      <c r="B81" s="18">
        <v>128</v>
      </c>
      <c r="C81" s="19" t="s">
        <v>87</v>
      </c>
      <c r="D81" s="20">
        <v>55.431048000000004</v>
      </c>
      <c r="E81" s="21">
        <v>64.71059000000001</v>
      </c>
      <c r="F81" s="21">
        <f t="shared" si="4"/>
        <v>10.862675947429125</v>
      </c>
      <c r="G81" s="21">
        <v>4.7757770310063279</v>
      </c>
      <c r="H81" s="21">
        <v>3.3717928679361648</v>
      </c>
      <c r="I81" s="21">
        <v>2.7151060484866321</v>
      </c>
      <c r="J81" s="22">
        <f t="shared" si="5"/>
        <v>7.3802093768675692E-2</v>
      </c>
      <c r="K81" s="22">
        <f t="shared" si="6"/>
        <v>0.12590782898042641</v>
      </c>
      <c r="L81" s="23">
        <f t="shared" si="7"/>
        <v>0.16786550620893925</v>
      </c>
      <c r="M81" s="4"/>
    </row>
    <row r="82" spans="1:13" ht="25.5" x14ac:dyDescent="0.25">
      <c r="A82" s="17"/>
      <c r="B82" s="18">
        <v>129</v>
      </c>
      <c r="C82" s="19" t="s">
        <v>88</v>
      </c>
      <c r="D82" s="20">
        <v>51.149678000000023</v>
      </c>
      <c r="E82" s="21">
        <v>54.799469000000009</v>
      </c>
      <c r="F82" s="21">
        <f t="shared" si="4"/>
        <v>15.22930377050676</v>
      </c>
      <c r="G82" s="21">
        <v>7.440787821918093</v>
      </c>
      <c r="H82" s="21">
        <v>4.4381910307142505</v>
      </c>
      <c r="I82" s="21">
        <v>3.350324917874417</v>
      </c>
      <c r="J82" s="22">
        <f t="shared" si="5"/>
        <v>0.13578211536900278</v>
      </c>
      <c r="K82" s="22">
        <f t="shared" si="6"/>
        <v>0.21677178756298426</v>
      </c>
      <c r="L82" s="23">
        <f t="shared" si="7"/>
        <v>0.27790969599553522</v>
      </c>
      <c r="M82" s="4"/>
    </row>
    <row r="83" spans="1:13" ht="25.5" x14ac:dyDescent="0.25">
      <c r="A83" s="17"/>
      <c r="B83" s="18">
        <v>130</v>
      </c>
      <c r="C83" s="19" t="s">
        <v>89</v>
      </c>
      <c r="D83" s="20">
        <v>62.650596000000029</v>
      </c>
      <c r="E83" s="21">
        <v>94.253246999999959</v>
      </c>
      <c r="F83" s="21">
        <f t="shared" si="4"/>
        <v>21.211357012926328</v>
      </c>
      <c r="G83" s="21">
        <v>7.7613176309978371</v>
      </c>
      <c r="H83" s="21">
        <v>6.8595283556805953</v>
      </c>
      <c r="I83" s="21">
        <v>6.5905110262478956</v>
      </c>
      <c r="J83" s="22">
        <f t="shared" si="5"/>
        <v>8.2345360802242071E-2</v>
      </c>
      <c r="K83" s="22">
        <f t="shared" si="6"/>
        <v>0.15512299525000384</v>
      </c>
      <c r="L83" s="23">
        <f t="shared" si="7"/>
        <v>0.22504643275500458</v>
      </c>
      <c r="M83" s="4"/>
    </row>
    <row r="84" spans="1:13" x14ac:dyDescent="0.25">
      <c r="A84" s="17"/>
      <c r="B84" s="18">
        <v>131</v>
      </c>
      <c r="C84" s="19" t="s">
        <v>90</v>
      </c>
      <c r="D84" s="20">
        <v>101.03663200000027</v>
      </c>
      <c r="E84" s="21">
        <v>111.13386800000032</v>
      </c>
      <c r="F84" s="21">
        <f t="shared" si="4"/>
        <v>36.722380770282243</v>
      </c>
      <c r="G84" s="21">
        <v>23.333910530198409</v>
      </c>
      <c r="H84" s="21">
        <v>9.089705740703053</v>
      </c>
      <c r="I84" s="21">
        <v>4.2987644993807805</v>
      </c>
      <c r="J84" s="22">
        <f t="shared" si="5"/>
        <v>0.20996219199531813</v>
      </c>
      <c r="K84" s="22">
        <f t="shared" si="6"/>
        <v>0.29175279196528431</v>
      </c>
      <c r="L84" s="23">
        <f t="shared" si="7"/>
        <v>0.33043375013530651</v>
      </c>
      <c r="M84" s="4"/>
    </row>
    <row r="85" spans="1:13" x14ac:dyDescent="0.25">
      <c r="A85" s="17"/>
      <c r="B85" s="18">
        <v>132</v>
      </c>
      <c r="C85" s="19" t="s">
        <v>91</v>
      </c>
      <c r="D85" s="20">
        <v>132.50529800000001</v>
      </c>
      <c r="E85" s="21">
        <v>149.22194499999998</v>
      </c>
      <c r="F85" s="21">
        <f t="shared" si="4"/>
        <v>48.636726962417775</v>
      </c>
      <c r="G85" s="21">
        <v>17.690014188301575</v>
      </c>
      <c r="H85" s="21">
        <v>18.495041202691027</v>
      </c>
      <c r="I85" s="21">
        <v>12.451671571425173</v>
      </c>
      <c r="J85" s="22">
        <f t="shared" si="5"/>
        <v>0.11854834212422025</v>
      </c>
      <c r="K85" s="22">
        <f t="shared" si="6"/>
        <v>0.24249151417368678</v>
      </c>
      <c r="L85" s="23">
        <f t="shared" si="7"/>
        <v>0.32593548463945959</v>
      </c>
      <c r="M85" s="4"/>
    </row>
    <row r="86" spans="1:13" ht="25.5" x14ac:dyDescent="0.25">
      <c r="A86" s="17"/>
      <c r="B86" s="18">
        <v>133</v>
      </c>
      <c r="C86" s="19" t="s">
        <v>92</v>
      </c>
      <c r="D86" s="20">
        <v>259.881528</v>
      </c>
      <c r="E86" s="21">
        <v>396.31196599999993</v>
      </c>
      <c r="F86" s="21">
        <f t="shared" si="4"/>
        <v>114.87867900355741</v>
      </c>
      <c r="G86" s="21">
        <v>52.460112767232204</v>
      </c>
      <c r="H86" s="21">
        <v>31.305126167046183</v>
      </c>
      <c r="I86" s="21">
        <v>31.113440069279022</v>
      </c>
      <c r="J86" s="22">
        <f t="shared" si="5"/>
        <v>0.13237075149840974</v>
      </c>
      <c r="K86" s="22">
        <f t="shared" si="6"/>
        <v>0.21136187175907376</v>
      </c>
      <c r="L86" s="23">
        <f t="shared" si="7"/>
        <v>0.28986931725285686</v>
      </c>
      <c r="M86" s="4"/>
    </row>
    <row r="87" spans="1:13" x14ac:dyDescent="0.25">
      <c r="A87" s="17"/>
      <c r="B87" s="18">
        <v>134</v>
      </c>
      <c r="C87" s="19" t="s">
        <v>93</v>
      </c>
      <c r="D87" s="20">
        <v>138.23973000000004</v>
      </c>
      <c r="E87" s="21">
        <v>139.84603000000001</v>
      </c>
      <c r="F87" s="21">
        <f t="shared" si="4"/>
        <v>16.99041984825908</v>
      </c>
      <c r="G87" s="21">
        <v>8.5627103074630213</v>
      </c>
      <c r="H87" s="21">
        <v>2.7865707946439215</v>
      </c>
      <c r="I87" s="21">
        <v>5.6411387461521372</v>
      </c>
      <c r="J87" s="22">
        <f t="shared" si="5"/>
        <v>6.1229555872719596E-2</v>
      </c>
      <c r="K87" s="22">
        <f t="shared" si="6"/>
        <v>8.1155547298031566E-2</v>
      </c>
      <c r="L87" s="23">
        <f t="shared" si="7"/>
        <v>0.12149375887366326</v>
      </c>
      <c r="M87" s="4"/>
    </row>
    <row r="88" spans="1:13" ht="25.5" x14ac:dyDescent="0.25">
      <c r="A88" s="17"/>
      <c r="B88" s="18">
        <v>135</v>
      </c>
      <c r="C88" s="19" t="s">
        <v>94</v>
      </c>
      <c r="D88" s="20">
        <v>5207.2532590000037</v>
      </c>
      <c r="E88" s="21">
        <v>5407.7814820000012</v>
      </c>
      <c r="F88" s="21">
        <f t="shared" si="4"/>
        <v>1612.9518644786795</v>
      </c>
      <c r="G88" s="21">
        <v>784.33632042135832</v>
      </c>
      <c r="H88" s="21">
        <v>385.05114549638711</v>
      </c>
      <c r="I88" s="21">
        <v>443.56439856093402</v>
      </c>
      <c r="J88" s="22">
        <f t="shared" si="5"/>
        <v>0.14503846411546961</v>
      </c>
      <c r="K88" s="22">
        <f t="shared" si="6"/>
        <v>0.21624162696109198</v>
      </c>
      <c r="L88" s="23">
        <f t="shared" si="7"/>
        <v>0.29826498534518248</v>
      </c>
      <c r="M88" s="4"/>
    </row>
    <row r="89" spans="1:13" x14ac:dyDescent="0.25">
      <c r="A89" s="17"/>
      <c r="B89" s="18">
        <v>136</v>
      </c>
      <c r="C89" s="19" t="s">
        <v>95</v>
      </c>
      <c r="D89" s="20">
        <v>3.7486879999999996</v>
      </c>
      <c r="E89" s="21">
        <v>13.257395999999998</v>
      </c>
      <c r="F89" s="21">
        <f t="shared" si="4"/>
        <v>3.000145655216329</v>
      </c>
      <c r="G89" s="21">
        <v>1.0840839494630927</v>
      </c>
      <c r="H89" s="21">
        <v>1.0404205952472694</v>
      </c>
      <c r="I89" s="21">
        <v>0.87564111050596694</v>
      </c>
      <c r="J89" s="22">
        <f t="shared" si="5"/>
        <v>8.1772012351678483E-2</v>
      </c>
      <c r="K89" s="22">
        <f t="shared" si="6"/>
        <v>0.16025051561485848</v>
      </c>
      <c r="L89" s="23">
        <f t="shared" si="7"/>
        <v>0.22629976921684541</v>
      </c>
      <c r="M89" s="4"/>
    </row>
    <row r="90" spans="1:13" ht="25.5" x14ac:dyDescent="0.25">
      <c r="A90" s="17"/>
      <c r="B90" s="18">
        <v>137</v>
      </c>
      <c r="C90" s="19" t="s">
        <v>96</v>
      </c>
      <c r="D90" s="20">
        <v>70.025880999999998</v>
      </c>
      <c r="E90" s="21">
        <v>90.849310999999986</v>
      </c>
      <c r="F90" s="21">
        <f t="shared" si="4"/>
        <v>12.759849803544057</v>
      </c>
      <c r="G90" s="21">
        <v>3.5372193105795304</v>
      </c>
      <c r="H90" s="21">
        <v>4.1295942934466439</v>
      </c>
      <c r="I90" s="21">
        <v>5.0930361995178828</v>
      </c>
      <c r="J90" s="22">
        <f t="shared" si="5"/>
        <v>3.8935015264777641E-2</v>
      </c>
      <c r="K90" s="22">
        <f t="shared" si="6"/>
        <v>8.4390443027423462E-2</v>
      </c>
      <c r="L90" s="23">
        <f t="shared" si="7"/>
        <v>0.14045070527330755</v>
      </c>
      <c r="M90" s="4"/>
    </row>
    <row r="91" spans="1:13" ht="25.5" x14ac:dyDescent="0.25">
      <c r="A91" s="17"/>
      <c r="B91" s="18">
        <v>138</v>
      </c>
      <c r="C91" s="19" t="s">
        <v>97</v>
      </c>
      <c r="D91" s="20">
        <v>11179.454777000017</v>
      </c>
      <c r="E91" s="21">
        <v>13055.572902000016</v>
      </c>
      <c r="F91" s="21">
        <f t="shared" si="4"/>
        <v>2788.207456528597</v>
      </c>
      <c r="G91" s="21">
        <v>1112.9742309971925</v>
      </c>
      <c r="H91" s="21">
        <v>672.94079243437136</v>
      </c>
      <c r="I91" s="21">
        <v>1002.2924330970332</v>
      </c>
      <c r="J91" s="22">
        <f t="shared" si="5"/>
        <v>8.5248976766595458E-2</v>
      </c>
      <c r="K91" s="22">
        <f t="shared" si="6"/>
        <v>0.13679330940413767</v>
      </c>
      <c r="L91" s="23">
        <f t="shared" si="7"/>
        <v>0.21356454270202607</v>
      </c>
      <c r="M91" s="4"/>
    </row>
    <row r="92" spans="1:13" ht="38.25" x14ac:dyDescent="0.25">
      <c r="A92" s="17"/>
      <c r="B92" s="18">
        <v>139</v>
      </c>
      <c r="C92" s="19" t="s">
        <v>98</v>
      </c>
      <c r="D92" s="20">
        <v>254.99418499999999</v>
      </c>
      <c r="E92" s="21">
        <v>255.85713700000002</v>
      </c>
      <c r="F92" s="21">
        <f t="shared" si="4"/>
        <v>55.151927813285511</v>
      </c>
      <c r="G92" s="21">
        <v>26.416676638466015</v>
      </c>
      <c r="H92" s="21">
        <v>14.174086439163148</v>
      </c>
      <c r="I92" s="21">
        <v>14.561164735656348</v>
      </c>
      <c r="J92" s="22">
        <f t="shared" si="5"/>
        <v>0.1032477614195535</v>
      </c>
      <c r="K92" s="22">
        <f t="shared" si="6"/>
        <v>0.15864620214846364</v>
      </c>
      <c r="L92" s="23">
        <f t="shared" si="7"/>
        <v>0.2155575117425218</v>
      </c>
      <c r="M92" s="4"/>
    </row>
    <row r="93" spans="1:13" x14ac:dyDescent="0.25">
      <c r="A93" s="17"/>
      <c r="B93" s="18">
        <v>140</v>
      </c>
      <c r="C93" s="19" t="s">
        <v>99</v>
      </c>
      <c r="D93" s="20">
        <v>35.212091000000001</v>
      </c>
      <c r="E93" s="21">
        <v>42.800838000000006</v>
      </c>
      <c r="F93" s="21">
        <f t="shared" si="4"/>
        <v>8.5196524785642396</v>
      </c>
      <c r="G93" s="21">
        <v>3.6499896982277278</v>
      </c>
      <c r="H93" s="21">
        <v>2.3970522754971171</v>
      </c>
      <c r="I93" s="21">
        <v>2.4726105048393947</v>
      </c>
      <c r="J93" s="22">
        <f t="shared" si="5"/>
        <v>8.5278463431667562E-2</v>
      </c>
      <c r="K93" s="22">
        <f t="shared" si="6"/>
        <v>0.1412832611764481</v>
      </c>
      <c r="L93" s="23">
        <f t="shared" si="7"/>
        <v>0.1990534035470109</v>
      </c>
      <c r="M93" s="4"/>
    </row>
    <row r="94" spans="1:13" x14ac:dyDescent="0.25">
      <c r="A94" s="17"/>
      <c r="B94" s="18">
        <v>141</v>
      </c>
      <c r="C94" s="19" t="s">
        <v>100</v>
      </c>
      <c r="D94" s="20">
        <v>20.707214999999998</v>
      </c>
      <c r="E94" s="21">
        <v>21.203339999999997</v>
      </c>
      <c r="F94" s="21">
        <f t="shared" si="4"/>
        <v>5.3391349939629436</v>
      </c>
      <c r="G94" s="21">
        <v>2.7298357606050558</v>
      </c>
      <c r="H94" s="21">
        <v>1.3082233734312467</v>
      </c>
      <c r="I94" s="21">
        <v>1.301075859926641</v>
      </c>
      <c r="J94" s="22">
        <f t="shared" si="5"/>
        <v>0.12874555426668893</v>
      </c>
      <c r="K94" s="22">
        <f t="shared" si="6"/>
        <v>0.19044448346516649</v>
      </c>
      <c r="L94" s="23">
        <f t="shared" si="7"/>
        <v>0.25180631890838634</v>
      </c>
      <c r="M94" s="4"/>
    </row>
    <row r="95" spans="1:13" ht="25.5" x14ac:dyDescent="0.25">
      <c r="A95" s="17"/>
      <c r="B95" s="18">
        <v>142</v>
      </c>
      <c r="C95" s="19" t="s">
        <v>101</v>
      </c>
      <c r="D95" s="20">
        <v>12.547518999999999</v>
      </c>
      <c r="E95" s="21">
        <v>14.518029999999996</v>
      </c>
      <c r="F95" s="21">
        <f t="shared" si="4"/>
        <v>2.4663772964340751</v>
      </c>
      <c r="G95" s="21">
        <v>1.0045396636123769</v>
      </c>
      <c r="H95" s="21">
        <v>0.70875036727375118</v>
      </c>
      <c r="I95" s="21">
        <v>0.75308726554794703</v>
      </c>
      <c r="J95" s="22">
        <f t="shared" si="5"/>
        <v>6.9192560120923924E-2</v>
      </c>
      <c r="K95" s="22">
        <f t="shared" si="6"/>
        <v>0.11801119235089944</v>
      </c>
      <c r="L95" s="23">
        <f t="shared" si="7"/>
        <v>0.16988374431200898</v>
      </c>
      <c r="M95" s="4"/>
    </row>
    <row r="96" spans="1:13" ht="39" thickBot="1" x14ac:dyDescent="0.3">
      <c r="A96" s="24"/>
      <c r="B96" s="25">
        <v>143</v>
      </c>
      <c r="C96" s="26" t="s">
        <v>102</v>
      </c>
      <c r="D96" s="27">
        <v>0</v>
      </c>
      <c r="E96" s="28">
        <v>6.6266230000000004</v>
      </c>
      <c r="F96" s="28">
        <f t="shared" si="4"/>
        <v>0</v>
      </c>
      <c r="G96" s="28">
        <v>0</v>
      </c>
      <c r="H96" s="28">
        <v>0</v>
      </c>
      <c r="I96" s="28">
        <v>0</v>
      </c>
      <c r="J96" s="29">
        <f t="shared" si="5"/>
        <v>0</v>
      </c>
      <c r="K96" s="29">
        <f t="shared" si="6"/>
        <v>0</v>
      </c>
      <c r="L96" s="30">
        <f t="shared" si="7"/>
        <v>0</v>
      </c>
      <c r="M96" s="4"/>
    </row>
  </sheetData>
  <mergeCells count="7">
    <mergeCell ref="F4:F5"/>
    <mergeCell ref="E4:E5"/>
    <mergeCell ref="D4:D5"/>
    <mergeCell ref="A3:C5"/>
    <mergeCell ref="D3:L3"/>
    <mergeCell ref="G4:I4"/>
    <mergeCell ref="J4:L4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topLeftCell="E1" workbookViewId="0">
      <selection activeCell="H14" sqref="H14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2</v>
      </c>
      <c r="B1" s="49" t="s">
        <v>14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331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1448.312901</v>
      </c>
      <c r="I6" s="14">
        <v>1929.2709959999997</v>
      </c>
      <c r="J6" s="14">
        <v>706.29653717652661</v>
      </c>
      <c r="K6" s="14">
        <v>384.74780387832595</v>
      </c>
      <c r="L6" s="14">
        <v>175.91442507919078</v>
      </c>
      <c r="M6" s="14">
        <v>145.63430821900982</v>
      </c>
      <c r="N6" s="15">
        <v>0.19942652155971458</v>
      </c>
      <c r="O6" s="15">
        <v>0.29060833346893733</v>
      </c>
      <c r="P6" s="16">
        <v>0.36609503726584119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SUM(H8:OFFSET(H6,MATCH("PROYECTOS",$A$8:$A$50,0),0))</f>
        <v>1393.1463989999993</v>
      </c>
      <c r="I7" s="38">
        <f ca="1">SUM(I8:OFFSET(I6,MATCH("PROYECTOS",$A$8:$A$50,0),0))</f>
        <v>1777.5249169999993</v>
      </c>
      <c r="J7" s="38">
        <f ca="1">SUM(J8:OFFSET(J6,MATCH("PROYECTOS",$A$8:$A$50,0),0))</f>
        <v>684.48518803419825</v>
      </c>
      <c r="K7" s="38">
        <f ca="1">SUM(K8:OFFSET(K6,MATCH("PROYECTOS",$A$8:$A$50,0),0))</f>
        <v>382.33462109451227</v>
      </c>
      <c r="L7" s="38">
        <f ca="1">SUM(L8:OFFSET(L6,MATCH("PROYECTOS",$A$8:$A$50,0),0))</f>
        <v>167.90019069025971</v>
      </c>
      <c r="M7" s="38">
        <f ca="1">SUM(M8:OFFSET(M6,MATCH("PROYECTOS",$A$8:$A$50,0),0))</f>
        <v>134.25037624942632</v>
      </c>
      <c r="N7" s="39">
        <f ca="1">IFERROR(K7/I7,0)</f>
        <v>0.2150938180601113</v>
      </c>
      <c r="O7" s="39">
        <f ca="1">IFERROR(SUM(K7,L7)/I7,0)</f>
        <v>0.30955111037960892</v>
      </c>
      <c r="P7" s="40">
        <f ca="1">IFERROR(SUM(K7,L7,M7)/I7,0)</f>
        <v>0.38507768948152443</v>
      </c>
      <c r="Q7" s="64"/>
      <c r="R7" s="38"/>
      <c r="S7" s="40"/>
    </row>
    <row r="8" spans="1:19" ht="25.5" x14ac:dyDescent="0.25">
      <c r="A8" s="17"/>
      <c r="B8" s="19">
        <v>5000037</v>
      </c>
      <c r="C8" s="19" t="s">
        <v>352</v>
      </c>
      <c r="D8" s="68">
        <v>3033172</v>
      </c>
      <c r="E8" s="19" t="s">
        <v>334</v>
      </c>
      <c r="F8" s="69">
        <v>58</v>
      </c>
      <c r="G8" s="19" t="s">
        <v>359</v>
      </c>
      <c r="H8" s="20">
        <v>195.16077500000003</v>
      </c>
      <c r="I8" s="21">
        <v>264.85171400000007</v>
      </c>
      <c r="J8" s="21">
        <f t="shared" ref="J8:J15" si="0">SUM(K8,L8,M8)</f>
        <v>79.052924662484259</v>
      </c>
      <c r="K8" s="21">
        <v>42.046504347028531</v>
      </c>
      <c r="L8" s="21">
        <v>21.420783993579107</v>
      </c>
      <c r="M8" s="21">
        <v>15.585636321876613</v>
      </c>
      <c r="N8" s="22">
        <f t="shared" ref="N8:N16" si="1">IFERROR(K8/I8,0)</f>
        <v>0.15875488858278078</v>
      </c>
      <c r="O8" s="22">
        <f t="shared" ref="O8:O16" si="2">IFERROR(SUM(K8,L8)/I8,0)</f>
        <v>0.23963329284177343</v>
      </c>
      <c r="P8" s="23">
        <f t="shared" ref="P8:P16" si="3">IFERROR(SUM(K8,L8,M8)/I8,0)</f>
        <v>0.29847994362039221</v>
      </c>
      <c r="Q8" s="70">
        <v>91288.1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5000044</v>
      </c>
      <c r="C9" s="19" t="s">
        <v>353</v>
      </c>
      <c r="D9" s="68">
        <v>3033294</v>
      </c>
      <c r="E9" s="19" t="s">
        <v>340</v>
      </c>
      <c r="F9" s="69">
        <v>207</v>
      </c>
      <c r="G9" s="19" t="s">
        <v>360</v>
      </c>
      <c r="H9" s="20">
        <v>110.46058899999994</v>
      </c>
      <c r="I9" s="21">
        <v>160.00701399999991</v>
      </c>
      <c r="J9" s="21">
        <f t="shared" si="0"/>
        <v>72.059267914407144</v>
      </c>
      <c r="K9" s="21">
        <v>44.858841519435373</v>
      </c>
      <c r="L9" s="21">
        <v>14.690395165219115</v>
      </c>
      <c r="M9" s="21">
        <v>12.510031229752663</v>
      </c>
      <c r="N9" s="22">
        <f t="shared" si="1"/>
        <v>0.2803554694135808</v>
      </c>
      <c r="O9" s="22">
        <f t="shared" si="2"/>
        <v>0.37216641443389803</v>
      </c>
      <c r="P9" s="23">
        <f t="shared" si="3"/>
        <v>0.45035068221701319</v>
      </c>
      <c r="Q9" s="70">
        <v>38666</v>
      </c>
      <c r="R9" s="21">
        <v>0</v>
      </c>
      <c r="S9" s="23">
        <f t="shared" ref="S9:S15" si="4">IFERROR(R9/Q9,0)</f>
        <v>0</v>
      </c>
    </row>
    <row r="10" spans="1:19" x14ac:dyDescent="0.25">
      <c r="A10" s="17"/>
      <c r="B10" s="19">
        <v>5000045</v>
      </c>
      <c r="C10" s="19" t="s">
        <v>354</v>
      </c>
      <c r="D10" s="68">
        <v>3033295</v>
      </c>
      <c r="E10" s="19" t="s">
        <v>341</v>
      </c>
      <c r="F10" s="69">
        <v>208</v>
      </c>
      <c r="G10" s="19" t="s">
        <v>361</v>
      </c>
      <c r="H10" s="20">
        <v>259.65519299999994</v>
      </c>
      <c r="I10" s="21">
        <v>276.92564199999993</v>
      </c>
      <c r="J10" s="21">
        <f t="shared" si="0"/>
        <v>81.894480287497885</v>
      </c>
      <c r="K10" s="21">
        <v>38.542299965630491</v>
      </c>
      <c r="L10" s="21">
        <v>24.548671395490615</v>
      </c>
      <c r="M10" s="21">
        <v>18.803508926376772</v>
      </c>
      <c r="N10" s="22">
        <f t="shared" si="1"/>
        <v>0.13917923846730851</v>
      </c>
      <c r="O10" s="22">
        <f t="shared" si="2"/>
        <v>0.22782639738764648</v>
      </c>
      <c r="P10" s="23">
        <f t="shared" si="3"/>
        <v>0.29572732844832733</v>
      </c>
      <c r="Q10" s="70">
        <v>68755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5000047</v>
      </c>
      <c r="C11" s="19" t="s">
        <v>355</v>
      </c>
      <c r="D11" s="68">
        <v>3033297</v>
      </c>
      <c r="E11" s="19" t="s">
        <v>343</v>
      </c>
      <c r="F11" s="69">
        <v>210</v>
      </c>
      <c r="G11" s="19" t="s">
        <v>362</v>
      </c>
      <c r="H11" s="20">
        <v>163.32788600000001</v>
      </c>
      <c r="I11" s="21">
        <v>221.33037100000007</v>
      </c>
      <c r="J11" s="21">
        <f t="shared" si="0"/>
        <v>116.98493373570673</v>
      </c>
      <c r="K11" s="21">
        <v>77.082936475788301</v>
      </c>
      <c r="L11" s="21">
        <v>20.794064811789582</v>
      </c>
      <c r="M11" s="21">
        <v>19.10793244812885</v>
      </c>
      <c r="N11" s="22">
        <f t="shared" si="1"/>
        <v>0.3482709405289357</v>
      </c>
      <c r="O11" s="22">
        <f t="shared" si="2"/>
        <v>0.44222128596882826</v>
      </c>
      <c r="P11" s="23">
        <f t="shared" si="3"/>
        <v>0.52855346153875415</v>
      </c>
      <c r="Q11" s="70">
        <v>12228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5000054</v>
      </c>
      <c r="C12" s="19" t="s">
        <v>356</v>
      </c>
      <c r="D12" s="68">
        <v>3033306</v>
      </c>
      <c r="E12" s="19" t="s">
        <v>349</v>
      </c>
      <c r="F12" s="69">
        <v>212</v>
      </c>
      <c r="G12" s="19" t="s">
        <v>363</v>
      </c>
      <c r="H12" s="20">
        <v>97.368962999999923</v>
      </c>
      <c r="I12" s="21">
        <v>137.97155300000006</v>
      </c>
      <c r="J12" s="21">
        <f t="shared" si="0"/>
        <v>65.633497038774806</v>
      </c>
      <c r="K12" s="21">
        <v>45.068975193674873</v>
      </c>
      <c r="L12" s="21">
        <v>10.323748587183331</v>
      </c>
      <c r="M12" s="21">
        <v>10.240773257916594</v>
      </c>
      <c r="N12" s="22">
        <f t="shared" si="1"/>
        <v>0.32665411248704906</v>
      </c>
      <c r="O12" s="22">
        <f t="shared" si="2"/>
        <v>0.40147930915047525</v>
      </c>
      <c r="P12" s="23">
        <f t="shared" si="3"/>
        <v>0.47570311134190668</v>
      </c>
      <c r="Q12" s="70">
        <v>7820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5004389</v>
      </c>
      <c r="C13" s="19" t="s">
        <v>357</v>
      </c>
      <c r="D13" s="68">
        <v>3000001</v>
      </c>
      <c r="E13" s="19" t="s">
        <v>284</v>
      </c>
      <c r="F13" s="69">
        <v>80</v>
      </c>
      <c r="G13" s="19" t="s">
        <v>319</v>
      </c>
      <c r="H13" s="20">
        <v>4.4989339999999984</v>
      </c>
      <c r="I13" s="21">
        <v>4.2437860000000001</v>
      </c>
      <c r="J13" s="21">
        <f t="shared" si="0"/>
        <v>1.4446981442496281</v>
      </c>
      <c r="K13" s="21">
        <v>0.79979029912794886</v>
      </c>
      <c r="L13" s="21">
        <v>0.21019409075563544</v>
      </c>
      <c r="M13" s="21">
        <v>0.43471375436604376</v>
      </c>
      <c r="N13" s="22">
        <f t="shared" si="1"/>
        <v>0.18846150562915964</v>
      </c>
      <c r="O13" s="22">
        <f t="shared" si="2"/>
        <v>0.23799135721819722</v>
      </c>
      <c r="P13" s="23">
        <f t="shared" si="3"/>
        <v>0.34042671903098509</v>
      </c>
      <c r="Q13" s="70">
        <v>21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5004430</v>
      </c>
      <c r="C14" s="19" t="s">
        <v>358</v>
      </c>
      <c r="D14" s="68">
        <v>3000001</v>
      </c>
      <c r="E14" s="19" t="s">
        <v>284</v>
      </c>
      <c r="F14" s="69">
        <v>60</v>
      </c>
      <c r="G14" s="19" t="s">
        <v>318</v>
      </c>
      <c r="H14" s="20">
        <v>22.516911999999998</v>
      </c>
      <c r="I14" s="21">
        <v>74.413737999999995</v>
      </c>
      <c r="J14" s="21">
        <f t="shared" si="0"/>
        <v>19.854714601401607</v>
      </c>
      <c r="K14" s="21">
        <v>6.3857596867774191</v>
      </c>
      <c r="L14" s="21">
        <v>7.0862227590918359</v>
      </c>
      <c r="M14" s="21">
        <v>6.3827321555323522</v>
      </c>
      <c r="N14" s="22">
        <f t="shared" si="1"/>
        <v>8.5814257668085689E-2</v>
      </c>
      <c r="O14" s="22">
        <f t="shared" si="2"/>
        <v>0.18104160344517642</v>
      </c>
      <c r="P14" s="23">
        <f t="shared" si="3"/>
        <v>0.26681517600152821</v>
      </c>
      <c r="Q14" s="70">
        <v>3762.6</v>
      </c>
      <c r="R14" s="21">
        <v>0</v>
      </c>
      <c r="S14" s="23">
        <f t="shared" si="4"/>
        <v>0</v>
      </c>
    </row>
    <row r="15" spans="1:19" x14ac:dyDescent="0.25">
      <c r="A15" s="17"/>
      <c r="B15" s="19">
        <v>9000000</v>
      </c>
      <c r="C15" s="19" t="s">
        <v>312</v>
      </c>
      <c r="D15" s="68">
        <v>9000000</v>
      </c>
      <c r="E15" s="19" t="s">
        <v>313</v>
      </c>
      <c r="F15" s="69"/>
      <c r="G15" s="19" t="s">
        <v>320</v>
      </c>
      <c r="H15" s="20">
        <v>540.15714699999944</v>
      </c>
      <c r="I15" s="21">
        <v>637.78109899999936</v>
      </c>
      <c r="J15" s="21">
        <f t="shared" si="0"/>
        <v>247.56067164967624</v>
      </c>
      <c r="K15" s="21">
        <v>127.54951360704933</v>
      </c>
      <c r="L15" s="21">
        <v>68.826109887150466</v>
      </c>
      <c r="M15" s="21">
        <v>51.18504815547643</v>
      </c>
      <c r="N15" s="22">
        <f t="shared" si="1"/>
        <v>0.19998948511807413</v>
      </c>
      <c r="O15" s="22">
        <f t="shared" si="2"/>
        <v>0.30790442645933602</v>
      </c>
      <c r="P15" s="23">
        <f t="shared" si="3"/>
        <v>0.38815931051866509</v>
      </c>
      <c r="Q15" s="70"/>
      <c r="R15" s="21"/>
      <c r="S15" s="23">
        <f t="shared" si="4"/>
        <v>0</v>
      </c>
    </row>
    <row r="16" spans="1:19" ht="15.75" thickBot="1" x14ac:dyDescent="0.3">
      <c r="A16" s="41" t="s">
        <v>302</v>
      </c>
      <c r="B16" s="43"/>
      <c r="C16" s="43"/>
      <c r="D16" s="65"/>
      <c r="E16" s="43"/>
      <c r="F16" s="66"/>
      <c r="G16" s="43"/>
      <c r="H16" s="44">
        <f ca="1">OFFSET(H16,-MATCH("PROYECTOS",$A$8:$A$50,0)-1,0)-(OFFSET(H16,-MATCH("PROYECTOS",$A$8:$A$50,0),0))</f>
        <v>55.166502000000719</v>
      </c>
      <c r="I16" s="45">
        <f t="shared" ref="I16:M16" ca="1" si="5">OFFSET(I16,-MATCH("PROYECTOS",$A$8:$A$50,0)-1,0)-(OFFSET(I16,-MATCH("PROYECTOS",$A$8:$A$50,0),0))</f>
        <v>151.74607900000046</v>
      </c>
      <c r="J16" s="45">
        <f t="shared" ca="1" si="5"/>
        <v>21.811349142328368</v>
      </c>
      <c r="K16" s="45">
        <f t="shared" ca="1" si="5"/>
        <v>2.4131827838136815</v>
      </c>
      <c r="L16" s="45">
        <f t="shared" ca="1" si="5"/>
        <v>8.0142343889310723</v>
      </c>
      <c r="M16" s="45">
        <f t="shared" ca="1" si="5"/>
        <v>11.3839319695835</v>
      </c>
      <c r="N16" s="46">
        <f t="shared" ca="1" si="1"/>
        <v>1.5902768623192391E-2</v>
      </c>
      <c r="O16" s="46">
        <f t="shared" ca="1" si="2"/>
        <v>6.8716221476435788E-2</v>
      </c>
      <c r="P16" s="47">
        <f t="shared" ca="1" si="3"/>
        <v>0.14373583347961291</v>
      </c>
      <c r="Q16" s="67"/>
      <c r="R16" s="45"/>
      <c r="S16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60</v>
      </c>
      <c r="B1" s="51" t="s">
        <v>37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939</v>
      </c>
      <c r="N2" s="72" t="s">
        <v>952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4.6384400000000001</v>
      </c>
      <c r="E6" s="14">
        <f ca="1">SUM(E7:OFFSET(E7,50,0))</f>
        <v>10.954354</v>
      </c>
      <c r="F6" s="14">
        <f ca="1">SUM(F7:OFFSET(F7,50,0))</f>
        <v>4.0355677882616874</v>
      </c>
      <c r="G6" s="14">
        <f ca="1">SUM(G7:OFFSET(G7,50,0))</f>
        <v>1.705346143557108</v>
      </c>
      <c r="H6" s="14">
        <f ca="1">SUM(H7:OFFSET(H7,50,0))</f>
        <v>1.3407075177747174</v>
      </c>
      <c r="I6" s="14">
        <f ca="1">SUM(I7:OFFSET(I7,50,0))</f>
        <v>0.98951412692986196</v>
      </c>
      <c r="J6" s="15">
        <f ca="1">IFERROR(G6/E6,0)</f>
        <v>0.15567747249697317</v>
      </c>
      <c r="K6" s="15">
        <f ca="1">IFERROR(SUM(G6,H6)/E6,0)</f>
        <v>0.2780678496725435</v>
      </c>
      <c r="L6" s="16">
        <f ca="1">IFERROR(SUM(G6,H6,I6)/E6,0)</f>
        <v>0.36839851882289792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4</v>
      </c>
      <c r="C7" s="19" t="s">
        <v>261</v>
      </c>
      <c r="D7" s="20">
        <v>0</v>
      </c>
      <c r="E7" s="21">
        <v>2.0543559999999998</v>
      </c>
      <c r="F7" s="21">
        <f t="shared" ref="F7:F14" si="0">SUM(G7,H7,I7)</f>
        <v>1.512756816111505</v>
      </c>
      <c r="G7" s="21">
        <v>1.0849315747618675</v>
      </c>
      <c r="H7" s="21">
        <v>0.21534556150436401</v>
      </c>
      <c r="I7" s="21">
        <v>0.21247967984527349</v>
      </c>
      <c r="J7" s="22">
        <f t="shared" ref="J7:J14" si="1">IFERROR(G7/E7,0)</f>
        <v>0.52811273935085623</v>
      </c>
      <c r="K7" s="22">
        <f t="shared" ref="K7:K14" si="2">IFERROR(SUM(G7,H7)/E7,0)</f>
        <v>0.63293661676273816</v>
      </c>
      <c r="L7" s="23">
        <f t="shared" ref="L7:L14" si="3">IFERROR(SUM(G7,H7,I7)/E7,0)</f>
        <v>0.73636546738321162</v>
      </c>
      <c r="M7" s="4"/>
      <c r="N7" t="s">
        <v>261</v>
      </c>
      <c r="O7" s="5">
        <v>1.512756816111505</v>
      </c>
      <c r="P7" s="71">
        <v>0.73636546738321162</v>
      </c>
    </row>
    <row r="8" spans="1:16" x14ac:dyDescent="0.25">
      <c r="A8" s="17"/>
      <c r="B8" s="55">
        <v>8</v>
      </c>
      <c r="C8" s="19" t="s">
        <v>265</v>
      </c>
      <c r="D8" s="20">
        <v>0</v>
      </c>
      <c r="E8" s="21">
        <v>0.83642499999999997</v>
      </c>
      <c r="F8" s="21">
        <f t="shared" si="0"/>
        <v>0.59192604757845402</v>
      </c>
      <c r="G8" s="21">
        <v>0.13693475723266602</v>
      </c>
      <c r="H8" s="21">
        <v>0.33843790367245674</v>
      </c>
      <c r="I8" s="21">
        <v>0.11655338667333126</v>
      </c>
      <c r="J8" s="22">
        <f t="shared" si="1"/>
        <v>0.16371432852038859</v>
      </c>
      <c r="K8" s="22">
        <f t="shared" si="2"/>
        <v>0.56833865666990202</v>
      </c>
      <c r="L8" s="23">
        <f t="shared" si="3"/>
        <v>0.70768574298766063</v>
      </c>
      <c r="M8" s="4"/>
      <c r="N8" t="s">
        <v>265</v>
      </c>
      <c r="O8" s="5">
        <v>0.59192604757845402</v>
      </c>
      <c r="P8" s="71">
        <v>0.70768574298766063</v>
      </c>
    </row>
    <row r="9" spans="1:16" x14ac:dyDescent="0.25">
      <c r="A9" s="17"/>
      <c r="B9" s="55">
        <v>9</v>
      </c>
      <c r="C9" s="19" t="s">
        <v>266</v>
      </c>
      <c r="D9" s="20">
        <v>0</v>
      </c>
      <c r="E9" s="21">
        <v>0.33474899999999996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  <c r="N9" t="s">
        <v>270</v>
      </c>
      <c r="O9" s="5">
        <v>0.126140340231359</v>
      </c>
      <c r="P9" s="71">
        <v>0.56727981755423185</v>
      </c>
    </row>
    <row r="10" spans="1:16" x14ac:dyDescent="0.25">
      <c r="A10" s="17"/>
      <c r="B10" s="55">
        <v>13</v>
      </c>
      <c r="C10" s="19" t="s">
        <v>270</v>
      </c>
      <c r="D10" s="20">
        <v>0</v>
      </c>
      <c r="E10" s="21">
        <v>0.22236</v>
      </c>
      <c r="F10" s="21">
        <f t="shared" si="0"/>
        <v>0.126140340231359</v>
      </c>
      <c r="G10" s="21">
        <v>2.5914999656379223E-2</v>
      </c>
      <c r="H10" s="21">
        <v>3.4453500062227249E-2</v>
      </c>
      <c r="I10" s="21">
        <v>6.5771840512752533E-2</v>
      </c>
      <c r="J10" s="22">
        <f t="shared" si="1"/>
        <v>0.11654524040465561</v>
      </c>
      <c r="K10" s="22">
        <f t="shared" si="2"/>
        <v>0.27148992498024138</v>
      </c>
      <c r="L10" s="23">
        <f t="shared" si="3"/>
        <v>0.56727981755423185</v>
      </c>
      <c r="M10" s="4"/>
      <c r="N10" t="s">
        <v>278</v>
      </c>
      <c r="O10" s="5">
        <v>0.55734775774180889</v>
      </c>
      <c r="P10" s="71">
        <v>0.49675727891766364</v>
      </c>
    </row>
    <row r="11" spans="1:16" x14ac:dyDescent="0.25">
      <c r="A11" s="17"/>
      <c r="B11" s="55">
        <v>15</v>
      </c>
      <c r="C11" s="19" t="s">
        <v>272</v>
      </c>
      <c r="D11" s="20">
        <v>4.60398</v>
      </c>
      <c r="E11" s="21">
        <v>5.7734780000000008</v>
      </c>
      <c r="F11" s="21">
        <f t="shared" si="0"/>
        <v>1.0603753262694227</v>
      </c>
      <c r="G11" s="21">
        <v>0.45275131180824246</v>
      </c>
      <c r="H11" s="21">
        <v>0.28501333280291874</v>
      </c>
      <c r="I11" s="21">
        <v>0.32261068165826146</v>
      </c>
      <c r="J11" s="22">
        <f t="shared" si="1"/>
        <v>7.8419162904620476E-2</v>
      </c>
      <c r="K11" s="22">
        <f t="shared" si="2"/>
        <v>0.12778513135603203</v>
      </c>
      <c r="L11" s="23">
        <f t="shared" si="3"/>
        <v>0.18366317950279235</v>
      </c>
      <c r="M11" s="4"/>
      <c r="N11" t="s">
        <v>277</v>
      </c>
      <c r="O11" s="5">
        <v>0.18702150032913778</v>
      </c>
      <c r="P11" s="71">
        <v>0.40362290918047589</v>
      </c>
    </row>
    <row r="12" spans="1:16" x14ac:dyDescent="0.25">
      <c r="A12" s="17"/>
      <c r="B12" s="55">
        <v>19</v>
      </c>
      <c r="C12" s="19" t="s">
        <v>276</v>
      </c>
      <c r="D12" s="20">
        <v>0</v>
      </c>
      <c r="E12" s="21">
        <v>0.14765700000000001</v>
      </c>
      <c r="F12" s="21">
        <f t="shared" si="0"/>
        <v>0</v>
      </c>
      <c r="G12" s="21">
        <v>0</v>
      </c>
      <c r="H12" s="21">
        <v>0</v>
      </c>
      <c r="I12" s="21">
        <v>0</v>
      </c>
      <c r="J12" s="22">
        <f t="shared" si="1"/>
        <v>0</v>
      </c>
      <c r="K12" s="22">
        <f t="shared" si="2"/>
        <v>0</v>
      </c>
      <c r="L12" s="23">
        <f t="shared" si="3"/>
        <v>0</v>
      </c>
      <c r="M12" s="4"/>
      <c r="N12" t="s">
        <v>272</v>
      </c>
      <c r="O12" s="5">
        <v>1.0603753262694227</v>
      </c>
      <c r="P12" s="71">
        <v>0.18366317950279235</v>
      </c>
    </row>
    <row r="13" spans="1:16" x14ac:dyDescent="0.25">
      <c r="A13" s="17"/>
      <c r="B13" s="55">
        <v>20</v>
      </c>
      <c r="C13" s="19" t="s">
        <v>277</v>
      </c>
      <c r="D13" s="20">
        <v>2.946E-2</v>
      </c>
      <c r="E13" s="21">
        <v>0.46335700000000002</v>
      </c>
      <c r="F13" s="21">
        <f t="shared" si="0"/>
        <v>0.18702150032913778</v>
      </c>
      <c r="G13" s="21">
        <v>4.8135000979527831E-3</v>
      </c>
      <c r="H13" s="21">
        <v>0.10384056694601895</v>
      </c>
      <c r="I13" s="21">
        <v>7.8367433285166044E-2</v>
      </c>
      <c r="J13" s="22">
        <f t="shared" si="1"/>
        <v>1.0388318505931244E-2</v>
      </c>
      <c r="K13" s="22">
        <f t="shared" si="2"/>
        <v>0.23449320296007556</v>
      </c>
      <c r="L13" s="23">
        <f t="shared" si="3"/>
        <v>0.40362290918047589</v>
      </c>
      <c r="M13" s="4"/>
      <c r="N13" t="s">
        <v>266</v>
      </c>
      <c r="O13" s="5">
        <v>0</v>
      </c>
      <c r="P13" s="71">
        <v>0</v>
      </c>
    </row>
    <row r="14" spans="1:16" ht="15.75" thickBot="1" x14ac:dyDescent="0.3">
      <c r="A14" s="24"/>
      <c r="B14" s="56">
        <v>21</v>
      </c>
      <c r="C14" s="26" t="s">
        <v>278</v>
      </c>
      <c r="D14" s="27">
        <v>5.0000000000000001E-3</v>
      </c>
      <c r="E14" s="28">
        <v>1.121972</v>
      </c>
      <c r="F14" s="28">
        <f t="shared" si="0"/>
        <v>0.55734775774180889</v>
      </c>
      <c r="G14" s="28">
        <v>0</v>
      </c>
      <c r="H14" s="28">
        <v>0.36361665278673172</v>
      </c>
      <c r="I14" s="28">
        <v>0.19373110495507717</v>
      </c>
      <c r="J14" s="29">
        <f t="shared" si="1"/>
        <v>0</v>
      </c>
      <c r="K14" s="29">
        <f t="shared" si="2"/>
        <v>0.32408710091404397</v>
      </c>
      <c r="L14" s="30">
        <f t="shared" si="3"/>
        <v>0.49675727891766364</v>
      </c>
      <c r="M14" s="4"/>
      <c r="N14" t="s">
        <v>276</v>
      </c>
      <c r="O14" s="5">
        <v>0</v>
      </c>
      <c r="P14" s="71">
        <v>0</v>
      </c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workbookViewId="0">
      <selection activeCell="A18" sqref="A18:D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60</v>
      </c>
      <c r="B1" s="49" t="s">
        <v>37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940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4.6384400000000001</v>
      </c>
      <c r="E6" s="14">
        <v>10.954354</v>
      </c>
      <c r="F6" s="14">
        <v>4.0355677882616874</v>
      </c>
      <c r="G6" s="14">
        <v>1.705346143557108</v>
      </c>
      <c r="H6" s="14">
        <v>1.3407075177747174</v>
      </c>
      <c r="I6" s="14">
        <v>0.98951412692986196</v>
      </c>
      <c r="J6" s="15">
        <v>0.15567747249697317</v>
      </c>
      <c r="K6" s="15">
        <v>0.2780678496725435</v>
      </c>
      <c r="L6" s="16">
        <v>0.36839851882289792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4.6334400000000002</v>
      </c>
      <c r="E7" s="38">
        <f ca="1">SUM(E8:OFFSET(E6,MATCH("PROYECTOS",$A$8:$A$50,0),0))</f>
        <v>4.8286550000000004</v>
      </c>
      <c r="F7" s="38">
        <f ca="1">SUM(F8:OFFSET(F6,MATCH("PROYECTOS",$A$8:$A$50,0),0))</f>
        <v>1.0596018264477607</v>
      </c>
      <c r="G7" s="38">
        <f ca="1">SUM(G8:OFFSET(G6,MATCH("PROYECTOS",$A$8:$A$50,0),0))</f>
        <v>0.45756481190619525</v>
      </c>
      <c r="H7" s="38">
        <f ca="1">SUM(H8:OFFSET(H6,MATCH("PROYECTOS",$A$8:$A$50,0),0))</f>
        <v>0.28741983285726747</v>
      </c>
      <c r="I7" s="38">
        <f ca="1">SUM(I8:OFFSET(I6,MATCH("PROYECTOS",$A$8:$A$50,0),0))</f>
        <v>0.31461718168429798</v>
      </c>
      <c r="J7" s="39">
        <f ca="1">IFERROR(G7/E7,0)</f>
        <v>9.4760303212011468E-2</v>
      </c>
      <c r="K7" s="39">
        <f ca="1">IFERROR(SUM(G7,H7)/E7,0)</f>
        <v>0.15428409044826411</v>
      </c>
      <c r="L7" s="40">
        <f ca="1">IFERROR(SUM(G7,H7,I7)/E7,0)</f>
        <v>0.21944036723430449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2.3618800000000002</v>
      </c>
      <c r="E8" s="21">
        <v>2.5570950000000008</v>
      </c>
      <c r="F8" s="21">
        <f t="shared" ref="F8:F10" si="0">SUM(G8,H8,I8)</f>
        <v>0.64391537717892788</v>
      </c>
      <c r="G8" s="21">
        <v>0.25647021667100489</v>
      </c>
      <c r="H8" s="21">
        <v>0.1761756314226659</v>
      </c>
      <c r="I8" s="21">
        <v>0.21126952908525709</v>
      </c>
      <c r="J8" s="22">
        <f t="shared" ref="J8:J11" si="1">IFERROR(G8/E8,0)</f>
        <v>0.10029749253391243</v>
      </c>
      <c r="K8" s="22">
        <f t="shared" ref="K8:K11" si="2">IFERROR(SUM(G8,H8)/E8,0)</f>
        <v>0.1691942802647812</v>
      </c>
      <c r="L8" s="23">
        <f t="shared" ref="L8:L11" si="3">IFERROR(SUM(G8,H8,I8)/E8,0)</f>
        <v>0.2518151954381545</v>
      </c>
      <c r="M8" s="4"/>
    </row>
    <row r="9" spans="1:13" ht="25.5" x14ac:dyDescent="0.25">
      <c r="A9" s="17"/>
      <c r="B9" s="19">
        <v>3000597</v>
      </c>
      <c r="C9" s="19" t="s">
        <v>942</v>
      </c>
      <c r="D9" s="20">
        <v>1.8254479999999997</v>
      </c>
      <c r="E9" s="21">
        <v>1.8254479999999997</v>
      </c>
      <c r="F9" s="21">
        <f t="shared" si="0"/>
        <v>0.40677644894458354</v>
      </c>
      <c r="G9" s="21">
        <v>0.20109459523519035</v>
      </c>
      <c r="H9" s="21">
        <v>0.10678920127247693</v>
      </c>
      <c r="I9" s="21">
        <v>9.8892652436916251E-2</v>
      </c>
      <c r="J9" s="22">
        <f t="shared" si="1"/>
        <v>0.11016177685433405</v>
      </c>
      <c r="K9" s="22">
        <f t="shared" si="2"/>
        <v>0.16866204707428933</v>
      </c>
      <c r="L9" s="23">
        <f t="shared" si="3"/>
        <v>0.22283650311845837</v>
      </c>
      <c r="M9" s="4"/>
    </row>
    <row r="10" spans="1:13" ht="38.25" x14ac:dyDescent="0.25">
      <c r="A10" s="17"/>
      <c r="B10" s="19">
        <v>3000598</v>
      </c>
      <c r="C10" s="19" t="s">
        <v>943</v>
      </c>
      <c r="D10" s="20">
        <v>0.44611200000000006</v>
      </c>
      <c r="E10" s="21">
        <v>0.44611200000000001</v>
      </c>
      <c r="F10" s="21">
        <f t="shared" si="0"/>
        <v>8.9100003242492676E-3</v>
      </c>
      <c r="G10" s="21">
        <v>0</v>
      </c>
      <c r="H10" s="21">
        <v>4.4550001621246338E-3</v>
      </c>
      <c r="I10" s="21">
        <v>4.4550001621246338E-3</v>
      </c>
      <c r="J10" s="22">
        <f t="shared" si="1"/>
        <v>0</v>
      </c>
      <c r="K10" s="22">
        <f t="shared" si="2"/>
        <v>9.9862818353342511E-3</v>
      </c>
      <c r="L10" s="23">
        <f t="shared" si="3"/>
        <v>1.9972563670668502E-2</v>
      </c>
      <c r="M10" s="4"/>
    </row>
    <row r="11" spans="1:13" ht="15.75" thickBot="1" x14ac:dyDescent="0.3">
      <c r="A11" s="41" t="s">
        <v>302</v>
      </c>
      <c r="B11" s="43"/>
      <c r="C11" s="43"/>
      <c r="D11" s="44">
        <f ca="1">OFFSET(D11,-MATCH("PROYECTOS",$A$8:$A$50,0)-1,0)-(OFFSET(D11,-MATCH("PROYECTOS",$A$8:$A$50,0),0))</f>
        <v>4.9999999999998934E-3</v>
      </c>
      <c r="E11" s="45">
        <f t="shared" ref="E11:I11" ca="1" si="4">OFFSET(E11,-MATCH("PROYECTOS",$A$8:$A$50,0)-1,0)-(OFFSET(E11,-MATCH("PROYECTOS",$A$8:$A$50,0),0))</f>
        <v>6.125699</v>
      </c>
      <c r="F11" s="45">
        <f t="shared" ca="1" si="4"/>
        <v>2.9759659618139267</v>
      </c>
      <c r="G11" s="45">
        <f t="shared" ca="1" si="4"/>
        <v>1.2477813316509128</v>
      </c>
      <c r="H11" s="45">
        <f t="shared" ca="1" si="4"/>
        <v>1.05328768491745</v>
      </c>
      <c r="I11" s="45">
        <f t="shared" ca="1" si="4"/>
        <v>0.67489694524556398</v>
      </c>
      <c r="J11" s="46">
        <f t="shared" ca="1" si="1"/>
        <v>0.20369615478183187</v>
      </c>
      <c r="K11" s="46">
        <f t="shared" ca="1" si="2"/>
        <v>0.37564186822897483</v>
      </c>
      <c r="L11" s="47">
        <f t="shared" ca="1" si="3"/>
        <v>0.48581655119096234</v>
      </c>
      <c r="M11" s="4"/>
    </row>
    <row r="12" spans="1:13" ht="15.75" thickBot="1" x14ac:dyDescent="0.3"/>
    <row r="13" spans="1:13" ht="15.75" thickBot="1" x14ac:dyDescent="0.3">
      <c r="A13" s="89" t="s">
        <v>324</v>
      </c>
      <c r="B13" s="90"/>
      <c r="C13" s="90"/>
      <c r="D13" s="91"/>
    </row>
    <row r="14" spans="1:13" ht="15.75" thickBot="1" x14ac:dyDescent="0.3">
      <c r="A14" s="1" t="s">
        <v>953</v>
      </c>
    </row>
    <row r="15" spans="1:13" ht="45" customHeight="1" x14ac:dyDescent="0.25">
      <c r="A15" s="82" t="s">
        <v>326</v>
      </c>
      <c r="B15" s="83"/>
      <c r="C15" s="83"/>
      <c r="D15" s="94" t="s">
        <v>327</v>
      </c>
    </row>
    <row r="16" spans="1:13" ht="15.75" thickBot="1" x14ac:dyDescent="0.3">
      <c r="A16" s="92"/>
      <c r="B16" s="93"/>
      <c r="C16" s="93"/>
      <c r="D16" s="95"/>
    </row>
    <row r="17" spans="1:4" ht="25.5" x14ac:dyDescent="0.25">
      <c r="A17" s="17"/>
      <c r="B17" s="19">
        <v>3000597</v>
      </c>
      <c r="C17" s="19" t="s">
        <v>942</v>
      </c>
      <c r="D17" s="23">
        <v>0.22283650311845837</v>
      </c>
    </row>
    <row r="18" spans="1:4" ht="39" thickBot="1" x14ac:dyDescent="0.3">
      <c r="A18" s="24"/>
      <c r="B18" s="26">
        <v>3000598</v>
      </c>
      <c r="C18" s="26" t="s">
        <v>943</v>
      </c>
      <c r="D18" s="30">
        <v>1.9972563670668502E-2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topLeftCell="A10" workbookViewId="0">
      <selection activeCell="A16" sqref="A16:XFD3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60</v>
      </c>
      <c r="B1" s="49" t="s">
        <v>37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941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4.6384400000000001</v>
      </c>
      <c r="I6" s="14">
        <v>10.954354</v>
      </c>
      <c r="J6" s="14">
        <v>4.0355677882616874</v>
      </c>
      <c r="K6" s="14">
        <v>1.705346143557108</v>
      </c>
      <c r="L6" s="14">
        <v>1.3407075177747174</v>
      </c>
      <c r="M6" s="14">
        <v>0.98951412692986196</v>
      </c>
      <c r="N6" s="15">
        <v>0.15567747249697317</v>
      </c>
      <c r="O6" s="15">
        <v>0.2780678496725435</v>
      </c>
      <c r="P6" s="16">
        <v>0.36839851882289792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SUM(H8:OFFSET(H6,MATCH("PROYECTOS",$A$8:$A$35,0),0))</f>
        <v>4.6334400000000002</v>
      </c>
      <c r="I7" s="38">
        <f ca="1">SUM(I8:OFFSET(I6,MATCH("PROYECTOS",$A$8:$A$35,0),0))</f>
        <v>4.8286550000000013</v>
      </c>
      <c r="J7" s="38">
        <f ca="1">SUM(J8:OFFSET(J6,MATCH("PROYECTOS",$A$8:$A$35,0),0))</f>
        <v>1.0596018264477607</v>
      </c>
      <c r="K7" s="38">
        <f ca="1">SUM(K8:OFFSET(K6,MATCH("PROYECTOS",$A$8:$A$35,0),0))</f>
        <v>0.45756481190619525</v>
      </c>
      <c r="L7" s="38">
        <f ca="1">SUM(L8:OFFSET(L6,MATCH("PROYECTOS",$A$8:$A$35,0),0))</f>
        <v>0.28741983285726747</v>
      </c>
      <c r="M7" s="38">
        <f ca="1">SUM(M8:OFFSET(M6,MATCH("PROYECTOS",$A$8:$A$35,0),0))</f>
        <v>0.31461718168429798</v>
      </c>
      <c r="N7" s="39">
        <f ca="1">IFERROR(K7/I7,0)</f>
        <v>9.476030321201144E-2</v>
      </c>
      <c r="O7" s="39">
        <f ca="1">IFERROR(SUM(K7,L7)/I7,0)</f>
        <v>0.15428409044826408</v>
      </c>
      <c r="P7" s="40">
        <f ca="1">IFERROR(SUM(K7,L7,M7)/I7,0)</f>
        <v>0.21944036723430446</v>
      </c>
      <c r="Q7" s="64"/>
      <c r="R7" s="38"/>
      <c r="S7" s="40"/>
    </row>
    <row r="8" spans="1:19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1</v>
      </c>
      <c r="G8" s="19" t="s">
        <v>539</v>
      </c>
      <c r="H8" s="20">
        <v>2.3618800000000002</v>
      </c>
      <c r="I8" s="21">
        <v>2.5570950000000008</v>
      </c>
      <c r="J8" s="21">
        <f t="shared" ref="J8:J15" si="0">SUM(K8,L8,M8)</f>
        <v>0.64391537717892788</v>
      </c>
      <c r="K8" s="21">
        <v>0.25647021667100489</v>
      </c>
      <c r="L8" s="21">
        <v>0.1761756314226659</v>
      </c>
      <c r="M8" s="21">
        <v>0.21126952908525709</v>
      </c>
      <c r="N8" s="22">
        <f t="shared" ref="N8:N16" si="1">IFERROR(K8/I8,0)</f>
        <v>0.10029749253391243</v>
      </c>
      <c r="O8" s="22">
        <f t="shared" ref="O8:O16" si="2">IFERROR(SUM(K8,L8)/I8,0)</f>
        <v>0.1691942802647812</v>
      </c>
      <c r="P8" s="23">
        <f t="shared" ref="P8:P16" si="3">IFERROR(SUM(K8,L8,M8)/I8,0)</f>
        <v>0.2518151954381545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5005053</v>
      </c>
      <c r="C9" s="19" t="s">
        <v>944</v>
      </c>
      <c r="D9" s="68">
        <v>3000597</v>
      </c>
      <c r="E9" s="19" t="s">
        <v>942</v>
      </c>
      <c r="F9" s="69">
        <v>59</v>
      </c>
      <c r="G9" s="19" t="s">
        <v>585</v>
      </c>
      <c r="H9" s="20">
        <v>0.74786999999999992</v>
      </c>
      <c r="I9" s="21">
        <v>0.74786999999999992</v>
      </c>
      <c r="J9" s="21">
        <f t="shared" si="0"/>
        <v>0.19977734936401248</v>
      </c>
      <c r="K9" s="21">
        <v>0.11085329820343759</v>
      </c>
      <c r="L9" s="21">
        <v>4.8284299969964195E-2</v>
      </c>
      <c r="M9" s="21">
        <v>4.0639751190610696E-2</v>
      </c>
      <c r="N9" s="22">
        <f t="shared" si="1"/>
        <v>0.1482253576202249</v>
      </c>
      <c r="O9" s="22">
        <f t="shared" si="2"/>
        <v>0.21278778153074973</v>
      </c>
      <c r="P9" s="23">
        <f t="shared" si="3"/>
        <v>0.26712844393278579</v>
      </c>
      <c r="Q9" s="70">
        <v>0</v>
      </c>
      <c r="R9" s="21">
        <v>0</v>
      </c>
      <c r="S9" s="23">
        <f t="shared" ref="S9:S15" si="4">IFERROR(R9/Q9,0)</f>
        <v>0</v>
      </c>
    </row>
    <row r="10" spans="1:19" ht="25.5" x14ac:dyDescent="0.25">
      <c r="A10" s="17"/>
      <c r="B10" s="19">
        <v>5005054</v>
      </c>
      <c r="C10" s="19" t="s">
        <v>945</v>
      </c>
      <c r="D10" s="68">
        <v>3000597</v>
      </c>
      <c r="E10" s="19" t="s">
        <v>942</v>
      </c>
      <c r="F10" s="69">
        <v>59</v>
      </c>
      <c r="G10" s="19" t="s">
        <v>585</v>
      </c>
      <c r="H10" s="20">
        <v>0.90168999999999988</v>
      </c>
      <c r="I10" s="21">
        <v>0.90168999999999988</v>
      </c>
      <c r="J10" s="21">
        <f t="shared" si="0"/>
        <v>0.19987109932117164</v>
      </c>
      <c r="K10" s="21">
        <v>9.0241297031752765E-2</v>
      </c>
      <c r="L10" s="21">
        <v>5.4049901140388101E-2</v>
      </c>
      <c r="M10" s="21">
        <v>5.5579901149030775E-2</v>
      </c>
      <c r="N10" s="22">
        <f t="shared" si="1"/>
        <v>0.10008017947604252</v>
      </c>
      <c r="O10" s="22">
        <f t="shared" si="2"/>
        <v>0.16002306576777039</v>
      </c>
      <c r="P10" s="23">
        <f t="shared" si="3"/>
        <v>0.22166276582991012</v>
      </c>
      <c r="Q10" s="70">
        <v>0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5005055</v>
      </c>
      <c r="C11" s="19" t="s">
        <v>946</v>
      </c>
      <c r="D11" s="68">
        <v>3000597</v>
      </c>
      <c r="E11" s="19" t="s">
        <v>942</v>
      </c>
      <c r="F11" s="69">
        <v>46</v>
      </c>
      <c r="G11" s="19" t="s">
        <v>772</v>
      </c>
      <c r="H11" s="20">
        <v>3.5872000000000001E-2</v>
      </c>
      <c r="I11" s="21">
        <v>3.5872000000000001E-2</v>
      </c>
      <c r="J11" s="21">
        <f t="shared" si="0"/>
        <v>0</v>
      </c>
      <c r="K11" s="21">
        <v>0</v>
      </c>
      <c r="L11" s="21">
        <v>0</v>
      </c>
      <c r="M11" s="21">
        <v>0</v>
      </c>
      <c r="N11" s="22">
        <f t="shared" si="1"/>
        <v>0</v>
      </c>
      <c r="O11" s="22">
        <f t="shared" si="2"/>
        <v>0</v>
      </c>
      <c r="P11" s="23">
        <f t="shared" si="3"/>
        <v>0</v>
      </c>
      <c r="Q11" s="70">
        <v>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5005056</v>
      </c>
      <c r="C12" s="19" t="s">
        <v>947</v>
      </c>
      <c r="D12" s="68">
        <v>3000597</v>
      </c>
      <c r="E12" s="19" t="s">
        <v>942</v>
      </c>
      <c r="F12" s="69">
        <v>59</v>
      </c>
      <c r="G12" s="19" t="s">
        <v>585</v>
      </c>
      <c r="H12" s="20">
        <v>0.140016</v>
      </c>
      <c r="I12" s="21">
        <v>0.140016</v>
      </c>
      <c r="J12" s="21">
        <f t="shared" si="0"/>
        <v>7.1280002593994141E-3</v>
      </c>
      <c r="K12" s="21">
        <v>0</v>
      </c>
      <c r="L12" s="21">
        <v>4.4550001621246338E-3</v>
      </c>
      <c r="M12" s="21">
        <v>2.6730000972747803E-3</v>
      </c>
      <c r="N12" s="22">
        <f t="shared" si="1"/>
        <v>0</v>
      </c>
      <c r="O12" s="22">
        <f t="shared" si="2"/>
        <v>3.181779341021479E-2</v>
      </c>
      <c r="P12" s="23">
        <f t="shared" si="3"/>
        <v>5.0908469456343662E-2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5005057</v>
      </c>
      <c r="C13" s="19" t="s">
        <v>948</v>
      </c>
      <c r="D13" s="68">
        <v>3000598</v>
      </c>
      <c r="E13" s="19" t="s">
        <v>943</v>
      </c>
      <c r="F13" s="69">
        <v>59</v>
      </c>
      <c r="G13" s="19" t="s">
        <v>585</v>
      </c>
      <c r="H13" s="20">
        <v>0.14878200000000003</v>
      </c>
      <c r="I13" s="21">
        <v>8.8606000000000004E-2</v>
      </c>
      <c r="J13" s="21">
        <f t="shared" si="0"/>
        <v>8.9100003242492676E-3</v>
      </c>
      <c r="K13" s="21">
        <v>0</v>
      </c>
      <c r="L13" s="21">
        <v>4.4550001621246338E-3</v>
      </c>
      <c r="M13" s="21">
        <v>4.4550001621246338E-3</v>
      </c>
      <c r="N13" s="22">
        <f t="shared" si="1"/>
        <v>0</v>
      </c>
      <c r="O13" s="22">
        <f t="shared" si="2"/>
        <v>5.0278763990301262E-2</v>
      </c>
      <c r="P13" s="23">
        <f t="shared" si="3"/>
        <v>0.10055752798060252</v>
      </c>
      <c r="Q13" s="70">
        <v>0</v>
      </c>
      <c r="R13" s="21">
        <v>0</v>
      </c>
      <c r="S13" s="23">
        <f t="shared" si="4"/>
        <v>0</v>
      </c>
    </row>
    <row r="14" spans="1:19" ht="51" x14ac:dyDescent="0.25">
      <c r="A14" s="17"/>
      <c r="B14" s="19">
        <v>5005058</v>
      </c>
      <c r="C14" s="19" t="s">
        <v>949</v>
      </c>
      <c r="D14" s="68">
        <v>3000598</v>
      </c>
      <c r="E14" s="19" t="s">
        <v>943</v>
      </c>
      <c r="F14" s="69">
        <v>36</v>
      </c>
      <c r="G14" s="19" t="s">
        <v>541</v>
      </c>
      <c r="H14" s="20">
        <v>4.6640000000000001E-2</v>
      </c>
      <c r="I14" s="21">
        <v>4.6640000000000001E-2</v>
      </c>
      <c r="J14" s="21">
        <f t="shared" si="0"/>
        <v>0</v>
      </c>
      <c r="K14" s="21">
        <v>0</v>
      </c>
      <c r="L14" s="21">
        <v>0</v>
      </c>
      <c r="M14" s="21">
        <v>0</v>
      </c>
      <c r="N14" s="22">
        <f t="shared" si="1"/>
        <v>0</v>
      </c>
      <c r="O14" s="22">
        <f t="shared" si="2"/>
        <v>0</v>
      </c>
      <c r="P14" s="23">
        <f t="shared" si="3"/>
        <v>0</v>
      </c>
      <c r="Q14" s="70">
        <v>0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5005059</v>
      </c>
      <c r="C15" s="19" t="s">
        <v>950</v>
      </c>
      <c r="D15" s="68">
        <v>3000598</v>
      </c>
      <c r="E15" s="19" t="s">
        <v>943</v>
      </c>
      <c r="F15" s="69">
        <v>487</v>
      </c>
      <c r="G15" s="19" t="s">
        <v>951</v>
      </c>
      <c r="H15" s="20">
        <v>0.25069000000000002</v>
      </c>
      <c r="I15" s="21">
        <v>0.31086599999999998</v>
      </c>
      <c r="J15" s="21">
        <f t="shared" si="0"/>
        <v>0</v>
      </c>
      <c r="K15" s="21">
        <v>0</v>
      </c>
      <c r="L15" s="21">
        <v>0</v>
      </c>
      <c r="M15" s="21">
        <v>0</v>
      </c>
      <c r="N15" s="22">
        <f t="shared" si="1"/>
        <v>0</v>
      </c>
      <c r="O15" s="22">
        <f t="shared" si="2"/>
        <v>0</v>
      </c>
      <c r="P15" s="23">
        <f t="shared" si="3"/>
        <v>0</v>
      </c>
      <c r="Q15" s="70">
        <v>0</v>
      </c>
      <c r="R15" s="21">
        <v>0</v>
      </c>
      <c r="S15" s="23">
        <f t="shared" si="4"/>
        <v>0</v>
      </c>
    </row>
    <row r="16" spans="1:19" ht="15.75" thickBot="1" x14ac:dyDescent="0.3">
      <c r="A16" s="41" t="s">
        <v>302</v>
      </c>
      <c r="B16" s="43"/>
      <c r="C16" s="43"/>
      <c r="D16" s="65"/>
      <c r="E16" s="43"/>
      <c r="F16" s="66"/>
      <c r="G16" s="43"/>
      <c r="H16" s="44">
        <f t="shared" ref="H16:M16" ca="1" si="5">OFFSET(H16,-MATCH("PROYECTOS",$A$8:$A$35,0)-1,0)-(OFFSET(H16,-MATCH("PROYECTOS",$A$8:$A$35,0),0))</f>
        <v>4.9999999999998934E-3</v>
      </c>
      <c r="I16" s="45">
        <f t="shared" ca="1" si="5"/>
        <v>6.1256989999999991</v>
      </c>
      <c r="J16" s="45">
        <f t="shared" ca="1" si="5"/>
        <v>2.9759659618139267</v>
      </c>
      <c r="K16" s="45">
        <f t="shared" ca="1" si="5"/>
        <v>1.2477813316509128</v>
      </c>
      <c r="L16" s="45">
        <f t="shared" ca="1" si="5"/>
        <v>1.05328768491745</v>
      </c>
      <c r="M16" s="45">
        <f t="shared" ca="1" si="5"/>
        <v>0.67489694524556398</v>
      </c>
      <c r="N16" s="46">
        <f t="shared" ca="1" si="1"/>
        <v>0.2036961547818319</v>
      </c>
      <c r="O16" s="46">
        <f t="shared" ca="1" si="2"/>
        <v>0.37564186822897483</v>
      </c>
      <c r="P16" s="47">
        <f t="shared" ca="1" si="3"/>
        <v>0.4858165511909624</v>
      </c>
      <c r="Q16" s="67"/>
      <c r="R16" s="45"/>
      <c r="S16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62</v>
      </c>
      <c r="B1" s="50" t="s">
        <v>38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954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146.23174600000004</v>
      </c>
      <c r="E6" s="14">
        <v>217.54956600000008</v>
      </c>
      <c r="F6" s="14">
        <v>87.03887689356452</v>
      </c>
      <c r="G6" s="14">
        <v>57.012797871037037</v>
      </c>
      <c r="H6" s="14">
        <v>14.749051318616694</v>
      </c>
      <c r="I6" s="14">
        <v>15.27702770391079</v>
      </c>
      <c r="J6" s="15">
        <v>0.26206808369839274</v>
      </c>
      <c r="K6" s="15">
        <v>0.32986436382802853</v>
      </c>
      <c r="L6" s="16">
        <v>0.40008756852019867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146.23174600000002</v>
      </c>
      <c r="E7" s="38">
        <f ca="1">SUM(E8:OFFSET(E6,MATCH("GOBIERNOS REGIONALES",$A$8:$A$50,0),0))</f>
        <v>217.54956600000006</v>
      </c>
      <c r="F7" s="38">
        <f ca="1">SUM(F8:OFFSET(F6,MATCH("GOBIERNOS REGIONALES",$A$8:$A$50,0),0))</f>
        <v>87.03887689356452</v>
      </c>
      <c r="G7" s="38">
        <f ca="1">SUM(G8:OFFSET(G6,MATCH("GOBIERNOS REGIONALES",$A$8:$A$50,0),0))</f>
        <v>57.012797871037037</v>
      </c>
      <c r="H7" s="38">
        <f ca="1">SUM(H8:OFFSET(H6,MATCH("GOBIERNOS REGIONALES",$A$8:$A$50,0),0))</f>
        <v>14.749051318616694</v>
      </c>
      <c r="I7" s="38">
        <f ca="1">SUM(I8:OFFSET(I6,MATCH("GOBIERNOS REGIONALES",$A$8:$A$50,0),0))</f>
        <v>15.27702770391079</v>
      </c>
      <c r="J7" s="39">
        <f ca="1">IFERROR(G7/E7,0)</f>
        <v>0.2620680836983928</v>
      </c>
      <c r="K7" s="39">
        <f ca="1">IFERROR(SUM(G7,H7)/E7,0)</f>
        <v>0.32986436382802858</v>
      </c>
      <c r="L7" s="40">
        <f ca="1">IFERROR(SUM(G7,H7,I7)/E7,0)</f>
        <v>0.40008756852019872</v>
      </c>
      <c r="M7" s="4"/>
    </row>
    <row r="8" spans="1:13" x14ac:dyDescent="0.25">
      <c r="A8" s="17"/>
      <c r="B8" s="18">
        <v>8</v>
      </c>
      <c r="C8" s="19" t="s">
        <v>113</v>
      </c>
      <c r="D8" s="20">
        <v>146.23174600000002</v>
      </c>
      <c r="E8" s="21">
        <v>217.54956600000006</v>
      </c>
      <c r="F8" s="21">
        <f t="shared" ref="F8:F10" si="0">SUM(G8,H8,I8)</f>
        <v>87.03887689356452</v>
      </c>
      <c r="G8" s="21">
        <v>57.012797871037037</v>
      </c>
      <c r="H8" s="21">
        <v>14.749051318616694</v>
      </c>
      <c r="I8" s="21">
        <v>15.27702770391079</v>
      </c>
      <c r="J8" s="22">
        <f t="shared" ref="J8:J10" si="1">IFERROR(G8/E8,0)</f>
        <v>0.2620680836983928</v>
      </c>
      <c r="K8" s="22">
        <f t="shared" ref="K8:K10" si="2">IFERROR(SUM(G8,H8)/E8,0)</f>
        <v>0.32986436382802858</v>
      </c>
      <c r="L8" s="23">
        <f t="shared" ref="L8:L10" si="3">IFERROR(SUM(G8,H8,I8)/E8,0)</f>
        <v>0.40008756852019872</v>
      </c>
      <c r="M8" s="4"/>
    </row>
    <row r="9" spans="1:13" ht="15.75" thickBot="1" x14ac:dyDescent="0.3">
      <c r="A9" s="41" t="s">
        <v>214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241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62</v>
      </c>
      <c r="B1" s="51" t="s">
        <v>38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955</v>
      </c>
      <c r="N2" s="72" t="s">
        <v>967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146.23174600000004</v>
      </c>
      <c r="E6" s="14">
        <f ca="1">SUM(E7:OFFSET(E7,50,0))</f>
        <v>217.54956600000008</v>
      </c>
      <c r="F6" s="14">
        <f ca="1">SUM(F7:OFFSET(F7,50,0))</f>
        <v>87.03887689356452</v>
      </c>
      <c r="G6" s="14">
        <f ca="1">SUM(G7:OFFSET(G7,50,0))</f>
        <v>57.012797871037037</v>
      </c>
      <c r="H6" s="14">
        <f ca="1">SUM(H7:OFFSET(H7,50,0))</f>
        <v>14.749051318616694</v>
      </c>
      <c r="I6" s="14">
        <f ca="1">SUM(I7:OFFSET(I7,50,0))</f>
        <v>15.27702770391079</v>
      </c>
      <c r="J6" s="15">
        <f ca="1">IFERROR(G6/E6,0)</f>
        <v>0.26206808369839274</v>
      </c>
      <c r="K6" s="15">
        <f ca="1">IFERROR(SUM(G6,H6)/E6,0)</f>
        <v>0.32986436382802853</v>
      </c>
      <c r="L6" s="16">
        <f ca="1">IFERROR(SUM(G6,H6,I6)/E6,0)</f>
        <v>0.40008756852019867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15</v>
      </c>
      <c r="C7" s="19" t="s">
        <v>272</v>
      </c>
      <c r="D7" s="20">
        <v>1.017123</v>
      </c>
      <c r="E7" s="21">
        <v>1.4921099999999996</v>
      </c>
      <c r="F7" s="21">
        <f t="shared" ref="F7:F8" si="0">SUM(G7,H7,I7)</f>
        <v>0.42823823955768603</v>
      </c>
      <c r="G7" s="21">
        <v>0.21412658273766283</v>
      </c>
      <c r="H7" s="21">
        <v>0.10348170727593242</v>
      </c>
      <c r="I7" s="21">
        <v>0.11062994954409078</v>
      </c>
      <c r="J7" s="22">
        <f t="shared" ref="J7:J8" si="1">IFERROR(G7/E7,0)</f>
        <v>0.14350589617230827</v>
      </c>
      <c r="K7" s="22">
        <f t="shared" ref="K7:K8" si="2">IFERROR(SUM(G7,H7)/E7,0)</f>
        <v>0.21285849569642676</v>
      </c>
      <c r="L7" s="23">
        <f t="shared" ref="L7:L8" si="3">IFERROR(SUM(G7,H7,I7)/E7,0)</f>
        <v>0.2870017891158736</v>
      </c>
      <c r="M7" s="4"/>
      <c r="N7" t="s">
        <v>469</v>
      </c>
      <c r="O7" s="5">
        <v>86.610638654006834</v>
      </c>
      <c r="P7" s="71">
        <v>0.40086854791998844</v>
      </c>
    </row>
    <row r="8" spans="1:16" ht="15.75" thickBot="1" x14ac:dyDescent="0.3">
      <c r="A8" s="24"/>
      <c r="B8" s="56">
        <v>98</v>
      </c>
      <c r="C8" s="26" t="s">
        <v>469</v>
      </c>
      <c r="D8" s="27">
        <v>145.21462300000005</v>
      </c>
      <c r="E8" s="28">
        <v>216.05745600000009</v>
      </c>
      <c r="F8" s="28">
        <f t="shared" si="0"/>
        <v>86.610638654006834</v>
      </c>
      <c r="G8" s="28">
        <v>56.798671288299374</v>
      </c>
      <c r="H8" s="28">
        <v>14.645569611340761</v>
      </c>
      <c r="I8" s="28">
        <v>15.166397754366699</v>
      </c>
      <c r="J8" s="29">
        <f t="shared" si="1"/>
        <v>0.26288688360886442</v>
      </c>
      <c r="K8" s="29">
        <f t="shared" si="2"/>
        <v>0.33067241567280192</v>
      </c>
      <c r="L8" s="30">
        <f t="shared" si="3"/>
        <v>0.40086854791998844</v>
      </c>
      <c r="M8" s="4"/>
      <c r="N8" t="s">
        <v>272</v>
      </c>
      <c r="O8" s="5">
        <v>0.42823823955768603</v>
      </c>
      <c r="P8" s="71">
        <v>0.2870017891158736</v>
      </c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workbookViewId="0">
      <selection activeCell="A18" sqref="A18:D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62</v>
      </c>
      <c r="B1" s="49" t="s">
        <v>38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956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146.23174600000004</v>
      </c>
      <c r="E6" s="14">
        <v>217.54956600000008</v>
      </c>
      <c r="F6" s="14">
        <v>87.03887689356452</v>
      </c>
      <c r="G6" s="14">
        <v>57.012797871037037</v>
      </c>
      <c r="H6" s="14">
        <v>14.749051318616694</v>
      </c>
      <c r="I6" s="14">
        <v>15.27702770391079</v>
      </c>
      <c r="J6" s="15">
        <v>0.26206808369839274</v>
      </c>
      <c r="K6" s="15">
        <v>0.32986436382802853</v>
      </c>
      <c r="L6" s="16">
        <v>0.40008756852019867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146.23174600000002</v>
      </c>
      <c r="E7" s="38">
        <f ca="1">SUM(E8:OFFSET(E6,MATCH("PROYECTOS",$A$8:$A$50,0),0))</f>
        <v>217.07041600000008</v>
      </c>
      <c r="F7" s="38">
        <f ca="1">SUM(F8:OFFSET(F6,MATCH("PROYECTOS",$A$8:$A$50,0),0))</f>
        <v>87.03887689356452</v>
      </c>
      <c r="G7" s="38">
        <f ca="1">SUM(G8:OFFSET(G6,MATCH("PROYECTOS",$A$8:$A$50,0),0))</f>
        <v>57.012797871037037</v>
      </c>
      <c r="H7" s="38">
        <f ca="1">SUM(H8:OFFSET(H6,MATCH("PROYECTOS",$A$8:$A$50,0),0))</f>
        <v>14.749051318616694</v>
      </c>
      <c r="I7" s="38">
        <f ca="1">SUM(I8:OFFSET(I6,MATCH("PROYECTOS",$A$8:$A$50,0),0))</f>
        <v>15.27702770391079</v>
      </c>
      <c r="J7" s="39">
        <f ca="1">IFERROR(G7/E7,0)</f>
        <v>0.26264655922084296</v>
      </c>
      <c r="K7" s="39">
        <f ca="1">IFERROR(SUM(G7,H7)/E7,0)</f>
        <v>0.33059248934987856</v>
      </c>
      <c r="L7" s="40">
        <f ca="1">IFERROR(SUM(G7,H7,I7)/E7,0)</f>
        <v>0.40097070110910227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9.9472000000000005E-2</v>
      </c>
      <c r="E8" s="21">
        <v>9.9472000000000005E-2</v>
      </c>
      <c r="F8" s="21">
        <f t="shared" ref="F8:F10" si="0">SUM(G8,H8,I8)</f>
        <v>0</v>
      </c>
      <c r="G8" s="21">
        <v>0</v>
      </c>
      <c r="H8" s="21">
        <v>0</v>
      </c>
      <c r="I8" s="21">
        <v>0</v>
      </c>
      <c r="J8" s="22">
        <f t="shared" ref="J8:J11" si="1">IFERROR(G8/E8,0)</f>
        <v>0</v>
      </c>
      <c r="K8" s="22">
        <f t="shared" ref="K8:K11" si="2">IFERROR(SUM(G8,H8)/E8,0)</f>
        <v>0</v>
      </c>
      <c r="L8" s="23">
        <f t="shared" ref="L8:L11" si="3">IFERROR(SUM(G8,H8,I8)/E8,0)</f>
        <v>0</v>
      </c>
      <c r="M8" s="4"/>
    </row>
    <row r="9" spans="1:13" ht="25.5" x14ac:dyDescent="0.25">
      <c r="A9" s="17"/>
      <c r="B9" s="19">
        <v>3000144</v>
      </c>
      <c r="C9" s="19" t="s">
        <v>958</v>
      </c>
      <c r="D9" s="20">
        <v>144.54633100000004</v>
      </c>
      <c r="E9" s="21">
        <v>214.91001400000007</v>
      </c>
      <c r="F9" s="21">
        <f t="shared" si="0"/>
        <v>86.535615533737655</v>
      </c>
      <c r="G9" s="21">
        <v>56.798671288299374</v>
      </c>
      <c r="H9" s="21">
        <v>14.645569611340761</v>
      </c>
      <c r="I9" s="21">
        <v>15.091374634097519</v>
      </c>
      <c r="J9" s="22">
        <f t="shared" si="1"/>
        <v>0.26429048247281467</v>
      </c>
      <c r="K9" s="22">
        <f t="shared" si="2"/>
        <v>0.33243793330002813</v>
      </c>
      <c r="L9" s="23">
        <f t="shared" si="3"/>
        <v>0.40265976407101078</v>
      </c>
      <c r="M9" s="4"/>
    </row>
    <row r="10" spans="1:13" x14ac:dyDescent="0.25">
      <c r="A10" s="17"/>
      <c r="B10" s="19">
        <v>3000260</v>
      </c>
      <c r="C10" s="19" t="s">
        <v>959</v>
      </c>
      <c r="D10" s="20">
        <v>1.5859429999999999</v>
      </c>
      <c r="E10" s="21">
        <v>2.0609299999999995</v>
      </c>
      <c r="F10" s="21">
        <f t="shared" si="0"/>
        <v>0.50326135982686537</v>
      </c>
      <c r="G10" s="21">
        <v>0.21412658273766283</v>
      </c>
      <c r="H10" s="21">
        <v>0.10348170727593242</v>
      </c>
      <c r="I10" s="21">
        <v>0.18565306981327012</v>
      </c>
      <c r="J10" s="22">
        <f t="shared" si="1"/>
        <v>0.10389803765177026</v>
      </c>
      <c r="K10" s="22">
        <f t="shared" si="2"/>
        <v>0.15410920798551883</v>
      </c>
      <c r="L10" s="23">
        <f t="shared" si="3"/>
        <v>0.24419138924022918</v>
      </c>
      <c r="M10" s="4"/>
    </row>
    <row r="11" spans="1:13" ht="15.75" thickBot="1" x14ac:dyDescent="0.3">
      <c r="A11" s="41" t="s">
        <v>302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0.47915000000000418</v>
      </c>
      <c r="F11" s="45">
        <f t="shared" ca="1" si="4"/>
        <v>0</v>
      </c>
      <c r="G11" s="45">
        <f t="shared" ca="1" si="4"/>
        <v>0</v>
      </c>
      <c r="H11" s="45">
        <f t="shared" ca="1" si="4"/>
        <v>0</v>
      </c>
      <c r="I11" s="45">
        <f t="shared" ca="1" si="4"/>
        <v>0</v>
      </c>
      <c r="J11" s="46">
        <f t="shared" ca="1" si="1"/>
        <v>0</v>
      </c>
      <c r="K11" s="46">
        <f t="shared" ca="1" si="2"/>
        <v>0</v>
      </c>
      <c r="L11" s="47">
        <f t="shared" ca="1" si="3"/>
        <v>0</v>
      </c>
      <c r="M11" s="4"/>
    </row>
    <row r="12" spans="1:13" ht="15.75" thickBot="1" x14ac:dyDescent="0.3"/>
    <row r="13" spans="1:13" ht="15.75" thickBot="1" x14ac:dyDescent="0.3">
      <c r="A13" s="89" t="s">
        <v>324</v>
      </c>
      <c r="B13" s="90"/>
      <c r="C13" s="90"/>
      <c r="D13" s="91"/>
    </row>
    <row r="14" spans="1:13" ht="15.75" thickBot="1" x14ac:dyDescent="0.3">
      <c r="A14" s="1" t="s">
        <v>968</v>
      </c>
    </row>
    <row r="15" spans="1:13" ht="45" customHeight="1" x14ac:dyDescent="0.25">
      <c r="A15" s="82" t="s">
        <v>326</v>
      </c>
      <c r="B15" s="83"/>
      <c r="C15" s="83"/>
      <c r="D15" s="94" t="s">
        <v>327</v>
      </c>
    </row>
    <row r="16" spans="1:13" ht="15.75" thickBot="1" x14ac:dyDescent="0.3">
      <c r="A16" s="92"/>
      <c r="B16" s="93"/>
      <c r="C16" s="93"/>
      <c r="D16" s="95"/>
    </row>
    <row r="17" spans="1:4" x14ac:dyDescent="0.25">
      <c r="A17" s="17"/>
      <c r="B17" s="19">
        <v>3000001</v>
      </c>
      <c r="C17" s="19" t="s">
        <v>284</v>
      </c>
      <c r="D17" s="23">
        <v>0</v>
      </c>
    </row>
    <row r="18" spans="1:4" ht="15.75" thickBot="1" x14ac:dyDescent="0.3">
      <c r="A18" s="24"/>
      <c r="B18" s="26">
        <v>3000260</v>
      </c>
      <c r="C18" s="26" t="s">
        <v>959</v>
      </c>
      <c r="D18" s="30">
        <v>0.24419138924022918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"/>
  <sheetViews>
    <sheetView topLeftCell="A3" workbookViewId="0">
      <selection activeCell="A13" sqref="A13:XFD3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62</v>
      </c>
      <c r="B1" s="49" t="s">
        <v>38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957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146.23174600000004</v>
      </c>
      <c r="I6" s="14">
        <v>217.54956600000008</v>
      </c>
      <c r="J6" s="14">
        <v>87.03887689356452</v>
      </c>
      <c r="K6" s="14">
        <v>57.012797871037037</v>
      </c>
      <c r="L6" s="14">
        <v>14.749051318616694</v>
      </c>
      <c r="M6" s="14">
        <v>15.27702770391079</v>
      </c>
      <c r="N6" s="15">
        <v>0.26206808369839274</v>
      </c>
      <c r="O6" s="15">
        <v>0.32986436382802853</v>
      </c>
      <c r="P6" s="16">
        <v>0.40008756852019867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SUM(H8:OFFSET(H6,MATCH("PROYECTOS",$A$8:$A$32,0),0))</f>
        <v>146.23174600000004</v>
      </c>
      <c r="I7" s="38">
        <f ca="1">SUM(I8:OFFSET(I6,MATCH("PROYECTOS",$A$8:$A$32,0),0))</f>
        <v>217.07041600000008</v>
      </c>
      <c r="J7" s="38">
        <f ca="1">SUM(J8:OFFSET(J6,MATCH("PROYECTOS",$A$8:$A$32,0),0))</f>
        <v>87.03887689356452</v>
      </c>
      <c r="K7" s="38">
        <f ca="1">SUM(K8:OFFSET(K6,MATCH("PROYECTOS",$A$8:$A$32,0),0))</f>
        <v>57.012797871037037</v>
      </c>
      <c r="L7" s="38">
        <f ca="1">SUM(L8:OFFSET(L6,MATCH("PROYECTOS",$A$8:$A$32,0),0))</f>
        <v>14.749051318616694</v>
      </c>
      <c r="M7" s="38">
        <f ca="1">SUM(M8:OFFSET(M6,MATCH("PROYECTOS",$A$8:$A$32,0),0))</f>
        <v>15.27702770391079</v>
      </c>
      <c r="N7" s="39">
        <f ca="1">IFERROR(K7/I7,0)</f>
        <v>0.26264655922084296</v>
      </c>
      <c r="O7" s="39">
        <f ca="1">IFERROR(SUM(K7,L7)/I7,0)</f>
        <v>0.33059248934987856</v>
      </c>
      <c r="P7" s="40">
        <f ca="1">IFERROR(SUM(K7,L7,M7)/I7,0)</f>
        <v>0.40097070110910227</v>
      </c>
      <c r="Q7" s="64"/>
      <c r="R7" s="38"/>
      <c r="S7" s="40"/>
    </row>
    <row r="8" spans="1:19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1</v>
      </c>
      <c r="G8" s="19" t="s">
        <v>539</v>
      </c>
      <c r="H8" s="20">
        <v>9.9472000000000005E-2</v>
      </c>
      <c r="I8" s="21">
        <v>9.9472000000000005E-2</v>
      </c>
      <c r="J8" s="21">
        <f t="shared" ref="J8:J12" si="0">SUM(K8,L8,M8)</f>
        <v>0</v>
      </c>
      <c r="K8" s="21">
        <v>0</v>
      </c>
      <c r="L8" s="21">
        <v>0</v>
      </c>
      <c r="M8" s="21">
        <v>0</v>
      </c>
      <c r="N8" s="22">
        <f t="shared" ref="N8:N13" si="1">IFERROR(K8/I8,0)</f>
        <v>0</v>
      </c>
      <c r="O8" s="22">
        <f t="shared" ref="O8:O13" si="2">IFERROR(SUM(K8,L8)/I8,0)</f>
        <v>0</v>
      </c>
      <c r="P8" s="23">
        <f t="shared" ref="P8:P13" si="3">IFERROR(SUM(K8,L8,M8)/I8,0)</f>
        <v>0</v>
      </c>
      <c r="Q8" s="70">
        <v>0</v>
      </c>
      <c r="R8" s="21">
        <v>0</v>
      </c>
      <c r="S8" s="23">
        <f>IFERROR(R8/Q8,0)</f>
        <v>0</v>
      </c>
    </row>
    <row r="9" spans="1:19" x14ac:dyDescent="0.25">
      <c r="A9" s="17"/>
      <c r="B9" s="19">
        <v>5001503</v>
      </c>
      <c r="C9" s="19" t="s">
        <v>960</v>
      </c>
      <c r="D9" s="68">
        <v>3000260</v>
      </c>
      <c r="E9" s="19" t="s">
        <v>959</v>
      </c>
      <c r="F9" s="69">
        <v>65</v>
      </c>
      <c r="G9" s="19" t="s">
        <v>964</v>
      </c>
      <c r="H9" s="20">
        <v>1.017123</v>
      </c>
      <c r="I9" s="21">
        <v>1.4921099999999996</v>
      </c>
      <c r="J9" s="21">
        <f t="shared" si="0"/>
        <v>0.42823823955768603</v>
      </c>
      <c r="K9" s="21">
        <v>0.21412658273766283</v>
      </c>
      <c r="L9" s="21">
        <v>0.10348170727593242</v>
      </c>
      <c r="M9" s="21">
        <v>0.11062994954409078</v>
      </c>
      <c r="N9" s="22">
        <f t="shared" si="1"/>
        <v>0.14350589617230827</v>
      </c>
      <c r="O9" s="22">
        <f t="shared" si="2"/>
        <v>0.21285849569642676</v>
      </c>
      <c r="P9" s="23">
        <f t="shared" si="3"/>
        <v>0.2870017891158736</v>
      </c>
      <c r="Q9" s="70">
        <v>0</v>
      </c>
      <c r="R9" s="21">
        <v>0</v>
      </c>
      <c r="S9" s="23">
        <f t="shared" ref="S9:S12" si="4">IFERROR(R9/Q9,0)</f>
        <v>0</v>
      </c>
    </row>
    <row r="10" spans="1:19" x14ac:dyDescent="0.25">
      <c r="A10" s="17"/>
      <c r="B10" s="19">
        <v>5002719</v>
      </c>
      <c r="C10" s="19" t="s">
        <v>961</v>
      </c>
      <c r="D10" s="68">
        <v>3000260</v>
      </c>
      <c r="E10" s="19" t="s">
        <v>959</v>
      </c>
      <c r="F10" s="69">
        <v>86</v>
      </c>
      <c r="G10" s="19" t="s">
        <v>508</v>
      </c>
      <c r="H10" s="20">
        <v>0.56881999999999999</v>
      </c>
      <c r="I10" s="21">
        <v>0.56881999999999999</v>
      </c>
      <c r="J10" s="21">
        <f t="shared" si="0"/>
        <v>7.5023120269179344E-2</v>
      </c>
      <c r="K10" s="21">
        <v>0</v>
      </c>
      <c r="L10" s="21">
        <v>0</v>
      </c>
      <c r="M10" s="21">
        <v>7.5023120269179344E-2</v>
      </c>
      <c r="N10" s="22">
        <f t="shared" si="1"/>
        <v>0</v>
      </c>
      <c r="O10" s="22">
        <f t="shared" si="2"/>
        <v>0</v>
      </c>
      <c r="P10" s="23">
        <f t="shared" si="3"/>
        <v>0.13189254996163874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5004339</v>
      </c>
      <c r="C11" s="19" t="s">
        <v>962</v>
      </c>
      <c r="D11" s="68">
        <v>3000144</v>
      </c>
      <c r="E11" s="19" t="s">
        <v>958</v>
      </c>
      <c r="F11" s="69">
        <v>517</v>
      </c>
      <c r="G11" s="19" t="s">
        <v>965</v>
      </c>
      <c r="H11" s="20">
        <v>143.88733100000005</v>
      </c>
      <c r="I11" s="21">
        <v>214.25101400000008</v>
      </c>
      <c r="J11" s="21">
        <f t="shared" si="0"/>
        <v>86.535615533737655</v>
      </c>
      <c r="K11" s="21">
        <v>56.798671288299374</v>
      </c>
      <c r="L11" s="21">
        <v>14.645569611340761</v>
      </c>
      <c r="M11" s="21">
        <v>15.091374634097519</v>
      </c>
      <c r="N11" s="22">
        <f t="shared" si="1"/>
        <v>0.26510339544203676</v>
      </c>
      <c r="O11" s="22">
        <f t="shared" si="2"/>
        <v>0.33346045633949767</v>
      </c>
      <c r="P11" s="23">
        <f t="shared" si="3"/>
        <v>0.40389827762372982</v>
      </c>
      <c r="Q11" s="70">
        <v>0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5004340</v>
      </c>
      <c r="C12" s="19" t="s">
        <v>963</v>
      </c>
      <c r="D12" s="68">
        <v>3000144</v>
      </c>
      <c r="E12" s="19" t="s">
        <v>958</v>
      </c>
      <c r="F12" s="69">
        <v>230</v>
      </c>
      <c r="G12" s="19" t="s">
        <v>966</v>
      </c>
      <c r="H12" s="20">
        <v>0.65900000000000003</v>
      </c>
      <c r="I12" s="21">
        <v>0.65899999999999992</v>
      </c>
      <c r="J12" s="21">
        <f t="shared" si="0"/>
        <v>0</v>
      </c>
      <c r="K12" s="21">
        <v>0</v>
      </c>
      <c r="L12" s="21">
        <v>0</v>
      </c>
      <c r="M12" s="21">
        <v>0</v>
      </c>
      <c r="N12" s="22">
        <f t="shared" si="1"/>
        <v>0</v>
      </c>
      <c r="O12" s="22">
        <f t="shared" si="2"/>
        <v>0</v>
      </c>
      <c r="P12" s="23">
        <f t="shared" si="3"/>
        <v>0</v>
      </c>
      <c r="Q12" s="70">
        <v>0</v>
      </c>
      <c r="R12" s="21">
        <v>0</v>
      </c>
      <c r="S12" s="23">
        <f t="shared" si="4"/>
        <v>0</v>
      </c>
    </row>
    <row r="13" spans="1:19" ht="15.75" thickBot="1" x14ac:dyDescent="0.3">
      <c r="A13" s="41" t="s">
        <v>302</v>
      </c>
      <c r="B13" s="43"/>
      <c r="C13" s="43"/>
      <c r="D13" s="65"/>
      <c r="E13" s="43"/>
      <c r="F13" s="66"/>
      <c r="G13" s="43"/>
      <c r="H13" s="44">
        <f t="shared" ref="H13:M13" ca="1" si="5">OFFSET(H13,-MATCH("PROYECTOS",$A$8:$A$32,0)-1,0)-(OFFSET(H13,-MATCH("PROYECTOS",$A$8:$A$32,0),0))</f>
        <v>0</v>
      </c>
      <c r="I13" s="45">
        <f t="shared" ca="1" si="5"/>
        <v>0.47915000000000418</v>
      </c>
      <c r="J13" s="45">
        <f t="shared" ca="1" si="5"/>
        <v>0</v>
      </c>
      <c r="K13" s="45">
        <f t="shared" ca="1" si="5"/>
        <v>0</v>
      </c>
      <c r="L13" s="45">
        <f t="shared" ca="1" si="5"/>
        <v>0</v>
      </c>
      <c r="M13" s="45">
        <f t="shared" ca="1" si="5"/>
        <v>0</v>
      </c>
      <c r="N13" s="46">
        <f t="shared" ca="1" si="1"/>
        <v>0</v>
      </c>
      <c r="O13" s="46">
        <f t="shared" ca="1" si="2"/>
        <v>0</v>
      </c>
      <c r="P13" s="47">
        <f t="shared" ca="1" si="3"/>
        <v>0</v>
      </c>
      <c r="Q13" s="67"/>
      <c r="R13" s="45"/>
      <c r="S13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"/>
  <sheetViews>
    <sheetView workbookViewId="0">
      <selection activeCell="A12" sqref="A12:L12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65</v>
      </c>
      <c r="B1" s="50" t="s">
        <v>39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969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129.39033699999999</v>
      </c>
      <c r="E6" s="14">
        <v>133.69690499999993</v>
      </c>
      <c r="F6" s="14">
        <v>48.279294915564606</v>
      </c>
      <c r="G6" s="14">
        <v>27.113955456006806</v>
      </c>
      <c r="H6" s="14">
        <v>7.1065322714039212</v>
      </c>
      <c r="I6" s="14">
        <v>14.058807188153878</v>
      </c>
      <c r="J6" s="15">
        <v>0.20280166886441253</v>
      </c>
      <c r="K6" s="15">
        <v>0.25595572109474596</v>
      </c>
      <c r="L6" s="16">
        <v>0.36111004151939519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129.31817000000001</v>
      </c>
      <c r="E7" s="38">
        <f ca="1">SUM(E8:OFFSET(E6,MATCH("GOBIERNOS REGIONALES",$A$8:$A$50,0),0))</f>
        <v>133.31794999999997</v>
      </c>
      <c r="F7" s="38">
        <f ca="1">SUM(F8:OFFSET(F6,MATCH("GOBIERNOS REGIONALES",$A$8:$A$50,0),0))</f>
        <v>48.193891894467015</v>
      </c>
      <c r="G7" s="38">
        <f ca="1">SUM(G8:OFFSET(G6,MATCH("GOBIERNOS REGIONALES",$A$8:$A$50,0),0))</f>
        <v>27.074806715194427</v>
      </c>
      <c r="H7" s="38">
        <f ca="1">SUM(H8:OFFSET(H6,MATCH("GOBIERNOS REGIONALES",$A$8:$A$50,0),0))</f>
        <v>7.0829408314511966</v>
      </c>
      <c r="I7" s="38">
        <f ca="1">SUM(I8:OFFSET(I6,MATCH("GOBIERNOS REGIONALES",$A$8:$A$50,0),0))</f>
        <v>14.036144347821391</v>
      </c>
      <c r="J7" s="39">
        <f ca="1">IFERROR(G7/E7,0)</f>
        <v>0.20308448123598086</v>
      </c>
      <c r="K7" s="39">
        <f ca="1">IFERROR(SUM(G7,H7)/E7,0)</f>
        <v>0.25621266713631308</v>
      </c>
      <c r="L7" s="40">
        <f ca="1">IFERROR(SUM(G7,H7,I7)/E7,0)</f>
        <v>0.36149589679759569</v>
      </c>
      <c r="M7" s="4"/>
    </row>
    <row r="8" spans="1:13" ht="38.25" x14ac:dyDescent="0.25">
      <c r="A8" s="17"/>
      <c r="B8" s="18">
        <v>8</v>
      </c>
      <c r="C8" s="19" t="s">
        <v>112</v>
      </c>
      <c r="D8" s="20">
        <v>48.211487000000005</v>
      </c>
      <c r="E8" s="21">
        <v>51.282857000000007</v>
      </c>
      <c r="F8" s="21">
        <f t="shared" ref="F8:F13" si="0">SUM(G8,H8,I8)</f>
        <v>15.175783889440936</v>
      </c>
      <c r="G8" s="21">
        <v>3.4173949032920063</v>
      </c>
      <c r="H8" s="21">
        <v>4.3692623806055053</v>
      </c>
      <c r="I8" s="21">
        <v>7.3891266055434244</v>
      </c>
      <c r="J8" s="22">
        <f t="shared" ref="J8:J13" si="1">IFERROR(G8/E8,0)</f>
        <v>6.6638153628843372E-2</v>
      </c>
      <c r="K8" s="22">
        <f t="shared" ref="K8:K13" si="2">IFERROR(SUM(G8,H8)/E8,0)</f>
        <v>0.15183743144219736</v>
      </c>
      <c r="L8" s="23">
        <f t="shared" ref="L8:L13" si="3">IFERROR(SUM(G8,H8,I8)/E8,0)</f>
        <v>0.29592313644773993</v>
      </c>
      <c r="M8" s="4"/>
    </row>
    <row r="9" spans="1:13" ht="25.5" x14ac:dyDescent="0.25">
      <c r="A9" s="17"/>
      <c r="B9" s="18">
        <v>35</v>
      </c>
      <c r="C9" s="19" t="s">
        <v>126</v>
      </c>
      <c r="D9" s="20">
        <v>81.106683000000004</v>
      </c>
      <c r="E9" s="21">
        <v>82.035092999999961</v>
      </c>
      <c r="F9" s="21">
        <f t="shared" si="0"/>
        <v>33.018108005026079</v>
      </c>
      <c r="G9" s="21">
        <v>23.657411811902421</v>
      </c>
      <c r="H9" s="21">
        <v>2.7136784508456913</v>
      </c>
      <c r="I9" s="21">
        <v>6.647017742277967</v>
      </c>
      <c r="J9" s="22">
        <f t="shared" si="1"/>
        <v>0.28838160531984075</v>
      </c>
      <c r="K9" s="22">
        <f t="shared" si="2"/>
        <v>0.3214610881558716</v>
      </c>
      <c r="L9" s="23">
        <f t="shared" si="3"/>
        <v>0.4024876037505814</v>
      </c>
      <c r="M9" s="4"/>
    </row>
    <row r="10" spans="1:13" x14ac:dyDescent="0.25">
      <c r="A10" s="34" t="s">
        <v>214</v>
      </c>
      <c r="B10" s="57"/>
      <c r="C10" s="36"/>
      <c r="D10" s="37">
        <f ca="1">SUM(D11:OFFSET(D9,(MATCH("GOBIERNOS LOCALES",$A$8:$A$50,0)-MATCH("GOBIERNOS REGIONALES",$A$8:$A$50,0)),0))</f>
        <v>7.2167000000000009E-2</v>
      </c>
      <c r="E10" s="38">
        <f ca="1">SUM(E11:OFFSET(E9,(MATCH("GOBIERNOS LOCALES",$A$8:$A$50,0)-MATCH("GOBIERNOS REGIONALES",$A$8:$A$50,0)),0))</f>
        <v>0.37895499999999993</v>
      </c>
      <c r="F10" s="38">
        <f ca="1">SUM(F11:OFFSET(F9,(MATCH("GOBIERNOS LOCALES",$A$8:$A$50,0)-MATCH("GOBIERNOS REGIONALES",$A$8:$A$50,0)),0))</f>
        <v>8.5403021097590681E-2</v>
      </c>
      <c r="G10" s="38">
        <f ca="1">SUM(G11:OFFSET(G9,(MATCH("GOBIERNOS LOCALES",$A$8:$A$50,0)-MATCH("GOBIERNOS REGIONALES",$A$8:$A$50,0)),0))</f>
        <v>3.9148740812379401E-2</v>
      </c>
      <c r="H10" s="38">
        <f ca="1">SUM(H11:OFFSET(H9,(MATCH("GOBIERNOS LOCALES",$A$8:$A$50,0)-MATCH("GOBIERNOS REGIONALES",$A$8:$A$50,0)),0))</f>
        <v>2.3591439952724613E-2</v>
      </c>
      <c r="I10" s="38">
        <f ca="1">SUM(I11:OFFSET(I9,(MATCH("GOBIERNOS LOCALES",$A$8:$A$50,0)-MATCH("GOBIERNOS REGIONALES",$A$8:$A$50,0)),0))</f>
        <v>2.2662840332486667E-2</v>
      </c>
      <c r="J10" s="39">
        <f t="shared" ca="1" si="1"/>
        <v>0.10330709665363805</v>
      </c>
      <c r="K10" s="39">
        <f t="shared" ca="1" si="2"/>
        <v>0.16556103169269182</v>
      </c>
      <c r="L10" s="40">
        <f t="shared" ca="1" si="3"/>
        <v>0.22536454486044702</v>
      </c>
      <c r="M10" s="4"/>
    </row>
    <row r="11" spans="1:13" x14ac:dyDescent="0.25">
      <c r="A11" s="17"/>
      <c r="B11" s="18">
        <v>457</v>
      </c>
      <c r="C11" s="19" t="s">
        <v>232</v>
      </c>
      <c r="D11" s="20">
        <v>7.2167000000000009E-2</v>
      </c>
      <c r="E11" s="21">
        <v>7.2167000000000009E-2</v>
      </c>
      <c r="F11" s="21">
        <f t="shared" si="0"/>
        <v>1.9310000549012329E-2</v>
      </c>
      <c r="G11" s="21">
        <v>1.0716000244428869E-2</v>
      </c>
      <c r="H11" s="21">
        <v>5.7470002066111192E-3</v>
      </c>
      <c r="I11" s="21">
        <v>2.8470000979723409E-3</v>
      </c>
      <c r="J11" s="22">
        <f t="shared" si="1"/>
        <v>0.14848892491622026</v>
      </c>
      <c r="K11" s="22">
        <f t="shared" si="2"/>
        <v>0.2281236638773953</v>
      </c>
      <c r="L11" s="23">
        <f t="shared" si="3"/>
        <v>0.26757382943744823</v>
      </c>
      <c r="M11" s="4"/>
    </row>
    <row r="12" spans="1:13" ht="15.75" thickBot="1" x14ac:dyDescent="0.3">
      <c r="A12" s="24"/>
      <c r="B12" s="25">
        <v>459</v>
      </c>
      <c r="C12" s="26" t="s">
        <v>234</v>
      </c>
      <c r="D12" s="27">
        <v>0</v>
      </c>
      <c r="E12" s="28">
        <v>0.30678799999999995</v>
      </c>
      <c r="F12" s="28">
        <f t="shared" si="0"/>
        <v>6.6093020548578352E-2</v>
      </c>
      <c r="G12" s="28">
        <v>2.8432740567950532E-2</v>
      </c>
      <c r="H12" s="28">
        <v>1.7844439746113494E-2</v>
      </c>
      <c r="I12" s="28">
        <v>1.9815840234514326E-2</v>
      </c>
      <c r="J12" s="29">
        <f t="shared" si="1"/>
        <v>9.2678789809088155E-2</v>
      </c>
      <c r="K12" s="29">
        <f t="shared" si="2"/>
        <v>0.15084416702760223</v>
      </c>
      <c r="L12" s="30">
        <f t="shared" si="3"/>
        <v>0.21543548166348866</v>
      </c>
      <c r="M12" s="4"/>
    </row>
    <row r="13" spans="1:13" x14ac:dyDescent="0.25">
      <c r="A13" t="s">
        <v>241</v>
      </c>
      <c r="D13" s="5"/>
      <c r="E13" s="5"/>
      <c r="F13" s="5">
        <f t="shared" si="0"/>
        <v>0</v>
      </c>
      <c r="G13" s="5"/>
      <c r="H13" s="5"/>
      <c r="I13" s="5"/>
      <c r="J13" s="4">
        <f t="shared" si="1"/>
        <v>0</v>
      </c>
      <c r="K13" s="4">
        <f t="shared" si="2"/>
        <v>0</v>
      </c>
      <c r="L13" s="4">
        <f t="shared" si="3"/>
        <v>0</v>
      </c>
      <c r="M13" s="4"/>
    </row>
    <row r="14" spans="1:13" x14ac:dyDescent="0.25">
      <c r="D14" s="5"/>
      <c r="E14" s="5"/>
      <c r="F14" s="5"/>
      <c r="G14" s="5"/>
      <c r="H14" s="5"/>
      <c r="I14" s="5"/>
      <c r="J14" s="4"/>
      <c r="K14" s="4"/>
      <c r="L14" s="4"/>
      <c r="M14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65</v>
      </c>
      <c r="B1" s="51" t="s">
        <v>39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970</v>
      </c>
      <c r="N2" s="72" t="s">
        <v>984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129.39033699999999</v>
      </c>
      <c r="E6" s="14">
        <f ca="1">SUM(E7:OFFSET(E7,50,0))</f>
        <v>133.69690499999993</v>
      </c>
      <c r="F6" s="14">
        <f ca="1">SUM(F7:OFFSET(F7,50,0))</f>
        <v>48.279294915564606</v>
      </c>
      <c r="G6" s="14">
        <f ca="1">SUM(G7:OFFSET(G7,50,0))</f>
        <v>27.113955456006806</v>
      </c>
      <c r="H6" s="14">
        <f ca="1">SUM(H7:OFFSET(H7,50,0))</f>
        <v>7.1065322714039212</v>
      </c>
      <c r="I6" s="14">
        <f ca="1">SUM(I7:OFFSET(I7,50,0))</f>
        <v>14.058807188153878</v>
      </c>
      <c r="J6" s="15">
        <f ca="1">IFERROR(G6/E6,0)</f>
        <v>0.20280166886441253</v>
      </c>
      <c r="K6" s="15">
        <f ca="1">IFERROR(SUM(G6,H6)/E6,0)</f>
        <v>0.25595572109474596</v>
      </c>
      <c r="L6" s="16">
        <f ca="1">IFERROR(SUM(G6,H6,I6)/E6,0)</f>
        <v>0.36111004151939519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15</v>
      </c>
      <c r="C7" s="19" t="s">
        <v>272</v>
      </c>
      <c r="D7" s="20">
        <v>98.40276999999999</v>
      </c>
      <c r="E7" s="21">
        <v>101.24329199999994</v>
      </c>
      <c r="F7" s="21">
        <f t="shared" ref="F7:F10" si="0">SUM(G7,H7,I7)</f>
        <v>36.78660822359052</v>
      </c>
      <c r="G7" s="21">
        <v>25.211428829883516</v>
      </c>
      <c r="H7" s="21">
        <v>3.7298148522040719</v>
      </c>
      <c r="I7" s="21">
        <v>7.8453645415029314</v>
      </c>
      <c r="J7" s="22">
        <f t="shared" ref="J7:J10" si="1">IFERROR(G7/E7,0)</f>
        <v>0.24901826414221626</v>
      </c>
      <c r="K7" s="22">
        <f t="shared" ref="K7:K10" si="2">IFERROR(SUM(G7,H7)/E7,0)</f>
        <v>0.2858583824209075</v>
      </c>
      <c r="L7" s="23">
        <f t="shared" ref="L7:L10" si="3">IFERROR(SUM(G7,H7,I7)/E7,0)</f>
        <v>0.36334859818258913</v>
      </c>
      <c r="M7" s="4"/>
      <c r="N7" t="s">
        <v>272</v>
      </c>
      <c r="O7" s="5">
        <v>36.78660822359052</v>
      </c>
      <c r="P7" s="71">
        <v>0.36334859818258913</v>
      </c>
    </row>
    <row r="8" spans="1:16" x14ac:dyDescent="0.25">
      <c r="A8" s="17"/>
      <c r="B8" s="55">
        <v>20</v>
      </c>
      <c r="C8" s="19" t="s">
        <v>277</v>
      </c>
      <c r="D8" s="20">
        <v>7.2167000000000009E-2</v>
      </c>
      <c r="E8" s="21">
        <v>7.2167000000000009E-2</v>
      </c>
      <c r="F8" s="21">
        <f t="shared" si="0"/>
        <v>1.9310000549012329E-2</v>
      </c>
      <c r="G8" s="21">
        <v>1.0716000244428869E-2</v>
      </c>
      <c r="H8" s="21">
        <v>5.7470002066111192E-3</v>
      </c>
      <c r="I8" s="21">
        <v>2.8470000979723409E-3</v>
      </c>
      <c r="J8" s="22">
        <f t="shared" si="1"/>
        <v>0.14848892491622026</v>
      </c>
      <c r="K8" s="22">
        <f t="shared" si="2"/>
        <v>0.2281236638773953</v>
      </c>
      <c r="L8" s="23">
        <f t="shared" si="3"/>
        <v>0.26757382943744823</v>
      </c>
      <c r="M8" s="4"/>
      <c r="N8" t="s">
        <v>469</v>
      </c>
      <c r="O8" s="5">
        <v>11.407283670876495</v>
      </c>
      <c r="P8" s="71">
        <v>0.35564786601548465</v>
      </c>
    </row>
    <row r="9" spans="1:16" x14ac:dyDescent="0.25">
      <c r="A9" s="17"/>
      <c r="B9" s="55">
        <v>22</v>
      </c>
      <c r="C9" s="19" t="s">
        <v>279</v>
      </c>
      <c r="D9" s="20">
        <v>0</v>
      </c>
      <c r="E9" s="21">
        <v>0.30678799999999995</v>
      </c>
      <c r="F9" s="21">
        <f t="shared" si="0"/>
        <v>6.6093020548578352E-2</v>
      </c>
      <c r="G9" s="21">
        <v>2.8432740567950532E-2</v>
      </c>
      <c r="H9" s="21">
        <v>1.7844439746113494E-2</v>
      </c>
      <c r="I9" s="21">
        <v>1.9815840234514326E-2</v>
      </c>
      <c r="J9" s="22">
        <f t="shared" si="1"/>
        <v>9.2678789809088155E-2</v>
      </c>
      <c r="K9" s="22">
        <f t="shared" si="2"/>
        <v>0.15084416702760223</v>
      </c>
      <c r="L9" s="23">
        <f t="shared" si="3"/>
        <v>0.21543548166348866</v>
      </c>
      <c r="M9" s="4"/>
      <c r="N9" t="s">
        <v>277</v>
      </c>
      <c r="O9" s="5">
        <v>1.9310000549012329E-2</v>
      </c>
      <c r="P9" s="71">
        <v>0.26757382943744823</v>
      </c>
    </row>
    <row r="10" spans="1:16" ht="15.75" thickBot="1" x14ac:dyDescent="0.3">
      <c r="A10" s="24"/>
      <c r="B10" s="56">
        <v>98</v>
      </c>
      <c r="C10" s="26" t="s">
        <v>469</v>
      </c>
      <c r="D10" s="27">
        <v>30.915400000000002</v>
      </c>
      <c r="E10" s="28">
        <v>32.074658000000007</v>
      </c>
      <c r="F10" s="28">
        <f t="shared" si="0"/>
        <v>11.407283670876495</v>
      </c>
      <c r="G10" s="28">
        <v>1.8633778853109106</v>
      </c>
      <c r="H10" s="28">
        <v>3.3531259792471246</v>
      </c>
      <c r="I10" s="28">
        <v>6.19077980631846</v>
      </c>
      <c r="J10" s="29">
        <f t="shared" si="1"/>
        <v>5.8095019604290414E-2</v>
      </c>
      <c r="K10" s="29">
        <f t="shared" si="2"/>
        <v>0.1626363051028645</v>
      </c>
      <c r="L10" s="30">
        <f t="shared" si="3"/>
        <v>0.35564786601548465</v>
      </c>
      <c r="M10" s="4"/>
      <c r="N10" t="s">
        <v>279</v>
      </c>
      <c r="O10" s="5">
        <v>6.6093020548578352E-2</v>
      </c>
      <c r="P10" s="71">
        <v>0.21543548166348866</v>
      </c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topLeftCell="A4" workbookViewId="0">
      <selection activeCell="A16" sqref="A16:D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3.85546875" customWidth="1"/>
    <col min="6" max="6" width="13.5703125" customWidth="1"/>
    <col min="7" max="9" width="0" hidden="1" customWidth="1"/>
  </cols>
  <sheetData>
    <row r="1" spans="1:13" ht="15.75" x14ac:dyDescent="0.25">
      <c r="A1" s="50">
        <v>65</v>
      </c>
      <c r="B1" s="49" t="s">
        <v>39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971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129.39033699999999</v>
      </c>
      <c r="E6" s="14">
        <v>133.69690499999993</v>
      </c>
      <c r="F6" s="14">
        <v>48.279294915564606</v>
      </c>
      <c r="G6" s="14">
        <v>27.113955456006806</v>
      </c>
      <c r="H6" s="14">
        <v>7.1065322714039212</v>
      </c>
      <c r="I6" s="14">
        <v>14.058807188153878</v>
      </c>
      <c r="J6" s="15">
        <v>0.20280166886441253</v>
      </c>
      <c r="K6" s="15">
        <v>0.25595572109474596</v>
      </c>
      <c r="L6" s="16">
        <v>0.36111004151939519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129.39033699999999</v>
      </c>
      <c r="E7" s="38">
        <f ca="1">SUM(E8:OFFSET(E6,MATCH("PROYECTOS",$A$8:$A$50,0),0))</f>
        <v>133.57770499999995</v>
      </c>
      <c r="F7" s="38">
        <f ca="1">SUM(F8:OFFSET(F6,MATCH("PROYECTOS",$A$8:$A$50,0),0))</f>
        <v>48.246394915573546</v>
      </c>
      <c r="G7" s="38">
        <f ca="1">SUM(G8:OFFSET(G6,MATCH("PROYECTOS",$A$8:$A$50,0),0))</f>
        <v>27.102055455732625</v>
      </c>
      <c r="H7" s="38">
        <f ca="1">SUM(H8:OFFSET(H6,MATCH("PROYECTOS",$A$8:$A$50,0),0))</f>
        <v>7.0975322717913514</v>
      </c>
      <c r="I7" s="38">
        <f ca="1">SUM(I8:OFFSET(I6,MATCH("PROYECTOS",$A$8:$A$50,0),0))</f>
        <v>14.04680718804957</v>
      </c>
      <c r="J7" s="39">
        <f ca="1">IFERROR(G7/E7,0)</f>
        <v>0.20289355514629207</v>
      </c>
      <c r="K7" s="39">
        <f ca="1">IFERROR(SUM(G7,H7)/E7,0)</f>
        <v>0.25602766365482915</v>
      </c>
      <c r="L7" s="40">
        <f ca="1">IFERROR(SUM(G7,H7,I7)/E7,0)</f>
        <v>0.36118598470885216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84.841095999999993</v>
      </c>
      <c r="E8" s="21">
        <v>84.977283999999955</v>
      </c>
      <c r="F8" s="21">
        <f t="shared" ref="F8:F11" si="0">SUM(G8,H8,I8)</f>
        <v>34.167724644454211</v>
      </c>
      <c r="G8" s="21">
        <v>24.569947961805156</v>
      </c>
      <c r="H8" s="21">
        <v>3.27836897319321</v>
      </c>
      <c r="I8" s="21">
        <v>6.3194077094558452</v>
      </c>
      <c r="J8" s="22">
        <f t="shared" ref="J8:J12" si="1">IFERROR(G8/E8,0)</f>
        <v>0.28913548192250021</v>
      </c>
      <c r="K8" s="22">
        <f t="shared" ref="K8:K12" si="2">IFERROR(SUM(G8,H8)/E8,0)</f>
        <v>0.32771483888562947</v>
      </c>
      <c r="L8" s="23">
        <f t="shared" ref="L8:L12" si="3">IFERROR(SUM(G8,H8,I8)/E8,0)</f>
        <v>0.40208068599196733</v>
      </c>
      <c r="M8" s="4"/>
    </row>
    <row r="9" spans="1:13" ht="38.25" x14ac:dyDescent="0.25">
      <c r="A9" s="17"/>
      <c r="B9" s="19">
        <v>3000618</v>
      </c>
      <c r="C9" s="19" t="s">
        <v>973</v>
      </c>
      <c r="D9" s="20">
        <v>2.9226410000000005</v>
      </c>
      <c r="E9" s="21">
        <v>3.8918910000000007</v>
      </c>
      <c r="F9" s="21">
        <f t="shared" si="0"/>
        <v>1.1029413970536552</v>
      </c>
      <c r="G9" s="21">
        <v>0.13221254755626433</v>
      </c>
      <c r="H9" s="21">
        <v>0.12357810910907574</v>
      </c>
      <c r="I9" s="21">
        <v>0.84715074038831517</v>
      </c>
      <c r="J9" s="22">
        <f t="shared" si="1"/>
        <v>3.3971287365515711E-2</v>
      </c>
      <c r="K9" s="22">
        <f t="shared" si="2"/>
        <v>6.5724003232706163E-2</v>
      </c>
      <c r="L9" s="23">
        <f t="shared" si="3"/>
        <v>0.28339472946535632</v>
      </c>
      <c r="M9" s="4"/>
    </row>
    <row r="10" spans="1:13" ht="38.25" x14ac:dyDescent="0.25">
      <c r="A10" s="17"/>
      <c r="B10" s="19">
        <v>3000661</v>
      </c>
      <c r="C10" s="19" t="s">
        <v>974</v>
      </c>
      <c r="D10" s="20">
        <v>13.766328999999999</v>
      </c>
      <c r="E10" s="21">
        <v>10.884935999999998</v>
      </c>
      <c r="F10" s="21">
        <f t="shared" si="0"/>
        <v>1.0289596051516128</v>
      </c>
      <c r="G10" s="21">
        <v>0.37621243550529471</v>
      </c>
      <c r="H10" s="21">
        <v>0.28622602772520622</v>
      </c>
      <c r="I10" s="21">
        <v>0.36652114192111185</v>
      </c>
      <c r="J10" s="22">
        <f t="shared" si="1"/>
        <v>3.4562668582093156E-2</v>
      </c>
      <c r="K10" s="22">
        <f t="shared" si="2"/>
        <v>6.0858278195710207E-2</v>
      </c>
      <c r="L10" s="23">
        <f t="shared" si="3"/>
        <v>9.453060680849322E-2</v>
      </c>
      <c r="M10" s="4"/>
    </row>
    <row r="11" spans="1:13" ht="25.5" x14ac:dyDescent="0.25">
      <c r="A11" s="17"/>
      <c r="B11" s="19">
        <v>3000694</v>
      </c>
      <c r="C11" s="19" t="s">
        <v>975</v>
      </c>
      <c r="D11" s="20">
        <v>27.860271000000004</v>
      </c>
      <c r="E11" s="21">
        <v>33.823594000000007</v>
      </c>
      <c r="F11" s="21">
        <f t="shared" si="0"/>
        <v>11.946769268914068</v>
      </c>
      <c r="G11" s="21">
        <v>2.0236825108659104</v>
      </c>
      <c r="H11" s="21">
        <v>3.4093591617638594</v>
      </c>
      <c r="I11" s="21">
        <v>6.5137275962842978</v>
      </c>
      <c r="J11" s="22">
        <f t="shared" si="1"/>
        <v>5.9830499114491204E-2</v>
      </c>
      <c r="K11" s="22">
        <f t="shared" si="2"/>
        <v>0.16062875141623828</v>
      </c>
      <c r="L11" s="23">
        <f t="shared" si="3"/>
        <v>0.35320815608518907</v>
      </c>
      <c r="M11" s="4"/>
    </row>
    <row r="12" spans="1:13" ht="15.75" thickBot="1" x14ac:dyDescent="0.3">
      <c r="A12" s="41" t="s">
        <v>302</v>
      </c>
      <c r="B12" s="43"/>
      <c r="C12" s="43"/>
      <c r="D12" s="44">
        <f ca="1">OFFSET(D12,-MATCH("PROYECTOS",$A$8:$A$50,0)-1,0)-(OFFSET(D12,-MATCH("PROYECTOS",$A$8:$A$50,0),0))</f>
        <v>0</v>
      </c>
      <c r="E12" s="45">
        <f t="shared" ref="E12:I12" ca="1" si="4">OFFSET(E12,-MATCH("PROYECTOS",$A$8:$A$50,0)-1,0)-(OFFSET(E12,-MATCH("PROYECTOS",$A$8:$A$50,0),0))</f>
        <v>0.11919999999997799</v>
      </c>
      <c r="F12" s="45">
        <f t="shared" ca="1" si="4"/>
        <v>3.2899999991059303E-2</v>
      </c>
      <c r="G12" s="45">
        <f t="shared" ca="1" si="4"/>
        <v>1.1900000274181366E-2</v>
      </c>
      <c r="H12" s="45">
        <f t="shared" ca="1" si="4"/>
        <v>8.999999612569809E-3</v>
      </c>
      <c r="I12" s="45">
        <f t="shared" ca="1" si="4"/>
        <v>1.2000000104308128E-2</v>
      </c>
      <c r="J12" s="46">
        <f t="shared" ca="1" si="1"/>
        <v>9.9832217065298351E-2</v>
      </c>
      <c r="K12" s="46">
        <f t="shared" ca="1" si="2"/>
        <v>0.17533556951975698</v>
      </c>
      <c r="L12" s="47">
        <f t="shared" ca="1" si="3"/>
        <v>0.2760067113344411</v>
      </c>
      <c r="M12" s="4"/>
    </row>
    <row r="13" spans="1:13" ht="15.75" thickBot="1" x14ac:dyDescent="0.3"/>
    <row r="14" spans="1:13" ht="15.75" thickBot="1" x14ac:dyDescent="0.3">
      <c r="A14" s="89" t="s">
        <v>324</v>
      </c>
      <c r="B14" s="90"/>
      <c r="C14" s="90"/>
      <c r="D14" s="91"/>
    </row>
    <row r="15" spans="1:13" ht="15.75" thickBot="1" x14ac:dyDescent="0.3">
      <c r="A15" s="1" t="s">
        <v>985</v>
      </c>
    </row>
    <row r="16" spans="1:13" ht="45" customHeight="1" x14ac:dyDescent="0.25">
      <c r="A16" s="82" t="s">
        <v>326</v>
      </c>
      <c r="B16" s="83"/>
      <c r="C16" s="83"/>
      <c r="D16" s="94" t="s">
        <v>327</v>
      </c>
    </row>
    <row r="17" spans="1:4" ht="15.75" thickBot="1" x14ac:dyDescent="0.3">
      <c r="A17" s="85"/>
      <c r="B17" s="86"/>
      <c r="C17" s="86"/>
      <c r="D17" s="105"/>
    </row>
    <row r="18" spans="1:4" ht="39" thickBot="1" x14ac:dyDescent="0.3">
      <c r="A18" s="73"/>
      <c r="B18" s="74">
        <v>3000661</v>
      </c>
      <c r="C18" s="74" t="s">
        <v>974</v>
      </c>
      <c r="D18" s="75">
        <v>9.453060680849322E-2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"/>
  <sheetViews>
    <sheetView workbookViewId="0">
      <selection activeCell="A13" sqref="A13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16</v>
      </c>
      <c r="B1" s="50" t="s">
        <v>366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367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521.51113800000007</v>
      </c>
      <c r="E6" s="14">
        <v>552.65982900000029</v>
      </c>
      <c r="F6" s="14">
        <v>189.49189176925645</v>
      </c>
      <c r="G6" s="14">
        <v>75.744897007781105</v>
      </c>
      <c r="H6" s="14">
        <v>71.067543284563243</v>
      </c>
      <c r="I6" s="14">
        <v>42.679451476912107</v>
      </c>
      <c r="J6" s="15">
        <v>0.13705518844175132</v>
      </c>
      <c r="K6" s="15">
        <v>0.26564702659498757</v>
      </c>
      <c r="L6" s="16">
        <v>0.34287256251667309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293.14940799999999</v>
      </c>
      <c r="E7" s="38">
        <f ca="1">SUM(E8:OFFSET(E6,MATCH("GOBIERNOS REGIONALES",$A$8:$A$50,0),0))</f>
        <v>290.72376000000003</v>
      </c>
      <c r="F7" s="38">
        <f ca="1">SUM(F8:OFFSET(F6,MATCH("GOBIERNOS REGIONALES",$A$8:$A$50,0),0))</f>
        <v>111.92189514966495</v>
      </c>
      <c r="G7" s="38">
        <f ca="1">SUM(G8:OFFSET(G6,MATCH("GOBIERNOS REGIONALES",$A$8:$A$50,0),0))</f>
        <v>39.227259326697094</v>
      </c>
      <c r="H7" s="38">
        <f ca="1">SUM(H8:OFFSET(H6,MATCH("GOBIERNOS REGIONALES",$A$8:$A$50,0),0))</f>
        <v>49.347307812120135</v>
      </c>
      <c r="I7" s="38">
        <f ca="1">SUM(I8:OFFSET(I6,MATCH("GOBIERNOS REGIONALES",$A$8:$A$50,0),0))</f>
        <v>23.347328010847711</v>
      </c>
      <c r="J7" s="39">
        <f ca="1">IFERROR(G7/E7,0)</f>
        <v>0.1349296642513742</v>
      </c>
      <c r="K7" s="39">
        <f ca="1">IFERROR(SUM(G7,H7)/E7,0)</f>
        <v>0.30466917165221452</v>
      </c>
      <c r="L7" s="40">
        <f ca="1">IFERROR(SUM(G7,H7,I7)/E7,0)</f>
        <v>0.38497677365504951</v>
      </c>
      <c r="M7" s="4"/>
    </row>
    <row r="8" spans="1:13" x14ac:dyDescent="0.25">
      <c r="A8" s="17"/>
      <c r="B8" s="18">
        <v>11</v>
      </c>
      <c r="C8" s="19" t="s">
        <v>115</v>
      </c>
      <c r="D8" s="20">
        <v>110.71122799999998</v>
      </c>
      <c r="E8" s="21">
        <v>83.331358999999964</v>
      </c>
      <c r="F8" s="21">
        <f t="shared" ref="F8:F39" si="0">SUM(G8,H8,I8)</f>
        <v>30.658275585716183</v>
      </c>
      <c r="G8" s="21">
        <v>4.2715512759459671</v>
      </c>
      <c r="H8" s="21">
        <v>7.9109263553764322</v>
      </c>
      <c r="I8" s="21">
        <v>18.475797954393784</v>
      </c>
      <c r="J8" s="22">
        <f t="shared" ref="J8:J39" si="1">IFERROR(G8/E8,0)</f>
        <v>5.1259829759238283E-2</v>
      </c>
      <c r="K8" s="22">
        <f t="shared" ref="K8:K39" si="2">IFERROR(SUM(G8,H8)/E8,0)</f>
        <v>0.14619319518504917</v>
      </c>
      <c r="L8" s="23">
        <f t="shared" ref="L8:L39" si="3">IFERROR(SUM(G8,H8,I8)/E8,0)</f>
        <v>0.36790802350548724</v>
      </c>
      <c r="M8" s="4"/>
    </row>
    <row r="9" spans="1:13" x14ac:dyDescent="0.25">
      <c r="A9" s="17"/>
      <c r="B9" s="18">
        <v>131</v>
      </c>
      <c r="C9" s="19" t="s">
        <v>147</v>
      </c>
      <c r="D9" s="20">
        <v>24.677717000000001</v>
      </c>
      <c r="E9" s="21">
        <v>25.397231999999995</v>
      </c>
      <c r="F9" s="21">
        <f t="shared" si="0"/>
        <v>12.3240347210658</v>
      </c>
      <c r="G9" s="21">
        <v>1.1911771470176973</v>
      </c>
      <c r="H9" s="21">
        <v>9.6800101188782719</v>
      </c>
      <c r="I9" s="21">
        <v>1.4528474551698309</v>
      </c>
      <c r="J9" s="22">
        <f t="shared" si="1"/>
        <v>4.6901849265215102E-2</v>
      </c>
      <c r="K9" s="22">
        <f t="shared" si="2"/>
        <v>0.42804614557586318</v>
      </c>
      <c r="L9" s="23">
        <f t="shared" si="3"/>
        <v>0.48525109827188262</v>
      </c>
      <c r="M9" s="4"/>
    </row>
    <row r="10" spans="1:13" x14ac:dyDescent="0.25">
      <c r="A10" s="17"/>
      <c r="B10" s="18">
        <v>135</v>
      </c>
      <c r="C10" s="19" t="s">
        <v>148</v>
      </c>
      <c r="D10" s="20">
        <v>44.145656999999964</v>
      </c>
      <c r="E10" s="21">
        <v>44.145656999999993</v>
      </c>
      <c r="F10" s="21">
        <f t="shared" si="0"/>
        <v>20.70174331124872</v>
      </c>
      <c r="G10" s="21">
        <v>17.271065320819616</v>
      </c>
      <c r="H10" s="21">
        <v>1.4100000001490116</v>
      </c>
      <c r="I10" s="21">
        <v>2.0206779902800918</v>
      </c>
      <c r="J10" s="22">
        <f t="shared" si="1"/>
        <v>0.39122909238432263</v>
      </c>
      <c r="K10" s="22">
        <f t="shared" si="2"/>
        <v>0.4231688141138919</v>
      </c>
      <c r="L10" s="23">
        <f t="shared" si="3"/>
        <v>0.46894178766551653</v>
      </c>
      <c r="M10" s="4"/>
    </row>
    <row r="11" spans="1:13" ht="25.5" x14ac:dyDescent="0.25">
      <c r="A11" s="17"/>
      <c r="B11" s="18">
        <v>136</v>
      </c>
      <c r="C11" s="19" t="s">
        <v>149</v>
      </c>
      <c r="D11" s="20">
        <v>0.232903</v>
      </c>
      <c r="E11" s="21">
        <v>0.232903</v>
      </c>
      <c r="F11" s="21">
        <f t="shared" si="0"/>
        <v>1.0291640122886747E-2</v>
      </c>
      <c r="G11" s="21">
        <v>3.9900001138448715E-3</v>
      </c>
      <c r="H11" s="21">
        <v>0</v>
      </c>
      <c r="I11" s="21">
        <v>6.3016400090418756E-3</v>
      </c>
      <c r="J11" s="22">
        <f t="shared" si="1"/>
        <v>1.7131596045756696E-2</v>
      </c>
      <c r="K11" s="22">
        <f t="shared" si="2"/>
        <v>1.7131596045756696E-2</v>
      </c>
      <c r="L11" s="23">
        <f t="shared" si="3"/>
        <v>4.4188525364150515E-2</v>
      </c>
      <c r="M11" s="4"/>
    </row>
    <row r="12" spans="1:13" ht="25.5" x14ac:dyDescent="0.25">
      <c r="A12" s="17"/>
      <c r="B12" s="18">
        <v>137</v>
      </c>
      <c r="C12" s="19" t="s">
        <v>150</v>
      </c>
      <c r="D12" s="20">
        <v>113.38190300000005</v>
      </c>
      <c r="E12" s="21">
        <v>137.61660900000007</v>
      </c>
      <c r="F12" s="21">
        <f t="shared" si="0"/>
        <v>48.227549891511352</v>
      </c>
      <c r="G12" s="21">
        <v>16.489475582799969</v>
      </c>
      <c r="H12" s="21">
        <v>30.34637133771642</v>
      </c>
      <c r="I12" s="21">
        <v>1.3917029709949631</v>
      </c>
      <c r="J12" s="22">
        <f t="shared" si="1"/>
        <v>0.11982184201908333</v>
      </c>
      <c r="K12" s="22">
        <f t="shared" si="2"/>
        <v>0.34033571427789189</v>
      </c>
      <c r="L12" s="23">
        <f t="shared" si="3"/>
        <v>0.35044861402965777</v>
      </c>
      <c r="M12" s="4"/>
    </row>
    <row r="13" spans="1:13" x14ac:dyDescent="0.25">
      <c r="A13" s="34" t="s">
        <v>214</v>
      </c>
      <c r="B13" s="57"/>
      <c r="C13" s="36"/>
      <c r="D13" s="37">
        <f ca="1">SUM(D14:OFFSET(D12,(MATCH("GOBIERNOS LOCALES",$A$8:$A$50,0)-MATCH("GOBIERNOS REGIONALES",$A$8:$A$50,0)),0))</f>
        <v>227.71023</v>
      </c>
      <c r="E13" s="38">
        <f ca="1">SUM(E14:OFFSET(E12,(MATCH("GOBIERNOS LOCALES",$A$8:$A$50,0)-MATCH("GOBIERNOS REGIONALES",$A$8:$A$50,0)),0))</f>
        <v>261.76686400000006</v>
      </c>
      <c r="F13" s="38">
        <f ca="1">SUM(F14:OFFSET(F12,(MATCH("GOBIERNOS LOCALES",$A$8:$A$50,0)-MATCH("GOBIERNOS REGIONALES",$A$8:$A$50,0)),0))</f>
        <v>77.526648149354401</v>
      </c>
      <c r="G13" s="38">
        <f ca="1">SUM(G14:OFFSET(G12,(MATCH("GOBIERNOS LOCALES",$A$8:$A$50,0)-MATCH("GOBIERNOS REGIONALES",$A$8:$A$50,0)),0))</f>
        <v>36.517637681084011</v>
      </c>
      <c r="H13" s="38">
        <f ca="1">SUM(H14:OFFSET(H12,(MATCH("GOBIERNOS LOCALES",$A$8:$A$50,0)-MATCH("GOBIERNOS REGIONALES",$A$8:$A$50,0)),0))</f>
        <v>21.705235472778384</v>
      </c>
      <c r="I13" s="38">
        <f ca="1">SUM(I14:OFFSET(I12,(MATCH("GOBIERNOS LOCALES",$A$8:$A$50,0)-MATCH("GOBIERNOS REGIONALES",$A$8:$A$50,0)),0))</f>
        <v>19.303774995492013</v>
      </c>
      <c r="J13" s="39">
        <f t="shared" ca="1" si="1"/>
        <v>0.13950443200894977</v>
      </c>
      <c r="K13" s="39">
        <f t="shared" ca="1" si="2"/>
        <v>0.22242262547738809</v>
      </c>
      <c r="L13" s="40">
        <f t="shared" ca="1" si="3"/>
        <v>0.29616677590389889</v>
      </c>
      <c r="M13" s="4"/>
    </row>
    <row r="14" spans="1:13" x14ac:dyDescent="0.25">
      <c r="A14" s="17"/>
      <c r="B14" s="18">
        <v>440</v>
      </c>
      <c r="C14" s="19" t="s">
        <v>215</v>
      </c>
      <c r="D14" s="20">
        <v>2.6282669999999984</v>
      </c>
      <c r="E14" s="21">
        <v>3.019578999999998</v>
      </c>
      <c r="F14" s="21">
        <f t="shared" si="0"/>
        <v>0.97002361771910728</v>
      </c>
      <c r="G14" s="21">
        <v>0.4616519513529056</v>
      </c>
      <c r="H14" s="21">
        <v>0.19518947190726976</v>
      </c>
      <c r="I14" s="21">
        <v>0.31318219445893192</v>
      </c>
      <c r="J14" s="22">
        <f t="shared" si="1"/>
        <v>0.15288619749736831</v>
      </c>
      <c r="K14" s="22">
        <f t="shared" si="2"/>
        <v>0.21752748421557302</v>
      </c>
      <c r="L14" s="23">
        <f t="shared" si="3"/>
        <v>0.32124465619846604</v>
      </c>
      <c r="M14" s="4"/>
    </row>
    <row r="15" spans="1:13" x14ac:dyDescent="0.25">
      <c r="A15" s="17"/>
      <c r="B15" s="18">
        <v>441</v>
      </c>
      <c r="C15" s="19" t="s">
        <v>216</v>
      </c>
      <c r="D15" s="20">
        <v>6.9474549999999988</v>
      </c>
      <c r="E15" s="21">
        <v>8.161165000000004</v>
      </c>
      <c r="F15" s="21">
        <f t="shared" si="0"/>
        <v>1.5848644107190921</v>
      </c>
      <c r="G15" s="21">
        <v>0.70618155412921624</v>
      </c>
      <c r="H15" s="21">
        <v>0.42753107837597781</v>
      </c>
      <c r="I15" s="21">
        <v>0.45115177821389807</v>
      </c>
      <c r="J15" s="22">
        <f t="shared" si="1"/>
        <v>8.6529503340419645E-2</v>
      </c>
      <c r="K15" s="22">
        <f t="shared" si="2"/>
        <v>0.13891553871355297</v>
      </c>
      <c r="L15" s="23">
        <f t="shared" si="3"/>
        <v>0.19419585447899795</v>
      </c>
      <c r="M15" s="4"/>
    </row>
    <row r="16" spans="1:13" x14ac:dyDescent="0.25">
      <c r="A16" s="17"/>
      <c r="B16" s="18">
        <v>442</v>
      </c>
      <c r="C16" s="19" t="s">
        <v>217</v>
      </c>
      <c r="D16" s="20">
        <v>4.614536000000002</v>
      </c>
      <c r="E16" s="21">
        <v>5.607494</v>
      </c>
      <c r="F16" s="21">
        <f t="shared" si="0"/>
        <v>1.3884720005291911</v>
      </c>
      <c r="G16" s="21">
        <v>0.64034068823787038</v>
      </c>
      <c r="H16" s="21">
        <v>0.43496414731998811</v>
      </c>
      <c r="I16" s="21">
        <v>0.31316716497133257</v>
      </c>
      <c r="J16" s="22">
        <f t="shared" si="1"/>
        <v>0.11419373578248508</v>
      </c>
      <c r="K16" s="22">
        <f t="shared" si="2"/>
        <v>0.19176210185117604</v>
      </c>
      <c r="L16" s="23">
        <f t="shared" si="3"/>
        <v>0.24761007332851201</v>
      </c>
      <c r="M16" s="4"/>
    </row>
    <row r="17" spans="1:13" x14ac:dyDescent="0.25">
      <c r="A17" s="17"/>
      <c r="B17" s="18">
        <v>443</v>
      </c>
      <c r="C17" s="19" t="s">
        <v>218</v>
      </c>
      <c r="D17" s="20">
        <v>14.869808000000008</v>
      </c>
      <c r="E17" s="21">
        <v>16.839751000000014</v>
      </c>
      <c r="F17" s="21">
        <f t="shared" si="0"/>
        <v>5.4043917192215645</v>
      </c>
      <c r="G17" s="21">
        <v>2.6076063102391345</v>
      </c>
      <c r="H17" s="21">
        <v>1.4135116873703737</v>
      </c>
      <c r="I17" s="21">
        <v>1.3832737216120563</v>
      </c>
      <c r="J17" s="22">
        <f t="shared" si="1"/>
        <v>0.15484827003909574</v>
      </c>
      <c r="K17" s="22">
        <f t="shared" si="2"/>
        <v>0.23878725983593849</v>
      </c>
      <c r="L17" s="23">
        <f t="shared" si="3"/>
        <v>0.32093061941483342</v>
      </c>
      <c r="M17" s="4"/>
    </row>
    <row r="18" spans="1:13" x14ac:dyDescent="0.25">
      <c r="A18" s="17"/>
      <c r="B18" s="18">
        <v>444</v>
      </c>
      <c r="C18" s="19" t="s">
        <v>219</v>
      </c>
      <c r="D18" s="20">
        <v>7.5233050000000015</v>
      </c>
      <c r="E18" s="21">
        <v>8.1031630000000003</v>
      </c>
      <c r="F18" s="21">
        <f t="shared" si="0"/>
        <v>2.0427265073113778</v>
      </c>
      <c r="G18" s="21">
        <v>0.9856314453354571</v>
      </c>
      <c r="H18" s="21">
        <v>0.52903705174241278</v>
      </c>
      <c r="I18" s="21">
        <v>0.52805801023350796</v>
      </c>
      <c r="J18" s="22">
        <f t="shared" si="1"/>
        <v>0.12163539661431678</v>
      </c>
      <c r="K18" s="22">
        <f t="shared" si="2"/>
        <v>0.18692311842645518</v>
      </c>
      <c r="L18" s="23">
        <f t="shared" si="3"/>
        <v>0.25209001809680709</v>
      </c>
      <c r="M18" s="4"/>
    </row>
    <row r="19" spans="1:13" x14ac:dyDescent="0.25">
      <c r="A19" s="17"/>
      <c r="B19" s="18">
        <v>445</v>
      </c>
      <c r="C19" s="19" t="s">
        <v>220</v>
      </c>
      <c r="D19" s="20">
        <v>15.699645999999996</v>
      </c>
      <c r="E19" s="21">
        <v>17.998571999999999</v>
      </c>
      <c r="F19" s="21">
        <f t="shared" si="0"/>
        <v>5.9326724708434995</v>
      </c>
      <c r="G19" s="21">
        <v>2.8960132009860899</v>
      </c>
      <c r="H19" s="21">
        <v>1.6272824514671811</v>
      </c>
      <c r="I19" s="21">
        <v>1.4093768183902284</v>
      </c>
      <c r="J19" s="22">
        <f t="shared" si="1"/>
        <v>0.16090238719972286</v>
      </c>
      <c r="K19" s="22">
        <f t="shared" si="2"/>
        <v>0.25131414050255046</v>
      </c>
      <c r="L19" s="23">
        <f t="shared" si="3"/>
        <v>0.32961906482600395</v>
      </c>
      <c r="M19" s="4"/>
    </row>
    <row r="20" spans="1:13" x14ac:dyDescent="0.25">
      <c r="A20" s="17"/>
      <c r="B20" s="18">
        <v>446</v>
      </c>
      <c r="C20" s="19" t="s">
        <v>221</v>
      </c>
      <c r="D20" s="20">
        <v>11.007509999999998</v>
      </c>
      <c r="E20" s="21">
        <v>13.528872999999997</v>
      </c>
      <c r="F20" s="21">
        <f t="shared" si="0"/>
        <v>3.7261895829831326</v>
      </c>
      <c r="G20" s="21">
        <v>2.1696578428291105</v>
      </c>
      <c r="H20" s="21">
        <v>0.71498761008093314</v>
      </c>
      <c r="I20" s="21">
        <v>0.84154413007308904</v>
      </c>
      <c r="J20" s="22">
        <f t="shared" si="1"/>
        <v>0.16037240077788525</v>
      </c>
      <c r="K20" s="22">
        <f t="shared" si="2"/>
        <v>0.21322141562789776</v>
      </c>
      <c r="L20" s="23">
        <f t="shared" si="3"/>
        <v>0.27542498055700082</v>
      </c>
      <c r="M20" s="4"/>
    </row>
    <row r="21" spans="1:13" x14ac:dyDescent="0.25">
      <c r="A21" s="17"/>
      <c r="B21" s="18">
        <v>447</v>
      </c>
      <c r="C21" s="19" t="s">
        <v>222</v>
      </c>
      <c r="D21" s="20">
        <v>3.3288270000000004</v>
      </c>
      <c r="E21" s="21">
        <v>4.6940449999999965</v>
      </c>
      <c r="F21" s="21">
        <f t="shared" si="0"/>
        <v>1.3949014171485032</v>
      </c>
      <c r="G21" s="21">
        <v>0.53886282110761385</v>
      </c>
      <c r="H21" s="21">
        <v>0.45799268414339167</v>
      </c>
      <c r="I21" s="21">
        <v>0.39804591189749772</v>
      </c>
      <c r="J21" s="22">
        <f t="shared" si="1"/>
        <v>0.11479711445195226</v>
      </c>
      <c r="K21" s="22">
        <f t="shared" si="2"/>
        <v>0.21236598823637318</v>
      </c>
      <c r="L21" s="23">
        <f t="shared" si="3"/>
        <v>0.29716404873589924</v>
      </c>
      <c r="M21" s="4"/>
    </row>
    <row r="22" spans="1:13" x14ac:dyDescent="0.25">
      <c r="A22" s="17"/>
      <c r="B22" s="18">
        <v>448</v>
      </c>
      <c r="C22" s="19" t="s">
        <v>223</v>
      </c>
      <c r="D22" s="20">
        <v>5.1616999999999997</v>
      </c>
      <c r="E22" s="21">
        <v>6.0175419999999997</v>
      </c>
      <c r="F22" s="21">
        <f t="shared" si="0"/>
        <v>1.6987093994666793</v>
      </c>
      <c r="G22" s="21">
        <v>0.85254171348060481</v>
      </c>
      <c r="H22" s="21">
        <v>0.42737551401660312</v>
      </c>
      <c r="I22" s="21">
        <v>0.41879217196947138</v>
      </c>
      <c r="J22" s="22">
        <f t="shared" si="1"/>
        <v>0.14167607197101489</v>
      </c>
      <c r="K22" s="22">
        <f t="shared" si="2"/>
        <v>0.21269768079677848</v>
      </c>
      <c r="L22" s="23">
        <f t="shared" si="3"/>
        <v>0.28229290289401876</v>
      </c>
      <c r="M22" s="4"/>
    </row>
    <row r="23" spans="1:13" x14ac:dyDescent="0.25">
      <c r="A23" s="17"/>
      <c r="B23" s="18">
        <v>449</v>
      </c>
      <c r="C23" s="19" t="s">
        <v>224</v>
      </c>
      <c r="D23" s="20">
        <v>15.258522999999999</v>
      </c>
      <c r="E23" s="21">
        <v>16.277293</v>
      </c>
      <c r="F23" s="21">
        <f t="shared" si="0"/>
        <v>4.960019247343098</v>
      </c>
      <c r="G23" s="21">
        <v>2.3763793778507534</v>
      </c>
      <c r="H23" s="21">
        <v>1.2648043828962727</v>
      </c>
      <c r="I23" s="21">
        <v>1.3188354865960719</v>
      </c>
      <c r="J23" s="22">
        <f t="shared" si="1"/>
        <v>0.1459935247126628</v>
      </c>
      <c r="K23" s="22">
        <f t="shared" si="2"/>
        <v>0.22369713199529098</v>
      </c>
      <c r="L23" s="23">
        <f t="shared" si="3"/>
        <v>0.30472015508617423</v>
      </c>
      <c r="M23" s="4"/>
    </row>
    <row r="24" spans="1:13" x14ac:dyDescent="0.25">
      <c r="A24" s="17"/>
      <c r="B24" s="18">
        <v>450</v>
      </c>
      <c r="C24" s="19" t="s">
        <v>225</v>
      </c>
      <c r="D24" s="20">
        <v>7.4167959999999979</v>
      </c>
      <c r="E24" s="21">
        <v>9.5108160000000055</v>
      </c>
      <c r="F24" s="21">
        <f t="shared" si="0"/>
        <v>2.4603894643238391</v>
      </c>
      <c r="G24" s="21">
        <v>1.27508622435289</v>
      </c>
      <c r="H24" s="21">
        <v>0.53462124073621453</v>
      </c>
      <c r="I24" s="21">
        <v>0.65068199923473458</v>
      </c>
      <c r="J24" s="22">
        <f t="shared" si="1"/>
        <v>0.13406696379710104</v>
      </c>
      <c r="K24" s="22">
        <f t="shared" si="2"/>
        <v>0.19027888512290675</v>
      </c>
      <c r="L24" s="23">
        <f t="shared" si="3"/>
        <v>0.25869383492687037</v>
      </c>
      <c r="M24" s="4"/>
    </row>
    <row r="25" spans="1:13" x14ac:dyDescent="0.25">
      <c r="A25" s="17"/>
      <c r="B25" s="18">
        <v>451</v>
      </c>
      <c r="C25" s="19" t="s">
        <v>226</v>
      </c>
      <c r="D25" s="20">
        <v>15.589761000000001</v>
      </c>
      <c r="E25" s="21">
        <v>16.883761999999997</v>
      </c>
      <c r="F25" s="21">
        <f t="shared" si="0"/>
        <v>5.7033795466713286</v>
      </c>
      <c r="G25" s="21">
        <v>2.6981361201142136</v>
      </c>
      <c r="H25" s="21">
        <v>1.4171783984472768</v>
      </c>
      <c r="I25" s="21">
        <v>1.5880650281098383</v>
      </c>
      <c r="J25" s="22">
        <f t="shared" si="1"/>
        <v>0.15980657155166095</v>
      </c>
      <c r="K25" s="22">
        <f t="shared" si="2"/>
        <v>0.24374393091785415</v>
      </c>
      <c r="L25" s="23">
        <f t="shared" si="3"/>
        <v>0.33780265006527155</v>
      </c>
      <c r="M25" s="4"/>
    </row>
    <row r="26" spans="1:13" x14ac:dyDescent="0.25">
      <c r="A26" s="17"/>
      <c r="B26" s="18">
        <v>452</v>
      </c>
      <c r="C26" s="19" t="s">
        <v>227</v>
      </c>
      <c r="D26" s="20">
        <v>23.149206999999997</v>
      </c>
      <c r="E26" s="21">
        <v>23.731256999999999</v>
      </c>
      <c r="F26" s="21">
        <f t="shared" si="0"/>
        <v>6.9691316897224169</v>
      </c>
      <c r="G26" s="21">
        <v>3.3963663480317337</v>
      </c>
      <c r="H26" s="21">
        <v>1.6638130326537066</v>
      </c>
      <c r="I26" s="21">
        <v>1.9089523090369767</v>
      </c>
      <c r="J26" s="22">
        <f t="shared" si="1"/>
        <v>0.14311784445433015</v>
      </c>
      <c r="K26" s="22">
        <f t="shared" si="2"/>
        <v>0.2132284598614157</v>
      </c>
      <c r="L26" s="23">
        <f t="shared" si="3"/>
        <v>0.29366888107622857</v>
      </c>
      <c r="M26" s="4"/>
    </row>
    <row r="27" spans="1:13" x14ac:dyDescent="0.25">
      <c r="A27" s="17"/>
      <c r="B27" s="18">
        <v>453</v>
      </c>
      <c r="C27" s="19" t="s">
        <v>228</v>
      </c>
      <c r="D27" s="20">
        <v>12.670496000000004</v>
      </c>
      <c r="E27" s="21">
        <v>15.447098000000004</v>
      </c>
      <c r="F27" s="21">
        <f t="shared" si="0"/>
        <v>4.8164443389026701</v>
      </c>
      <c r="G27" s="21">
        <v>2.3416218204474717</v>
      </c>
      <c r="H27" s="21">
        <v>1.2920649528923605</v>
      </c>
      <c r="I27" s="21">
        <v>1.182757565562838</v>
      </c>
      <c r="J27" s="22">
        <f t="shared" si="1"/>
        <v>0.151589756240782</v>
      </c>
      <c r="K27" s="22">
        <f t="shared" si="2"/>
        <v>0.23523426687264049</v>
      </c>
      <c r="L27" s="23">
        <f t="shared" si="3"/>
        <v>0.31180253656076168</v>
      </c>
      <c r="M27" s="4"/>
    </row>
    <row r="28" spans="1:13" x14ac:dyDescent="0.25">
      <c r="A28" s="17"/>
      <c r="B28" s="18">
        <v>454</v>
      </c>
      <c r="C28" s="19" t="s">
        <v>229</v>
      </c>
      <c r="D28" s="20">
        <v>5.5967330000000004</v>
      </c>
      <c r="E28" s="21">
        <v>5.9142620000000008</v>
      </c>
      <c r="F28" s="21">
        <f t="shared" si="0"/>
        <v>1.7660649538156576</v>
      </c>
      <c r="G28" s="21">
        <v>0.85420806637557689</v>
      </c>
      <c r="H28" s="21">
        <v>0.46285782696941169</v>
      </c>
      <c r="I28" s="21">
        <v>0.44899906047066906</v>
      </c>
      <c r="J28" s="22">
        <f t="shared" si="1"/>
        <v>0.14443189469380571</v>
      </c>
      <c r="K28" s="22">
        <f t="shared" si="2"/>
        <v>0.22269319373152363</v>
      </c>
      <c r="L28" s="23">
        <f t="shared" si="3"/>
        <v>0.29861121367562976</v>
      </c>
      <c r="M28" s="4"/>
    </row>
    <row r="29" spans="1:13" x14ac:dyDescent="0.25">
      <c r="A29" s="17"/>
      <c r="B29" s="18">
        <v>455</v>
      </c>
      <c r="C29" s="19" t="s">
        <v>230</v>
      </c>
      <c r="D29" s="20">
        <v>2.2549639999999997</v>
      </c>
      <c r="E29" s="21">
        <v>4.0609729999999988</v>
      </c>
      <c r="F29" s="21">
        <f t="shared" si="0"/>
        <v>0.64650760334370716</v>
      </c>
      <c r="G29" s="21">
        <v>0.32356630221693194</v>
      </c>
      <c r="H29" s="21">
        <v>0.15663787034100096</v>
      </c>
      <c r="I29" s="21">
        <v>0.16630343078577425</v>
      </c>
      <c r="J29" s="22">
        <f t="shared" si="1"/>
        <v>7.9677038536560579E-2</v>
      </c>
      <c r="K29" s="22">
        <f t="shared" si="2"/>
        <v>0.11824855091573695</v>
      </c>
      <c r="L29" s="23">
        <f t="shared" si="3"/>
        <v>0.1592001728018648</v>
      </c>
      <c r="M29" s="4"/>
    </row>
    <row r="30" spans="1:13" x14ac:dyDescent="0.25">
      <c r="A30" s="17"/>
      <c r="B30" s="18">
        <v>456</v>
      </c>
      <c r="C30" s="19" t="s">
        <v>231</v>
      </c>
      <c r="D30" s="20">
        <v>1.7436149999999997</v>
      </c>
      <c r="E30" s="21">
        <v>1.9910349999999997</v>
      </c>
      <c r="F30" s="21">
        <f t="shared" si="0"/>
        <v>0.48055440193820687</v>
      </c>
      <c r="G30" s="21">
        <v>0.19229601082952286</v>
      </c>
      <c r="H30" s="21">
        <v>0.14772178113889822</v>
      </c>
      <c r="I30" s="21">
        <v>0.14053660996978579</v>
      </c>
      <c r="J30" s="22">
        <f t="shared" si="1"/>
        <v>9.6580929430935616E-2</v>
      </c>
      <c r="K30" s="22">
        <f t="shared" si="2"/>
        <v>0.17077439219723467</v>
      </c>
      <c r="L30" s="23">
        <f t="shared" si="3"/>
        <v>0.24135909310394188</v>
      </c>
      <c r="M30" s="4"/>
    </row>
    <row r="31" spans="1:13" x14ac:dyDescent="0.25">
      <c r="A31" s="17"/>
      <c r="B31" s="18">
        <v>457</v>
      </c>
      <c r="C31" s="19" t="s">
        <v>232</v>
      </c>
      <c r="D31" s="20">
        <v>4.6831549999999993</v>
      </c>
      <c r="E31" s="21">
        <v>8.1783219999999996</v>
      </c>
      <c r="F31" s="21">
        <f t="shared" si="0"/>
        <v>1.7103892643690415</v>
      </c>
      <c r="G31" s="21">
        <v>0.61231805650277238</v>
      </c>
      <c r="H31" s="21">
        <v>0.3215094089964623</v>
      </c>
      <c r="I31" s="21">
        <v>0.77656179886980681</v>
      </c>
      <c r="J31" s="22">
        <f t="shared" si="1"/>
        <v>7.487086672581153E-2</v>
      </c>
      <c r="K31" s="22">
        <f t="shared" si="2"/>
        <v>0.11418325978106936</v>
      </c>
      <c r="L31" s="23">
        <f t="shared" si="3"/>
        <v>0.20913694329583032</v>
      </c>
      <c r="M31" s="4"/>
    </row>
    <row r="32" spans="1:13" x14ac:dyDescent="0.25">
      <c r="A32" s="17"/>
      <c r="B32" s="18">
        <v>458</v>
      </c>
      <c r="C32" s="19" t="s">
        <v>233</v>
      </c>
      <c r="D32" s="20">
        <v>11.214017999999996</v>
      </c>
      <c r="E32" s="21">
        <v>11.922682000000002</v>
      </c>
      <c r="F32" s="21">
        <f t="shared" si="0"/>
        <v>3.4869770481618616</v>
      </c>
      <c r="G32" s="21">
        <v>1.7998514723713015</v>
      </c>
      <c r="H32" s="21">
        <v>0.80090617081259552</v>
      </c>
      <c r="I32" s="21">
        <v>0.88621940497796459</v>
      </c>
      <c r="J32" s="22">
        <f t="shared" si="1"/>
        <v>0.15096028497374175</v>
      </c>
      <c r="K32" s="22">
        <f t="shared" si="2"/>
        <v>0.21813528559965759</v>
      </c>
      <c r="L32" s="23">
        <f t="shared" si="3"/>
        <v>0.29246582674618521</v>
      </c>
      <c r="M32" s="4"/>
    </row>
    <row r="33" spans="1:13" x14ac:dyDescent="0.25">
      <c r="A33" s="17"/>
      <c r="B33" s="18">
        <v>459</v>
      </c>
      <c r="C33" s="19" t="s">
        <v>234</v>
      </c>
      <c r="D33" s="20">
        <v>12.132984000000004</v>
      </c>
      <c r="E33" s="21">
        <v>13.173379999999995</v>
      </c>
      <c r="F33" s="21">
        <f t="shared" si="0"/>
        <v>4.0845649776413211</v>
      </c>
      <c r="G33" s="21">
        <v>1.8465149902724534</v>
      </c>
      <c r="H33" s="21">
        <v>1.1607673392536526</v>
      </c>
      <c r="I33" s="21">
        <v>1.0772826481152151</v>
      </c>
      <c r="J33" s="22">
        <f t="shared" si="1"/>
        <v>0.14017017578422958</v>
      </c>
      <c r="K33" s="22">
        <f t="shared" si="2"/>
        <v>0.22828479323651996</v>
      </c>
      <c r="L33" s="23">
        <f t="shared" si="3"/>
        <v>0.31006203249593672</v>
      </c>
      <c r="M33" s="4"/>
    </row>
    <row r="34" spans="1:13" x14ac:dyDescent="0.25">
      <c r="A34" s="17"/>
      <c r="B34" s="18">
        <v>460</v>
      </c>
      <c r="C34" s="19" t="s">
        <v>235</v>
      </c>
      <c r="D34" s="20">
        <v>5.6796649999999973</v>
      </c>
      <c r="E34" s="21">
        <v>6.791891999999998</v>
      </c>
      <c r="F34" s="21">
        <f t="shared" si="0"/>
        <v>1.6874436013476952</v>
      </c>
      <c r="G34" s="21">
        <v>0.82462483151721244</v>
      </c>
      <c r="H34" s="21">
        <v>0.43419662273481663</v>
      </c>
      <c r="I34" s="21">
        <v>0.42862214709566615</v>
      </c>
      <c r="J34" s="22">
        <f t="shared" si="1"/>
        <v>0.12141312487259996</v>
      </c>
      <c r="K34" s="22">
        <f t="shared" si="2"/>
        <v>0.18534179493019462</v>
      </c>
      <c r="L34" s="23">
        <f t="shared" si="3"/>
        <v>0.24844971052951015</v>
      </c>
      <c r="M34" s="4"/>
    </row>
    <row r="35" spans="1:13" x14ac:dyDescent="0.25">
      <c r="A35" s="17"/>
      <c r="B35" s="18">
        <v>461</v>
      </c>
      <c r="C35" s="19" t="s">
        <v>236</v>
      </c>
      <c r="D35" s="20">
        <v>6.0765020000000005</v>
      </c>
      <c r="E35" s="21">
        <v>6.2774880000000008</v>
      </c>
      <c r="F35" s="21">
        <f t="shared" si="0"/>
        <v>2.1431570623390144</v>
      </c>
      <c r="G35" s="21">
        <v>0.97332955349702388</v>
      </c>
      <c r="H35" s="21">
        <v>2.1433718537518871</v>
      </c>
      <c r="I35" s="21">
        <v>-0.97354434490989661</v>
      </c>
      <c r="J35" s="22">
        <f t="shared" si="1"/>
        <v>0.15505080272507471</v>
      </c>
      <c r="K35" s="22">
        <f t="shared" si="2"/>
        <v>0.49648862845280001</v>
      </c>
      <c r="L35" s="23">
        <f t="shared" si="3"/>
        <v>0.3414036095869899</v>
      </c>
      <c r="M35" s="4"/>
    </row>
    <row r="36" spans="1:13" x14ac:dyDescent="0.25">
      <c r="A36" s="17"/>
      <c r="B36" s="18">
        <v>462</v>
      </c>
      <c r="C36" s="19" t="s">
        <v>237</v>
      </c>
      <c r="D36" s="20">
        <v>4.0951009999999979</v>
      </c>
      <c r="E36" s="21">
        <v>5.0444189999999978</v>
      </c>
      <c r="F36" s="21">
        <f t="shared" si="0"/>
        <v>1.3997396468201444</v>
      </c>
      <c r="G36" s="21">
        <v>0.6404059403539577</v>
      </c>
      <c r="H36" s="21">
        <v>0.39242758892396523</v>
      </c>
      <c r="I36" s="21">
        <v>0.36690611754222147</v>
      </c>
      <c r="J36" s="22">
        <f t="shared" si="1"/>
        <v>0.12695335981288589</v>
      </c>
      <c r="K36" s="22">
        <f t="shared" si="2"/>
        <v>0.20474776763744712</v>
      </c>
      <c r="L36" s="23">
        <f t="shared" si="3"/>
        <v>0.27748282742177938</v>
      </c>
      <c r="M36" s="4"/>
    </row>
    <row r="37" spans="1:13" x14ac:dyDescent="0.25">
      <c r="A37" s="17"/>
      <c r="B37" s="18">
        <v>463</v>
      </c>
      <c r="C37" s="19" t="s">
        <v>238</v>
      </c>
      <c r="D37" s="20">
        <v>13.776700999999999</v>
      </c>
      <c r="E37" s="21">
        <v>15.691212000000007</v>
      </c>
      <c r="F37" s="21">
        <f t="shared" si="0"/>
        <v>4.5319691580291988</v>
      </c>
      <c r="G37" s="21">
        <v>2.1015471375831112</v>
      </c>
      <c r="H37" s="21">
        <v>1.3243579139569306</v>
      </c>
      <c r="I37" s="21">
        <v>1.106064106489157</v>
      </c>
      <c r="J37" s="22">
        <f t="shared" si="1"/>
        <v>0.133931473080799</v>
      </c>
      <c r="K37" s="22">
        <f t="shared" si="2"/>
        <v>0.21833272353595376</v>
      </c>
      <c r="L37" s="23">
        <f t="shared" si="3"/>
        <v>0.28882212272890051</v>
      </c>
      <c r="M37" s="4"/>
    </row>
    <row r="38" spans="1:13" x14ac:dyDescent="0.25">
      <c r="A38" s="17"/>
      <c r="B38" s="18">
        <v>464</v>
      </c>
      <c r="C38" s="19" t="s">
        <v>239</v>
      </c>
      <c r="D38" s="20">
        <v>14.590955000000005</v>
      </c>
      <c r="E38" s="21">
        <v>16.900789000000003</v>
      </c>
      <c r="F38" s="21">
        <f t="shared" si="0"/>
        <v>6.536965018643059</v>
      </c>
      <c r="G38" s="21">
        <v>2.4028979010690819</v>
      </c>
      <c r="H38" s="21">
        <v>1.9601273918488005</v>
      </c>
      <c r="I38" s="21">
        <v>2.1739397257251767</v>
      </c>
      <c r="J38" s="22">
        <f t="shared" si="1"/>
        <v>0.14217667004002485</v>
      </c>
      <c r="K38" s="22">
        <f t="shared" si="2"/>
        <v>0.25815512476475988</v>
      </c>
      <c r="L38" s="23">
        <f t="shared" si="3"/>
        <v>0.38678460624785377</v>
      </c>
      <c r="M38" s="4"/>
    </row>
    <row r="39" spans="1:13" ht="15.75" thickBot="1" x14ac:dyDescent="0.3">
      <c r="A39" s="41" t="s">
        <v>241</v>
      </c>
      <c r="B39" s="58"/>
      <c r="C39" s="43"/>
      <c r="D39" s="44">
        <v>0.65149999999999997</v>
      </c>
      <c r="E39" s="45">
        <v>0.16920499999999999</v>
      </c>
      <c r="F39" s="45">
        <f t="shared" si="0"/>
        <v>4.3348470237106085E-2</v>
      </c>
      <c r="G39" s="45">
        <v>0</v>
      </c>
      <c r="H39" s="45">
        <v>1.4999999664723873E-2</v>
      </c>
      <c r="I39" s="45">
        <v>2.8348470572382212E-2</v>
      </c>
      <c r="J39" s="46">
        <f t="shared" si="1"/>
        <v>0</v>
      </c>
      <c r="K39" s="46">
        <f t="shared" si="2"/>
        <v>8.8649860611234144E-2</v>
      </c>
      <c r="L39" s="47">
        <f t="shared" si="3"/>
        <v>0.25618906200825087</v>
      </c>
      <c r="M39" s="4"/>
    </row>
    <row r="40" spans="1:13" x14ac:dyDescent="0.25">
      <c r="D40" s="5"/>
      <c r="E40" s="5"/>
      <c r="F40" s="5"/>
      <c r="G40" s="5"/>
      <c r="H40" s="5"/>
      <c r="I40" s="5"/>
      <c r="J40" s="4"/>
      <c r="K40" s="4"/>
      <c r="L40" s="4"/>
      <c r="M40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topLeftCell="A8" workbookViewId="0">
      <selection activeCell="A15" sqref="A15:XFD3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65</v>
      </c>
      <c r="B1" s="49" t="s">
        <v>39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972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129.39033699999999</v>
      </c>
      <c r="I6" s="14">
        <v>133.69690499999993</v>
      </c>
      <c r="J6" s="14">
        <v>48.279294915564606</v>
      </c>
      <c r="K6" s="14">
        <v>27.113955456006806</v>
      </c>
      <c r="L6" s="14">
        <v>7.1065322714039212</v>
      </c>
      <c r="M6" s="14">
        <v>14.058807188153878</v>
      </c>
      <c r="N6" s="15">
        <v>0.20280166886441253</v>
      </c>
      <c r="O6" s="15">
        <v>0.25595572109474596</v>
      </c>
      <c r="P6" s="16">
        <v>0.36111004151939519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SUM(H8:OFFSET(H6,MATCH("PROYECTOS",$A$8:$A$34,0),0))</f>
        <v>129.39033699999999</v>
      </c>
      <c r="I7" s="38">
        <f ca="1">SUM(I8:OFFSET(I6,MATCH("PROYECTOS",$A$8:$A$34,0),0))</f>
        <v>133.57770499999995</v>
      </c>
      <c r="J7" s="38">
        <f ca="1">SUM(J8:OFFSET(J6,MATCH("PROYECTOS",$A$8:$A$34,0),0))</f>
        <v>48.246394915573546</v>
      </c>
      <c r="K7" s="38">
        <f ca="1">SUM(K8:OFFSET(K6,MATCH("PROYECTOS",$A$8:$A$34,0),0))</f>
        <v>27.102055455732625</v>
      </c>
      <c r="L7" s="38">
        <f ca="1">SUM(L8:OFFSET(L6,MATCH("PROYECTOS",$A$8:$A$34,0),0))</f>
        <v>7.0975322717913514</v>
      </c>
      <c r="M7" s="38">
        <f ca="1">SUM(M8:OFFSET(M6,MATCH("PROYECTOS",$A$8:$A$34,0),0))</f>
        <v>14.04680718804957</v>
      </c>
      <c r="N7" s="39">
        <f ca="1">IFERROR(K7/I7,0)</f>
        <v>0.20289355514629207</v>
      </c>
      <c r="O7" s="39">
        <f ca="1">IFERROR(SUM(K7,L7)/I7,0)</f>
        <v>0.25602766365482915</v>
      </c>
      <c r="P7" s="40">
        <f ca="1">IFERROR(SUM(K7,L7,M7)/I7,0)</f>
        <v>0.36118598470885216</v>
      </c>
      <c r="Q7" s="64"/>
      <c r="R7" s="38"/>
      <c r="S7" s="40"/>
    </row>
    <row r="8" spans="1:19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1</v>
      </c>
      <c r="G8" s="19" t="s">
        <v>539</v>
      </c>
      <c r="H8" s="20">
        <v>15.193308000000002</v>
      </c>
      <c r="I8" s="21">
        <v>15.329496000000001</v>
      </c>
      <c r="J8" s="21">
        <f t="shared" ref="J8:J14" si="0">SUM(K8,L8,M8)</f>
        <v>4.1386981788600679</v>
      </c>
      <c r="K8" s="21">
        <v>2.0463776740944013</v>
      </c>
      <c r="L8" s="21">
        <v>1.0506559967179783</v>
      </c>
      <c r="M8" s="21">
        <v>1.0416645080476883</v>
      </c>
      <c r="N8" s="22">
        <f t="shared" ref="N8:N15" si="1">IFERROR(K8/I8,0)</f>
        <v>0.13349282155749942</v>
      </c>
      <c r="O8" s="22">
        <f t="shared" ref="O8:O15" si="2">IFERROR(SUM(K8,L8)/I8,0)</f>
        <v>0.20203101725016787</v>
      </c>
      <c r="P8" s="23">
        <f t="shared" ref="P8:P15" si="3">IFERROR(SUM(K8,L8,M8)/I8,0)</f>
        <v>0.26998266471774857</v>
      </c>
      <c r="Q8" s="70">
        <v>6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5001537</v>
      </c>
      <c r="C9" s="19" t="s">
        <v>976</v>
      </c>
      <c r="D9" s="68">
        <v>3000618</v>
      </c>
      <c r="E9" s="19" t="s">
        <v>973</v>
      </c>
      <c r="F9" s="69">
        <v>309</v>
      </c>
      <c r="G9" s="19" t="s">
        <v>982</v>
      </c>
      <c r="H9" s="20">
        <v>2.3743110000000005</v>
      </c>
      <c r="I9" s="21">
        <v>2.4151510000000007</v>
      </c>
      <c r="J9" s="21">
        <f t="shared" si="0"/>
        <v>0.53884067287435755</v>
      </c>
      <c r="K9" s="21">
        <v>0.13021254746126942</v>
      </c>
      <c r="L9" s="21">
        <v>0.11957810891908593</v>
      </c>
      <c r="M9" s="21">
        <v>0.28905001649400219</v>
      </c>
      <c r="N9" s="22">
        <f t="shared" si="1"/>
        <v>5.3914868039832455E-2</v>
      </c>
      <c r="O9" s="22">
        <f t="shared" si="2"/>
        <v>0.10342651717443559</v>
      </c>
      <c r="P9" s="23">
        <f t="shared" si="3"/>
        <v>0.22310848177789189</v>
      </c>
      <c r="Q9" s="70">
        <v>0</v>
      </c>
      <c r="R9" s="21">
        <v>0</v>
      </c>
      <c r="S9" s="23">
        <f t="shared" ref="S9:S14" si="4">IFERROR(R9/Q9,0)</f>
        <v>0</v>
      </c>
    </row>
    <row r="10" spans="1:19" ht="38.25" x14ac:dyDescent="0.25">
      <c r="A10" s="17"/>
      <c r="B10" s="19">
        <v>5001539</v>
      </c>
      <c r="C10" s="19" t="s">
        <v>977</v>
      </c>
      <c r="D10" s="68">
        <v>3000618</v>
      </c>
      <c r="E10" s="19" t="s">
        <v>973</v>
      </c>
      <c r="F10" s="69">
        <v>309</v>
      </c>
      <c r="G10" s="19" t="s">
        <v>982</v>
      </c>
      <c r="H10" s="20">
        <v>0.54832999999999998</v>
      </c>
      <c r="I10" s="21">
        <v>1.4767399999999999</v>
      </c>
      <c r="J10" s="21">
        <f t="shared" si="0"/>
        <v>0.56410072417929769</v>
      </c>
      <c r="K10" s="21">
        <v>2.0000000949949026E-3</v>
      </c>
      <c r="L10" s="21">
        <v>4.0000001899898052E-3</v>
      </c>
      <c r="M10" s="21">
        <v>0.55810072389431298</v>
      </c>
      <c r="N10" s="22">
        <f t="shared" si="1"/>
        <v>1.3543346120474171E-3</v>
      </c>
      <c r="O10" s="22">
        <f t="shared" si="2"/>
        <v>4.0630038361422509E-3</v>
      </c>
      <c r="P10" s="23">
        <f t="shared" si="3"/>
        <v>0.38199054957494055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5004443</v>
      </c>
      <c r="C11" s="19" t="s">
        <v>978</v>
      </c>
      <c r="D11" s="68">
        <v>3000661</v>
      </c>
      <c r="E11" s="19" t="s">
        <v>974</v>
      </c>
      <c r="F11" s="69">
        <v>36</v>
      </c>
      <c r="G11" s="19" t="s">
        <v>541</v>
      </c>
      <c r="H11" s="20">
        <v>13.766328999999999</v>
      </c>
      <c r="I11" s="21">
        <v>10.884935999999998</v>
      </c>
      <c r="J11" s="21">
        <f t="shared" si="0"/>
        <v>1.0289596051516128</v>
      </c>
      <c r="K11" s="21">
        <v>0.37621243550529471</v>
      </c>
      <c r="L11" s="21">
        <v>0.28622602772520622</v>
      </c>
      <c r="M11" s="21">
        <v>0.36652114192111185</v>
      </c>
      <c r="N11" s="22">
        <f t="shared" si="1"/>
        <v>3.4562668582093156E-2</v>
      </c>
      <c r="O11" s="22">
        <f t="shared" si="2"/>
        <v>6.0858278195710207E-2</v>
      </c>
      <c r="P11" s="23">
        <f t="shared" si="3"/>
        <v>9.453060680849322E-2</v>
      </c>
      <c r="Q11" s="70">
        <v>0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5004446</v>
      </c>
      <c r="C12" s="19" t="s">
        <v>979</v>
      </c>
      <c r="D12" s="68">
        <v>3000694</v>
      </c>
      <c r="E12" s="19" t="s">
        <v>975</v>
      </c>
      <c r="F12" s="69">
        <v>497</v>
      </c>
      <c r="G12" s="19" t="s">
        <v>983</v>
      </c>
      <c r="H12" s="20">
        <v>7.9557710000000004</v>
      </c>
      <c r="I12" s="21">
        <v>9.878442999999999</v>
      </c>
      <c r="J12" s="21">
        <f t="shared" si="0"/>
        <v>1.052444281634962</v>
      </c>
      <c r="K12" s="21">
        <v>0.21711667351337383</v>
      </c>
      <c r="L12" s="21">
        <v>0.32292287025120459</v>
      </c>
      <c r="M12" s="21">
        <v>0.51240473787038354</v>
      </c>
      <c r="N12" s="22">
        <f t="shared" si="1"/>
        <v>2.1978835481803544E-2</v>
      </c>
      <c r="O12" s="22">
        <f t="shared" si="2"/>
        <v>5.4668488117467343E-2</v>
      </c>
      <c r="P12" s="23">
        <f t="shared" si="3"/>
        <v>0.10653949024506817</v>
      </c>
      <c r="Q12" s="70">
        <v>0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5004447</v>
      </c>
      <c r="C13" s="19" t="s">
        <v>980</v>
      </c>
      <c r="D13" s="68">
        <v>3000694</v>
      </c>
      <c r="E13" s="19" t="s">
        <v>975</v>
      </c>
      <c r="F13" s="69">
        <v>497</v>
      </c>
      <c r="G13" s="19" t="s">
        <v>983</v>
      </c>
      <c r="H13" s="20">
        <v>19.904500000000002</v>
      </c>
      <c r="I13" s="21">
        <v>23.94515100000001</v>
      </c>
      <c r="J13" s="21">
        <f t="shared" si="0"/>
        <v>10.894324987279106</v>
      </c>
      <c r="K13" s="21">
        <v>1.8065658373525366</v>
      </c>
      <c r="L13" s="21">
        <v>3.0864362915126549</v>
      </c>
      <c r="M13" s="21">
        <v>6.0013228584139142</v>
      </c>
      <c r="N13" s="22">
        <f t="shared" si="1"/>
        <v>7.5445998956220228E-2</v>
      </c>
      <c r="O13" s="22">
        <f t="shared" si="2"/>
        <v>0.20434208699979339</v>
      </c>
      <c r="P13" s="23">
        <f t="shared" si="3"/>
        <v>0.45496998483238221</v>
      </c>
      <c r="Q13" s="70">
        <v>0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5004448</v>
      </c>
      <c r="C14" s="19" t="s">
        <v>981</v>
      </c>
      <c r="D14" s="68">
        <v>3000001</v>
      </c>
      <c r="E14" s="19" t="s">
        <v>284</v>
      </c>
      <c r="F14" s="69">
        <v>1</v>
      </c>
      <c r="G14" s="19" t="s">
        <v>539</v>
      </c>
      <c r="H14" s="20">
        <v>69.647787999999991</v>
      </c>
      <c r="I14" s="21">
        <v>69.647787999999949</v>
      </c>
      <c r="J14" s="21">
        <f t="shared" si="0"/>
        <v>30.029026465594143</v>
      </c>
      <c r="K14" s="21">
        <v>22.523570287710754</v>
      </c>
      <c r="L14" s="21">
        <v>2.2277129764752317</v>
      </c>
      <c r="M14" s="21">
        <v>5.2777432014081569</v>
      </c>
      <c r="N14" s="22">
        <f t="shared" si="1"/>
        <v>0.32339247138345256</v>
      </c>
      <c r="O14" s="22">
        <f t="shared" si="2"/>
        <v>0.35537788025925537</v>
      </c>
      <c r="P14" s="23">
        <f t="shared" si="3"/>
        <v>0.43115549435100747</v>
      </c>
      <c r="Q14" s="70">
        <v>0</v>
      </c>
      <c r="R14" s="21">
        <v>0</v>
      </c>
      <c r="S14" s="23">
        <f t="shared" si="4"/>
        <v>0</v>
      </c>
    </row>
    <row r="15" spans="1:19" ht="15.75" thickBot="1" x14ac:dyDescent="0.3">
      <c r="A15" s="41" t="s">
        <v>302</v>
      </c>
      <c r="B15" s="43"/>
      <c r="C15" s="43"/>
      <c r="D15" s="65"/>
      <c r="E15" s="43"/>
      <c r="F15" s="66"/>
      <c r="G15" s="43"/>
      <c r="H15" s="44">
        <f t="shared" ref="H15:M15" ca="1" si="5">OFFSET(H15,-MATCH("PROYECTOS",$A$8:$A$34,0)-1,0)-(OFFSET(H15,-MATCH("PROYECTOS",$A$8:$A$34,0),0))</f>
        <v>0</v>
      </c>
      <c r="I15" s="45">
        <f t="shared" ca="1" si="5"/>
        <v>0.11919999999997799</v>
      </c>
      <c r="J15" s="45">
        <f t="shared" ca="1" si="5"/>
        <v>3.2899999991059303E-2</v>
      </c>
      <c r="K15" s="45">
        <f t="shared" ca="1" si="5"/>
        <v>1.1900000274181366E-2</v>
      </c>
      <c r="L15" s="45">
        <f t="shared" ca="1" si="5"/>
        <v>8.999999612569809E-3</v>
      </c>
      <c r="M15" s="45">
        <f t="shared" ca="1" si="5"/>
        <v>1.2000000104308128E-2</v>
      </c>
      <c r="N15" s="46">
        <f t="shared" ca="1" si="1"/>
        <v>9.9832217065298351E-2</v>
      </c>
      <c r="O15" s="46">
        <f t="shared" ca="1" si="2"/>
        <v>0.17533556951975698</v>
      </c>
      <c r="P15" s="47">
        <f t="shared" ca="1" si="3"/>
        <v>0.2760067113344411</v>
      </c>
      <c r="Q15" s="67"/>
      <c r="R15" s="45"/>
      <c r="S15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6"/>
  <sheetViews>
    <sheetView topLeftCell="A33" workbookViewId="0">
      <selection activeCell="A54" sqref="A54:L54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66</v>
      </c>
      <c r="B1" s="50" t="s">
        <v>40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986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2123.5458120000003</v>
      </c>
      <c r="E6" s="14">
        <v>2521.943088</v>
      </c>
      <c r="F6" s="14">
        <v>510.869668411448</v>
      </c>
      <c r="G6" s="14">
        <v>227.82375350845291</v>
      </c>
      <c r="H6" s="14">
        <v>144.18804211809149</v>
      </c>
      <c r="I6" s="14">
        <v>138.85787278490361</v>
      </c>
      <c r="J6" s="15">
        <v>9.0336595854399751E-2</v>
      </c>
      <c r="K6" s="15">
        <v>0.14750998838818541</v>
      </c>
      <c r="L6" s="16">
        <v>0.20256986402361196</v>
      </c>
      <c r="M6" s="4"/>
    </row>
    <row r="7" spans="1:13" x14ac:dyDescent="0.25">
      <c r="A7" s="34" t="s">
        <v>104</v>
      </c>
      <c r="B7" s="57"/>
      <c r="C7" s="36"/>
      <c r="D7" s="37" t="e">
        <f ca="1">SUM(D8:OFFSET(D6,MATCH("GOBIERNOS REGIONALES",$A$8:$A$50,0),0))</f>
        <v>#N/A</v>
      </c>
      <c r="E7" s="38" t="e">
        <f ca="1">SUM(E8:OFFSET(E6,MATCH("GOBIERNOS REGIONALES",$A$8:$A$50,0),0))</f>
        <v>#N/A</v>
      </c>
      <c r="F7" s="38" t="e">
        <f ca="1">SUM(F8:OFFSET(F6,MATCH("GOBIERNOS REGIONALES",$A$8:$A$50,0),0))</f>
        <v>#N/A</v>
      </c>
      <c r="G7" s="38" t="e">
        <f ca="1">SUM(G8:OFFSET(G6,MATCH("GOBIERNOS REGIONALES",$A$8:$A$50,0),0))</f>
        <v>#N/A</v>
      </c>
      <c r="H7" s="38" t="e">
        <f ca="1">SUM(H8:OFFSET(H6,MATCH("GOBIERNOS REGIONALES",$A$8:$A$50,0),0))</f>
        <v>#N/A</v>
      </c>
      <c r="I7" s="38" t="e">
        <f ca="1">SUM(I8:OFFSET(I6,MATCH("GOBIERNOS REGIONALES",$A$8:$A$50,0),0))</f>
        <v>#N/A</v>
      </c>
      <c r="J7" s="39">
        <f ca="1">IFERROR(G7/E7,0)</f>
        <v>0</v>
      </c>
      <c r="K7" s="39">
        <f ca="1">IFERROR(SUM(G7,H7)/E7,0)</f>
        <v>0</v>
      </c>
      <c r="L7" s="40">
        <f ca="1">IFERROR(SUM(G7,H7,I7)/E7,0)</f>
        <v>0</v>
      </c>
      <c r="M7" s="4"/>
    </row>
    <row r="8" spans="1:13" ht="25.5" x14ac:dyDescent="0.25">
      <c r="A8" s="17"/>
      <c r="B8" s="18">
        <v>510</v>
      </c>
      <c r="C8" s="19" t="s">
        <v>169</v>
      </c>
      <c r="D8" s="20">
        <v>236.46220499999998</v>
      </c>
      <c r="E8" s="21">
        <v>248.02306100000001</v>
      </c>
      <c r="F8" s="21">
        <f t="shared" ref="F8:F55" si="0">SUM(G8,H8,I8)</f>
        <v>63.023306637952373</v>
      </c>
      <c r="G8" s="21">
        <v>28.259139570485786</v>
      </c>
      <c r="H8" s="21">
        <v>16.61242935750488</v>
      </c>
      <c r="I8" s="21">
        <v>18.151737709961708</v>
      </c>
      <c r="J8" s="22">
        <f t="shared" ref="J8:J55" si="1">IFERROR(G8/E8,0)</f>
        <v>0.11393754861563371</v>
      </c>
      <c r="K8" s="22">
        <f t="shared" ref="K8:K55" si="2">IFERROR(SUM(G8,H8)/E8,0)</f>
        <v>0.1809169225920918</v>
      </c>
      <c r="L8" s="23">
        <f t="shared" ref="L8:L55" si="3">IFERROR(SUM(G8,H8,I8)/E8,0)</f>
        <v>0.25410260797463657</v>
      </c>
      <c r="M8" s="4"/>
    </row>
    <row r="9" spans="1:13" ht="25.5" x14ac:dyDescent="0.25">
      <c r="A9" s="17"/>
      <c r="B9" s="18">
        <v>511</v>
      </c>
      <c r="C9" s="19" t="s">
        <v>170</v>
      </c>
      <c r="D9" s="20">
        <v>83.188571000000024</v>
      </c>
      <c r="E9" s="21">
        <v>106.43929000000001</v>
      </c>
      <c r="F9" s="21">
        <f t="shared" si="0"/>
        <v>22.681356349745329</v>
      </c>
      <c r="G9" s="21">
        <v>11.980714932498813</v>
      </c>
      <c r="H9" s="21">
        <v>6.0065357145576854</v>
      </c>
      <c r="I9" s="21">
        <v>4.6941057026888302</v>
      </c>
      <c r="J9" s="22">
        <f t="shared" si="1"/>
        <v>0.11255913988620943</v>
      </c>
      <c r="K9" s="22">
        <f t="shared" si="2"/>
        <v>0.16899070490846468</v>
      </c>
      <c r="L9" s="23">
        <f t="shared" si="3"/>
        <v>0.21309195457565835</v>
      </c>
      <c r="M9" s="4"/>
    </row>
    <row r="10" spans="1:13" x14ac:dyDescent="0.25">
      <c r="A10" s="17"/>
      <c r="B10" s="18">
        <v>512</v>
      </c>
      <c r="C10" s="19" t="s">
        <v>171</v>
      </c>
      <c r="D10" s="20">
        <v>84.02291000000001</v>
      </c>
      <c r="E10" s="21">
        <v>88.870684999999966</v>
      </c>
      <c r="F10" s="21">
        <f t="shared" si="0"/>
        <v>25.237517299125557</v>
      </c>
      <c r="G10" s="21">
        <v>11.781043637140101</v>
      </c>
      <c r="H10" s="21">
        <v>6.2116006867422584</v>
      </c>
      <c r="I10" s="21">
        <v>7.2448729752431973</v>
      </c>
      <c r="J10" s="22">
        <f t="shared" si="1"/>
        <v>0.13256388917380468</v>
      </c>
      <c r="K10" s="22">
        <f t="shared" si="2"/>
        <v>0.20245871092230658</v>
      </c>
      <c r="L10" s="23">
        <f t="shared" si="3"/>
        <v>0.28398022699077391</v>
      </c>
      <c r="M10" s="4"/>
    </row>
    <row r="11" spans="1:13" x14ac:dyDescent="0.25">
      <c r="A11" s="17"/>
      <c r="B11" s="18">
        <v>513</v>
      </c>
      <c r="C11" s="19" t="s">
        <v>172</v>
      </c>
      <c r="D11" s="20">
        <v>108.36947400000001</v>
      </c>
      <c r="E11" s="21">
        <v>107.96627799999997</v>
      </c>
      <c r="F11" s="21">
        <f t="shared" si="0"/>
        <v>27.711270755105033</v>
      </c>
      <c r="G11" s="21">
        <v>14.016567218442106</v>
      </c>
      <c r="H11" s="21">
        <v>6.7475618594135085</v>
      </c>
      <c r="I11" s="21">
        <v>6.9471416772494194</v>
      </c>
      <c r="J11" s="22">
        <f t="shared" si="1"/>
        <v>0.12982356600680547</v>
      </c>
      <c r="K11" s="22">
        <f t="shared" si="2"/>
        <v>0.19232050472144291</v>
      </c>
      <c r="L11" s="23">
        <f t="shared" si="3"/>
        <v>0.25666598190135848</v>
      </c>
      <c r="M11" s="4"/>
    </row>
    <row r="12" spans="1:13" x14ac:dyDescent="0.25">
      <c r="A12" s="17"/>
      <c r="B12" s="18">
        <v>514</v>
      </c>
      <c r="C12" s="19" t="s">
        <v>173</v>
      </c>
      <c r="D12" s="20">
        <v>119.879462</v>
      </c>
      <c r="E12" s="21">
        <v>128.47943900000001</v>
      </c>
      <c r="F12" s="21">
        <f t="shared" si="0"/>
        <v>23.74301258802393</v>
      </c>
      <c r="G12" s="21">
        <v>9.9726612761478464</v>
      </c>
      <c r="H12" s="21">
        <v>7.1053908592912194</v>
      </c>
      <c r="I12" s="21">
        <v>6.6649604525848645</v>
      </c>
      <c r="J12" s="22">
        <f t="shared" si="1"/>
        <v>7.7620678871020324E-2</v>
      </c>
      <c r="K12" s="22">
        <f t="shared" si="2"/>
        <v>0.13292439839684436</v>
      </c>
      <c r="L12" s="23">
        <f t="shared" si="3"/>
        <v>0.18480009543024178</v>
      </c>
      <c r="M12" s="4"/>
    </row>
    <row r="13" spans="1:13" ht="25.5" x14ac:dyDescent="0.25">
      <c r="A13" s="17"/>
      <c r="B13" s="18">
        <v>515</v>
      </c>
      <c r="C13" s="19" t="s">
        <v>174</v>
      </c>
      <c r="D13" s="20">
        <v>81.780106000000004</v>
      </c>
      <c r="E13" s="21">
        <v>96.501297000000008</v>
      </c>
      <c r="F13" s="21">
        <f t="shared" si="0"/>
        <v>31.566622076483327</v>
      </c>
      <c r="G13" s="21">
        <v>11.430473375919973</v>
      </c>
      <c r="H13" s="21">
        <v>14.340081915521296</v>
      </c>
      <c r="I13" s="21">
        <v>5.7960667850420577</v>
      </c>
      <c r="J13" s="22">
        <f t="shared" si="1"/>
        <v>0.11844890930243117</v>
      </c>
      <c r="K13" s="22">
        <f t="shared" si="2"/>
        <v>0.26704879719327779</v>
      </c>
      <c r="L13" s="23">
        <f t="shared" si="3"/>
        <v>0.32711085817305985</v>
      </c>
      <c r="M13" s="4"/>
    </row>
    <row r="14" spans="1:13" ht="25.5" x14ac:dyDescent="0.25">
      <c r="A14" s="17"/>
      <c r="B14" s="18">
        <v>516</v>
      </c>
      <c r="C14" s="19" t="s">
        <v>175</v>
      </c>
      <c r="D14" s="20">
        <v>35.134024000000004</v>
      </c>
      <c r="E14" s="21">
        <v>62.169788000000004</v>
      </c>
      <c r="F14" s="21">
        <f t="shared" si="0"/>
        <v>11.183061582801429</v>
      </c>
      <c r="G14" s="21">
        <v>4.9014111842552666</v>
      </c>
      <c r="H14" s="21">
        <v>2.5795550324266969</v>
      </c>
      <c r="I14" s="21">
        <v>3.7020953661194653</v>
      </c>
      <c r="J14" s="22">
        <f t="shared" si="1"/>
        <v>7.8839116907641157E-2</v>
      </c>
      <c r="K14" s="22">
        <f t="shared" si="2"/>
        <v>0.12033121645327088</v>
      </c>
      <c r="L14" s="23">
        <f t="shared" si="3"/>
        <v>0.17987935848842573</v>
      </c>
      <c r="M14" s="4"/>
    </row>
    <row r="15" spans="1:13" ht="25.5" x14ac:dyDescent="0.25">
      <c r="A15" s="17"/>
      <c r="B15" s="18">
        <v>517</v>
      </c>
      <c r="C15" s="19" t="s">
        <v>176</v>
      </c>
      <c r="D15" s="20">
        <v>63.077362000000008</v>
      </c>
      <c r="E15" s="21">
        <v>84.017799999999994</v>
      </c>
      <c r="F15" s="21">
        <f t="shared" si="0"/>
        <v>15.88615786432419</v>
      </c>
      <c r="G15" s="21">
        <v>7.5085800600918446</v>
      </c>
      <c r="H15" s="21">
        <v>4.1838679884422163</v>
      </c>
      <c r="I15" s="21">
        <v>4.1937098157901289</v>
      </c>
      <c r="J15" s="22">
        <f t="shared" si="1"/>
        <v>8.936892015848838E-2</v>
      </c>
      <c r="K15" s="22">
        <f t="shared" si="2"/>
        <v>0.13916632009567093</v>
      </c>
      <c r="L15" s="23">
        <f t="shared" si="3"/>
        <v>0.18908085982165912</v>
      </c>
      <c r="M15" s="4"/>
    </row>
    <row r="16" spans="1:13" ht="25.5" x14ac:dyDescent="0.25">
      <c r="A16" s="17"/>
      <c r="B16" s="18">
        <v>518</v>
      </c>
      <c r="C16" s="19" t="s">
        <v>177</v>
      </c>
      <c r="D16" s="20">
        <v>68.926998999999995</v>
      </c>
      <c r="E16" s="21">
        <v>71.753593999999978</v>
      </c>
      <c r="F16" s="21">
        <f t="shared" si="0"/>
        <v>14.330950553004641</v>
      </c>
      <c r="G16" s="21">
        <v>6.5061839471527492</v>
      </c>
      <c r="H16" s="21">
        <v>3.7291973605879321</v>
      </c>
      <c r="I16" s="21">
        <v>4.0955692452639596</v>
      </c>
      <c r="J16" s="22">
        <f t="shared" si="1"/>
        <v>9.067397999816916E-2</v>
      </c>
      <c r="K16" s="22">
        <f t="shared" si="2"/>
        <v>0.14264625278199561</v>
      </c>
      <c r="L16" s="23">
        <f t="shared" si="3"/>
        <v>0.1997244981624843</v>
      </c>
      <c r="M16" s="4"/>
    </row>
    <row r="17" spans="1:13" ht="25.5" x14ac:dyDescent="0.25">
      <c r="A17" s="17"/>
      <c r="B17" s="18">
        <v>519</v>
      </c>
      <c r="C17" s="19" t="s">
        <v>178</v>
      </c>
      <c r="D17" s="20">
        <v>54.634874999999994</v>
      </c>
      <c r="E17" s="21">
        <v>62.532852999999996</v>
      </c>
      <c r="F17" s="21">
        <f t="shared" si="0"/>
        <v>15.929511619166078</v>
      </c>
      <c r="G17" s="21">
        <v>7.1647227332578041</v>
      </c>
      <c r="H17" s="21">
        <v>3.5786765185548575</v>
      </c>
      <c r="I17" s="21">
        <v>5.1861123673534166</v>
      </c>
      <c r="J17" s="22">
        <f t="shared" si="1"/>
        <v>0.11457533743515276</v>
      </c>
      <c r="K17" s="22">
        <f t="shared" si="2"/>
        <v>0.17180407955819099</v>
      </c>
      <c r="L17" s="23">
        <f t="shared" si="3"/>
        <v>0.25473828323754999</v>
      </c>
      <c r="M17" s="4"/>
    </row>
    <row r="18" spans="1:13" x14ac:dyDescent="0.25">
      <c r="A18" s="17"/>
      <c r="B18" s="18">
        <v>520</v>
      </c>
      <c r="C18" s="19" t="s">
        <v>179</v>
      </c>
      <c r="D18" s="20">
        <v>120.02611900000002</v>
      </c>
      <c r="E18" s="21">
        <v>132.21697900000007</v>
      </c>
      <c r="F18" s="21">
        <f t="shared" si="0"/>
        <v>25.430155504230697</v>
      </c>
      <c r="G18" s="21">
        <v>11.983533255104703</v>
      </c>
      <c r="H18" s="21">
        <v>6.8379190019854832</v>
      </c>
      <c r="I18" s="21">
        <v>6.6087032471405109</v>
      </c>
      <c r="J18" s="22">
        <f t="shared" si="1"/>
        <v>9.0635358225093748E-2</v>
      </c>
      <c r="K18" s="22">
        <f t="shared" si="2"/>
        <v>0.14235276285574622</v>
      </c>
      <c r="L18" s="23">
        <f t="shared" si="3"/>
        <v>0.19233653420738561</v>
      </c>
      <c r="M18" s="4"/>
    </row>
    <row r="19" spans="1:13" x14ac:dyDescent="0.25">
      <c r="A19" s="17"/>
      <c r="B19" s="18">
        <v>521</v>
      </c>
      <c r="C19" s="19" t="s">
        <v>180</v>
      </c>
      <c r="D19" s="20">
        <v>85.462468999999984</v>
      </c>
      <c r="E19" s="21">
        <v>95.199209999999994</v>
      </c>
      <c r="F19" s="21">
        <f t="shared" si="0"/>
        <v>22.92389037900648</v>
      </c>
      <c r="G19" s="21">
        <v>10.261052467758418</v>
      </c>
      <c r="H19" s="21">
        <v>6.3497052730708674</v>
      </c>
      <c r="I19" s="21">
        <v>6.3131326381771942</v>
      </c>
      <c r="J19" s="22">
        <f t="shared" si="1"/>
        <v>0.10778505901213276</v>
      </c>
      <c r="K19" s="22">
        <f t="shared" si="2"/>
        <v>0.17448419730404577</v>
      </c>
      <c r="L19" s="23">
        <f t="shared" si="3"/>
        <v>0.24079916607508067</v>
      </c>
      <c r="M19" s="4"/>
    </row>
    <row r="20" spans="1:13" x14ac:dyDescent="0.25">
      <c r="A20" s="17"/>
      <c r="B20" s="18">
        <v>522</v>
      </c>
      <c r="C20" s="19" t="s">
        <v>181</v>
      </c>
      <c r="D20" s="20">
        <v>44.186014999999998</v>
      </c>
      <c r="E20" s="21">
        <v>40.830812999999992</v>
      </c>
      <c r="F20" s="21">
        <f t="shared" si="0"/>
        <v>11.646403536885373</v>
      </c>
      <c r="G20" s="21">
        <v>5.0311046272181557</v>
      </c>
      <c r="H20" s="21">
        <v>3.2769783758303674</v>
      </c>
      <c r="I20" s="21">
        <v>3.3383205338368498</v>
      </c>
      <c r="J20" s="22">
        <f t="shared" si="1"/>
        <v>0.12321833090166871</v>
      </c>
      <c r="K20" s="22">
        <f t="shared" si="2"/>
        <v>0.20347581624320155</v>
      </c>
      <c r="L20" s="23">
        <f t="shared" si="3"/>
        <v>0.28523565124420558</v>
      </c>
      <c r="M20" s="4"/>
    </row>
    <row r="21" spans="1:13" ht="25.5" x14ac:dyDescent="0.25">
      <c r="A21" s="17"/>
      <c r="B21" s="18">
        <v>523</v>
      </c>
      <c r="C21" s="19" t="s">
        <v>182</v>
      </c>
      <c r="D21" s="20">
        <v>79.081760999999986</v>
      </c>
      <c r="E21" s="21">
        <v>105.65157400000002</v>
      </c>
      <c r="F21" s="21">
        <f t="shared" si="0"/>
        <v>19.189104988102798</v>
      </c>
      <c r="G21" s="21">
        <v>8.8300355291612505</v>
      </c>
      <c r="H21" s="21">
        <v>5.3365526174434024</v>
      </c>
      <c r="I21" s="21">
        <v>5.0225168414981454</v>
      </c>
      <c r="J21" s="22">
        <f t="shared" si="1"/>
        <v>8.3576942537185936E-2</v>
      </c>
      <c r="K21" s="22">
        <f t="shared" si="2"/>
        <v>0.13408780967716249</v>
      </c>
      <c r="L21" s="23">
        <f t="shared" si="3"/>
        <v>0.18162630485848505</v>
      </c>
      <c r="M21" s="4"/>
    </row>
    <row r="22" spans="1:13" ht="25.5" x14ac:dyDescent="0.25">
      <c r="A22" s="17"/>
      <c r="B22" s="18">
        <v>524</v>
      </c>
      <c r="C22" s="19" t="s">
        <v>183</v>
      </c>
      <c r="D22" s="20">
        <v>121.83319800000002</v>
      </c>
      <c r="E22" s="21">
        <v>138.52543300000005</v>
      </c>
      <c r="F22" s="21">
        <f t="shared" si="0"/>
        <v>24.027769508778874</v>
      </c>
      <c r="G22" s="21">
        <v>12.795192382429377</v>
      </c>
      <c r="H22" s="21">
        <v>5.9373585109278793</v>
      </c>
      <c r="I22" s="21">
        <v>5.2952186154216179</v>
      </c>
      <c r="J22" s="22">
        <f t="shared" si="1"/>
        <v>9.236709898917532E-2</v>
      </c>
      <c r="K22" s="22">
        <f t="shared" si="2"/>
        <v>0.13522824284084534</v>
      </c>
      <c r="L22" s="23">
        <f t="shared" si="3"/>
        <v>0.1734538487873116</v>
      </c>
      <c r="M22" s="4"/>
    </row>
    <row r="23" spans="1:13" ht="25.5" x14ac:dyDescent="0.25">
      <c r="A23" s="17"/>
      <c r="B23" s="18">
        <v>525</v>
      </c>
      <c r="C23" s="19" t="s">
        <v>184</v>
      </c>
      <c r="D23" s="20">
        <v>46.670979000000003</v>
      </c>
      <c r="E23" s="21">
        <v>47.692186999999997</v>
      </c>
      <c r="F23" s="21">
        <f t="shared" si="0"/>
        <v>11.280574521215385</v>
      </c>
      <c r="G23" s="21">
        <v>3.6474646408460103</v>
      </c>
      <c r="H23" s="21">
        <v>4.2148295056776988</v>
      </c>
      <c r="I23" s="21">
        <v>3.4182803746916761</v>
      </c>
      <c r="J23" s="22">
        <f t="shared" si="1"/>
        <v>7.6479290850008846E-2</v>
      </c>
      <c r="K23" s="22">
        <f t="shared" si="2"/>
        <v>0.16485497187461146</v>
      </c>
      <c r="L23" s="23">
        <f t="shared" si="3"/>
        <v>0.2365287740152362</v>
      </c>
      <c r="M23" s="4"/>
    </row>
    <row r="24" spans="1:13" ht="25.5" x14ac:dyDescent="0.25">
      <c r="A24" s="17"/>
      <c r="B24" s="18">
        <v>526</v>
      </c>
      <c r="C24" s="19" t="s">
        <v>185</v>
      </c>
      <c r="D24" s="20">
        <v>42.708320000000008</v>
      </c>
      <c r="E24" s="21">
        <v>59.778305999999994</v>
      </c>
      <c r="F24" s="21">
        <f t="shared" si="0"/>
        <v>8.4356871925692758</v>
      </c>
      <c r="G24" s="21">
        <v>3.7220222633623052</v>
      </c>
      <c r="H24" s="21">
        <v>2.5099545556113299</v>
      </c>
      <c r="I24" s="21">
        <v>2.2037103735956407</v>
      </c>
      <c r="J24" s="22">
        <f t="shared" si="1"/>
        <v>6.2263762766417395E-2</v>
      </c>
      <c r="K24" s="22">
        <f t="shared" si="2"/>
        <v>0.10425147910637741</v>
      </c>
      <c r="L24" s="23">
        <f t="shared" si="3"/>
        <v>0.1411161967782974</v>
      </c>
      <c r="M24" s="4"/>
    </row>
    <row r="25" spans="1:13" ht="25.5" x14ac:dyDescent="0.25">
      <c r="A25" s="17"/>
      <c r="B25" s="18">
        <v>527</v>
      </c>
      <c r="C25" s="19" t="s">
        <v>186</v>
      </c>
      <c r="D25" s="20">
        <v>40.622728999999993</v>
      </c>
      <c r="E25" s="21">
        <v>75.850402000000003</v>
      </c>
      <c r="F25" s="21">
        <f t="shared" si="0"/>
        <v>11.982314901029895</v>
      </c>
      <c r="G25" s="21">
        <v>4.9307376107353775</v>
      </c>
      <c r="H25" s="21">
        <v>4.2402648798852169</v>
      </c>
      <c r="I25" s="21">
        <v>2.8113124104093004</v>
      </c>
      <c r="J25" s="22">
        <f t="shared" si="1"/>
        <v>6.5006084090831542E-2</v>
      </c>
      <c r="K25" s="22">
        <f t="shared" si="2"/>
        <v>0.12090908220394922</v>
      </c>
      <c r="L25" s="23">
        <f t="shared" si="3"/>
        <v>0.15797299137623416</v>
      </c>
      <c r="M25" s="4"/>
    </row>
    <row r="26" spans="1:13" ht="25.5" x14ac:dyDescent="0.25">
      <c r="A26" s="17"/>
      <c r="B26" s="18">
        <v>528</v>
      </c>
      <c r="C26" s="19" t="s">
        <v>187</v>
      </c>
      <c r="D26" s="20">
        <v>59.525475999999998</v>
      </c>
      <c r="E26" s="21">
        <v>59.941131999999989</v>
      </c>
      <c r="F26" s="21">
        <f t="shared" si="0"/>
        <v>11.455762155798311</v>
      </c>
      <c r="G26" s="21">
        <v>5.0506315815800917</v>
      </c>
      <c r="H26" s="21">
        <v>3.0117459321572824</v>
      </c>
      <c r="I26" s="21">
        <v>3.393384642060937</v>
      </c>
      <c r="J26" s="22">
        <f t="shared" si="1"/>
        <v>8.4259863186769521E-2</v>
      </c>
      <c r="K26" s="22">
        <f t="shared" si="2"/>
        <v>0.13450492582851747</v>
      </c>
      <c r="L26" s="23">
        <f t="shared" si="3"/>
        <v>0.19111688040523347</v>
      </c>
      <c r="M26" s="4"/>
    </row>
    <row r="27" spans="1:13" x14ac:dyDescent="0.25">
      <c r="A27" s="17"/>
      <c r="B27" s="18">
        <v>529</v>
      </c>
      <c r="C27" s="19" t="s">
        <v>188</v>
      </c>
      <c r="D27" s="20">
        <v>75.189764000000011</v>
      </c>
      <c r="E27" s="21">
        <v>75.189764000000025</v>
      </c>
      <c r="F27" s="21">
        <f t="shared" si="0"/>
        <v>17.036118107898801</v>
      </c>
      <c r="G27" s="21">
        <v>7.002137387462426</v>
      </c>
      <c r="H27" s="21">
        <v>4.5555527610486024</v>
      </c>
      <c r="I27" s="21">
        <v>5.4784279593877727</v>
      </c>
      <c r="J27" s="22">
        <f t="shared" si="1"/>
        <v>9.3126205150243904E-2</v>
      </c>
      <c r="K27" s="22">
        <f t="shared" si="2"/>
        <v>0.15371361118397744</v>
      </c>
      <c r="L27" s="23">
        <f t="shared" si="3"/>
        <v>0.22657496448451142</v>
      </c>
      <c r="M27" s="4"/>
    </row>
    <row r="28" spans="1:13" ht="25.5" x14ac:dyDescent="0.25">
      <c r="A28" s="17"/>
      <c r="B28" s="18">
        <v>530</v>
      </c>
      <c r="C28" s="19" t="s">
        <v>189</v>
      </c>
      <c r="D28" s="20">
        <v>51.444507000000009</v>
      </c>
      <c r="E28" s="21">
        <v>61.575427999999988</v>
      </c>
      <c r="F28" s="21">
        <f t="shared" si="0"/>
        <v>13.825266117983119</v>
      </c>
      <c r="G28" s="21">
        <v>5.8060664594668197</v>
      </c>
      <c r="H28" s="21">
        <v>4.4525303908012575</v>
      </c>
      <c r="I28" s="21">
        <v>3.5666692677150422</v>
      </c>
      <c r="J28" s="22">
        <f t="shared" si="1"/>
        <v>9.4291938327522806E-2</v>
      </c>
      <c r="K28" s="22">
        <f t="shared" si="2"/>
        <v>0.16660212009030745</v>
      </c>
      <c r="L28" s="23">
        <f t="shared" si="3"/>
        <v>0.22452570070618302</v>
      </c>
      <c r="M28" s="4"/>
    </row>
    <row r="29" spans="1:13" ht="25.5" x14ac:dyDescent="0.25">
      <c r="A29" s="17"/>
      <c r="B29" s="18">
        <v>531</v>
      </c>
      <c r="C29" s="19" t="s">
        <v>190</v>
      </c>
      <c r="D29" s="20">
        <v>42.766700999999991</v>
      </c>
      <c r="E29" s="21">
        <v>44.664160000000003</v>
      </c>
      <c r="F29" s="21">
        <f t="shared" si="0"/>
        <v>11.793952401201977</v>
      </c>
      <c r="G29" s="21">
        <v>5.8630412499298927</v>
      </c>
      <c r="H29" s="21">
        <v>2.9337903749549241</v>
      </c>
      <c r="I29" s="21">
        <v>2.9971207763171606</v>
      </c>
      <c r="J29" s="22">
        <f t="shared" si="1"/>
        <v>0.13126948430083299</v>
      </c>
      <c r="K29" s="22">
        <f t="shared" si="2"/>
        <v>0.1969550446014168</v>
      </c>
      <c r="L29" s="23">
        <f t="shared" si="3"/>
        <v>0.26405852928168755</v>
      </c>
      <c r="M29" s="4"/>
    </row>
    <row r="30" spans="1:13" ht="25.5" x14ac:dyDescent="0.25">
      <c r="A30" s="17"/>
      <c r="B30" s="18">
        <v>532</v>
      </c>
      <c r="C30" s="19" t="s">
        <v>191</v>
      </c>
      <c r="D30" s="20">
        <v>36.529848999999999</v>
      </c>
      <c r="E30" s="21">
        <v>65.537059000000013</v>
      </c>
      <c r="F30" s="21">
        <f t="shared" si="0"/>
        <v>8.5973719589942448</v>
      </c>
      <c r="G30" s="21">
        <v>4.2316083886689739</v>
      </c>
      <c r="H30" s="21">
        <v>2.0528153282857602</v>
      </c>
      <c r="I30" s="21">
        <v>2.3129482420395107</v>
      </c>
      <c r="J30" s="22">
        <f t="shared" si="1"/>
        <v>6.4568176436922101E-2</v>
      </c>
      <c r="K30" s="22">
        <f t="shared" si="2"/>
        <v>9.5891146365825367E-2</v>
      </c>
      <c r="L30" s="23">
        <f t="shared" si="3"/>
        <v>0.13118336541458539</v>
      </c>
      <c r="M30" s="4"/>
    </row>
    <row r="31" spans="1:13" x14ac:dyDescent="0.25">
      <c r="A31" s="17"/>
      <c r="B31" s="18">
        <v>533</v>
      </c>
      <c r="C31" s="19" t="s">
        <v>192</v>
      </c>
      <c r="D31" s="20">
        <v>41.56016300000001</v>
      </c>
      <c r="E31" s="21">
        <v>44.740685999999997</v>
      </c>
      <c r="F31" s="21">
        <f t="shared" si="0"/>
        <v>6.7009961057474356</v>
      </c>
      <c r="G31" s="21">
        <v>2.9478402724780608</v>
      </c>
      <c r="H31" s="21">
        <v>1.6524411051796051</v>
      </c>
      <c r="I31" s="21">
        <v>2.1007147280897698</v>
      </c>
      <c r="J31" s="22">
        <f t="shared" si="1"/>
        <v>6.5887239021727578E-2</v>
      </c>
      <c r="K31" s="22">
        <f t="shared" si="2"/>
        <v>0.10282098440908273</v>
      </c>
      <c r="L31" s="23">
        <f t="shared" si="3"/>
        <v>0.14977410283220594</v>
      </c>
      <c r="M31" s="4"/>
    </row>
    <row r="32" spans="1:13" x14ac:dyDescent="0.25">
      <c r="A32" s="17"/>
      <c r="B32" s="18">
        <v>534</v>
      </c>
      <c r="C32" s="19" t="s">
        <v>193</v>
      </c>
      <c r="D32" s="20">
        <v>28.044816999999998</v>
      </c>
      <c r="E32" s="21">
        <v>35.333317000000008</v>
      </c>
      <c r="F32" s="21">
        <f t="shared" si="0"/>
        <v>6.0223314937959458</v>
      </c>
      <c r="G32" s="21">
        <v>2.2336592647388898</v>
      </c>
      <c r="H32" s="21">
        <v>1.4849395193052715</v>
      </c>
      <c r="I32" s="21">
        <v>2.3037327097517846</v>
      </c>
      <c r="J32" s="22">
        <f t="shared" si="1"/>
        <v>6.3216800866414249E-2</v>
      </c>
      <c r="K32" s="22">
        <f t="shared" si="2"/>
        <v>0.10524341046282636</v>
      </c>
      <c r="L32" s="23">
        <f t="shared" si="3"/>
        <v>0.17044342295392037</v>
      </c>
      <c r="M32" s="4"/>
    </row>
    <row r="33" spans="1:13" x14ac:dyDescent="0.25">
      <c r="A33" s="17"/>
      <c r="B33" s="18">
        <v>535</v>
      </c>
      <c r="C33" s="19" t="s">
        <v>194</v>
      </c>
      <c r="D33" s="20">
        <v>48.871898999999992</v>
      </c>
      <c r="E33" s="21">
        <v>53.535943000000003</v>
      </c>
      <c r="F33" s="21">
        <f t="shared" si="0"/>
        <v>7.2028474589096732</v>
      </c>
      <c r="G33" s="21">
        <v>2.8835266135356505</v>
      </c>
      <c r="H33" s="21">
        <v>2.2607487083441811</v>
      </c>
      <c r="I33" s="21">
        <v>2.0585721370298415</v>
      </c>
      <c r="J33" s="22">
        <f t="shared" si="1"/>
        <v>5.3861507838493673E-2</v>
      </c>
      <c r="K33" s="22">
        <f t="shared" si="2"/>
        <v>9.6090122516004461E-2</v>
      </c>
      <c r="L33" s="23">
        <f t="shared" si="3"/>
        <v>0.13454227300917576</v>
      </c>
      <c r="M33" s="4"/>
    </row>
    <row r="34" spans="1:13" x14ac:dyDescent="0.25">
      <c r="A34" s="17"/>
      <c r="B34" s="18">
        <v>536</v>
      </c>
      <c r="C34" s="19" t="s">
        <v>195</v>
      </c>
      <c r="D34" s="20">
        <v>11.331049</v>
      </c>
      <c r="E34" s="21">
        <v>11.331049000000002</v>
      </c>
      <c r="F34" s="21">
        <f t="shared" si="0"/>
        <v>2.6700699452412664</v>
      </c>
      <c r="G34" s="21">
        <v>1.3471368437021738</v>
      </c>
      <c r="H34" s="21">
        <v>0.66865678244357696</v>
      </c>
      <c r="I34" s="21">
        <v>0.65427631909551565</v>
      </c>
      <c r="J34" s="22">
        <f t="shared" si="1"/>
        <v>0.11888897874346617</v>
      </c>
      <c r="K34" s="22">
        <f t="shared" si="2"/>
        <v>0.17790000079831536</v>
      </c>
      <c r="L34" s="23">
        <f t="shared" si="3"/>
        <v>0.23564190263772278</v>
      </c>
      <c r="M34" s="4"/>
    </row>
    <row r="35" spans="1:13" ht="25.5" x14ac:dyDescent="0.25">
      <c r="A35" s="17"/>
      <c r="B35" s="18">
        <v>537</v>
      </c>
      <c r="C35" s="19" t="s">
        <v>196</v>
      </c>
      <c r="D35" s="20">
        <v>24.667607999999998</v>
      </c>
      <c r="E35" s="21">
        <v>38.218177000000004</v>
      </c>
      <c r="F35" s="21">
        <f t="shared" si="0"/>
        <v>6.3964232907364931</v>
      </c>
      <c r="G35" s="21">
        <v>2.7374385998991784</v>
      </c>
      <c r="H35" s="21">
        <v>1.3963763758856658</v>
      </c>
      <c r="I35" s="21">
        <v>2.2626083149516489</v>
      </c>
      <c r="J35" s="22">
        <f t="shared" si="1"/>
        <v>7.1626613689584881E-2</v>
      </c>
      <c r="K35" s="22">
        <f t="shared" si="2"/>
        <v>0.10816358341175833</v>
      </c>
      <c r="L35" s="23">
        <f t="shared" si="3"/>
        <v>0.16736599683277653</v>
      </c>
      <c r="M35" s="4"/>
    </row>
    <row r="36" spans="1:13" ht="25.5" x14ac:dyDescent="0.25">
      <c r="A36" s="17"/>
      <c r="B36" s="18">
        <v>538</v>
      </c>
      <c r="C36" s="19" t="s">
        <v>197</v>
      </c>
      <c r="D36" s="20">
        <v>24.222588000000002</v>
      </c>
      <c r="E36" s="21">
        <v>24.763887</v>
      </c>
      <c r="F36" s="21">
        <f t="shared" si="0"/>
        <v>4.0046628614072688</v>
      </c>
      <c r="G36" s="21">
        <v>1.7936040415661409</v>
      </c>
      <c r="H36" s="21">
        <v>1.1444704892055597</v>
      </c>
      <c r="I36" s="21">
        <v>1.0665883306355681</v>
      </c>
      <c r="J36" s="22">
        <f t="shared" si="1"/>
        <v>7.242821135333645E-2</v>
      </c>
      <c r="K36" s="22">
        <f t="shared" si="2"/>
        <v>0.11864351225523281</v>
      </c>
      <c r="L36" s="23">
        <f t="shared" si="3"/>
        <v>0.16171382390039452</v>
      </c>
      <c r="M36" s="4"/>
    </row>
    <row r="37" spans="1:13" ht="25.5" x14ac:dyDescent="0.25">
      <c r="A37" s="17"/>
      <c r="B37" s="18">
        <v>539</v>
      </c>
      <c r="C37" s="19" t="s">
        <v>198</v>
      </c>
      <c r="D37" s="20">
        <v>11.695939999999998</v>
      </c>
      <c r="E37" s="21">
        <v>28.795752000000004</v>
      </c>
      <c r="F37" s="21">
        <f t="shared" si="0"/>
        <v>2.8196183675900102</v>
      </c>
      <c r="G37" s="21">
        <v>1.4915642396808835</v>
      </c>
      <c r="H37" s="21">
        <v>0.63385314913466573</v>
      </c>
      <c r="I37" s="21">
        <v>0.69420097877446096</v>
      </c>
      <c r="J37" s="22">
        <f t="shared" si="1"/>
        <v>5.179806520353708E-2</v>
      </c>
      <c r="K37" s="22">
        <f t="shared" si="2"/>
        <v>7.3810101879455997E-2</v>
      </c>
      <c r="L37" s="23">
        <f t="shared" si="3"/>
        <v>9.7917858425437543E-2</v>
      </c>
      <c r="M37" s="4"/>
    </row>
    <row r="38" spans="1:13" ht="25.5" x14ac:dyDescent="0.25">
      <c r="A38" s="17"/>
      <c r="B38" s="18">
        <v>541</v>
      </c>
      <c r="C38" s="19" t="s">
        <v>199</v>
      </c>
      <c r="D38" s="20">
        <v>35.131043999999996</v>
      </c>
      <c r="E38" s="21">
        <v>36.001145000000015</v>
      </c>
      <c r="F38" s="21">
        <f t="shared" si="0"/>
        <v>9.1261975762936345</v>
      </c>
      <c r="G38" s="21">
        <v>2.820260165095533</v>
      </c>
      <c r="H38" s="21">
        <v>2.8648289109114558</v>
      </c>
      <c r="I38" s="21">
        <v>3.4411085002866457</v>
      </c>
      <c r="J38" s="22">
        <f t="shared" si="1"/>
        <v>7.8338068555750984E-2</v>
      </c>
      <c r="K38" s="22">
        <f t="shared" si="2"/>
        <v>0.15791411845392658</v>
      </c>
      <c r="L38" s="23">
        <f t="shared" si="3"/>
        <v>0.25349742560392541</v>
      </c>
      <c r="M38" s="4"/>
    </row>
    <row r="39" spans="1:13" ht="25.5" x14ac:dyDescent="0.25">
      <c r="A39" s="17"/>
      <c r="B39" s="18">
        <v>542</v>
      </c>
      <c r="C39" s="19" t="s">
        <v>200</v>
      </c>
      <c r="D39" s="20">
        <v>10.250537999999997</v>
      </c>
      <c r="E39" s="21">
        <v>11.782591999999996</v>
      </c>
      <c r="F39" s="21">
        <f t="shared" si="0"/>
        <v>3.0348474568454549</v>
      </c>
      <c r="G39" s="21">
        <v>1.6406834788722335</v>
      </c>
      <c r="H39" s="21">
        <v>0.74064852656010771</v>
      </c>
      <c r="I39" s="21">
        <v>0.65351545141311362</v>
      </c>
      <c r="J39" s="22">
        <f t="shared" si="1"/>
        <v>0.13924639662242688</v>
      </c>
      <c r="K39" s="22">
        <f t="shared" si="2"/>
        <v>0.20210595473664386</v>
      </c>
      <c r="L39" s="23">
        <f t="shared" si="3"/>
        <v>0.257570444333934</v>
      </c>
      <c r="M39" s="4"/>
    </row>
    <row r="40" spans="1:13" x14ac:dyDescent="0.25">
      <c r="A40" s="17"/>
      <c r="B40" s="18">
        <v>543</v>
      </c>
      <c r="C40" s="19" t="s">
        <v>201</v>
      </c>
      <c r="D40" s="20">
        <v>12.972558999999999</v>
      </c>
      <c r="E40" s="21">
        <v>14.453537000000001</v>
      </c>
      <c r="F40" s="21">
        <f t="shared" si="0"/>
        <v>1.5117307989858091</v>
      </c>
      <c r="G40" s="21">
        <v>0.86068543401779607</v>
      </c>
      <c r="H40" s="21">
        <v>0.32553261087741703</v>
      </c>
      <c r="I40" s="21">
        <v>0.32551275409059599</v>
      </c>
      <c r="J40" s="22">
        <f t="shared" si="1"/>
        <v>5.9548429842314447E-2</v>
      </c>
      <c r="K40" s="22">
        <f t="shared" si="2"/>
        <v>8.2071125212825974E-2</v>
      </c>
      <c r="L40" s="23">
        <f t="shared" si="3"/>
        <v>0.10459244674751993</v>
      </c>
      <c r="M40" s="4"/>
    </row>
    <row r="41" spans="1:13" ht="25.5" x14ac:dyDescent="0.25">
      <c r="A41" s="17"/>
      <c r="B41" s="18">
        <v>544</v>
      </c>
      <c r="C41" s="19" t="s">
        <v>202</v>
      </c>
      <c r="D41" s="20">
        <v>15.037665000000001</v>
      </c>
      <c r="E41" s="21">
        <v>15.636054</v>
      </c>
      <c r="F41" s="21">
        <f t="shared" si="0"/>
        <v>2.6452570721594384</v>
      </c>
      <c r="G41" s="21">
        <v>0.46223487511451822</v>
      </c>
      <c r="H41" s="21">
        <v>1.2910541863675462</v>
      </c>
      <c r="I41" s="21">
        <v>0.89196801067737397</v>
      </c>
      <c r="J41" s="22">
        <f t="shared" si="1"/>
        <v>2.9562118109499894E-2</v>
      </c>
      <c r="K41" s="22">
        <f t="shared" si="2"/>
        <v>0.11213117206438813</v>
      </c>
      <c r="L41" s="23">
        <f t="shared" si="3"/>
        <v>0.16917676749897631</v>
      </c>
      <c r="M41" s="4"/>
    </row>
    <row r="42" spans="1:13" x14ac:dyDescent="0.25">
      <c r="A42" s="17"/>
      <c r="B42" s="18">
        <v>545</v>
      </c>
      <c r="C42" s="19" t="s">
        <v>203</v>
      </c>
      <c r="D42" s="20">
        <v>12.496237999999998</v>
      </c>
      <c r="E42" s="21">
        <v>26.336533000000003</v>
      </c>
      <c r="F42" s="21">
        <f t="shared" si="0"/>
        <v>2.6229621291713556</v>
      </c>
      <c r="G42" s="21">
        <v>0.57061897189123556</v>
      </c>
      <c r="H42" s="21">
        <v>1.3680921871018654</v>
      </c>
      <c r="I42" s="21">
        <v>0.68425097017825465</v>
      </c>
      <c r="J42" s="22">
        <f t="shared" si="1"/>
        <v>2.1666442272080214E-2</v>
      </c>
      <c r="K42" s="22">
        <f t="shared" si="2"/>
        <v>7.3612998301374771E-2</v>
      </c>
      <c r="L42" s="23">
        <f t="shared" si="3"/>
        <v>9.9594055495890649E-2</v>
      </c>
      <c r="M42" s="4"/>
    </row>
    <row r="43" spans="1:13" x14ac:dyDescent="0.25">
      <c r="A43" s="17"/>
      <c r="B43" s="18">
        <v>546</v>
      </c>
      <c r="C43" s="19" t="s">
        <v>204</v>
      </c>
      <c r="D43" s="20">
        <v>17.899743999999998</v>
      </c>
      <c r="E43" s="21">
        <v>35.311527000000005</v>
      </c>
      <c r="F43" s="21">
        <f t="shared" si="0"/>
        <v>1.1762023089650029</v>
      </c>
      <c r="G43" s="21">
        <v>0.42553322400453908</v>
      </c>
      <c r="H43" s="21">
        <v>0.33806445352820447</v>
      </c>
      <c r="I43" s="21">
        <v>0.41260463143225934</v>
      </c>
      <c r="J43" s="22">
        <f t="shared" si="1"/>
        <v>1.2050830427257905E-2</v>
      </c>
      <c r="K43" s="22">
        <f t="shared" si="2"/>
        <v>2.1624600871345594E-2</v>
      </c>
      <c r="L43" s="23">
        <f t="shared" si="3"/>
        <v>3.3309301774601896E-2</v>
      </c>
      <c r="M43" s="4"/>
    </row>
    <row r="44" spans="1:13" x14ac:dyDescent="0.25">
      <c r="A44" s="17"/>
      <c r="B44" s="18">
        <v>547</v>
      </c>
      <c r="C44" s="19" t="s">
        <v>205</v>
      </c>
      <c r="D44" s="20">
        <v>5.1782709999999996</v>
      </c>
      <c r="E44" s="21">
        <v>4.5096119999999997</v>
      </c>
      <c r="F44" s="21">
        <f t="shared" si="0"/>
        <v>0.88982572387283199</v>
      </c>
      <c r="G44" s="21">
        <v>0.33749280535266735</v>
      </c>
      <c r="H44" s="21">
        <v>0.21312946883335826</v>
      </c>
      <c r="I44" s="21">
        <v>0.33920344968680638</v>
      </c>
      <c r="J44" s="22">
        <f t="shared" si="1"/>
        <v>7.4838546055107924E-2</v>
      </c>
      <c r="K44" s="22">
        <f t="shared" si="2"/>
        <v>0.1220997004145868</v>
      </c>
      <c r="L44" s="23">
        <f t="shared" si="3"/>
        <v>0.19731757939992001</v>
      </c>
      <c r="M44" s="4"/>
    </row>
    <row r="45" spans="1:13" x14ac:dyDescent="0.25">
      <c r="A45" s="17"/>
      <c r="B45" s="18">
        <v>548</v>
      </c>
      <c r="C45" s="19" t="s">
        <v>206</v>
      </c>
      <c r="D45" s="20">
        <v>6.2622659999999994</v>
      </c>
      <c r="E45" s="21">
        <v>6.9227989999999986</v>
      </c>
      <c r="F45" s="21">
        <f t="shared" si="0"/>
        <v>0.80471472362114582</v>
      </c>
      <c r="G45" s="21">
        <v>0.33871751982951537</v>
      </c>
      <c r="H45" s="21">
        <v>0.22604471707018092</v>
      </c>
      <c r="I45" s="21">
        <v>0.23995248672144953</v>
      </c>
      <c r="J45" s="22">
        <f t="shared" si="1"/>
        <v>4.8927828155853642E-2</v>
      </c>
      <c r="K45" s="22">
        <f t="shared" si="2"/>
        <v>8.1580042537663794E-2</v>
      </c>
      <c r="L45" s="23">
        <f t="shared" si="3"/>
        <v>0.11624123762962726</v>
      </c>
      <c r="M45" s="4"/>
    </row>
    <row r="46" spans="1:13" x14ac:dyDescent="0.25">
      <c r="A46" s="17"/>
      <c r="B46" s="18">
        <v>549</v>
      </c>
      <c r="C46" s="19" t="s">
        <v>207</v>
      </c>
      <c r="D46" s="20">
        <v>4.3592700000000004</v>
      </c>
      <c r="E46" s="21">
        <v>9.4206879999999966</v>
      </c>
      <c r="F46" s="21">
        <f t="shared" si="0"/>
        <v>1.3976984817572884</v>
      </c>
      <c r="G46" s="21">
        <v>0.32430245040814043</v>
      </c>
      <c r="H46" s="21">
        <v>0.49364910787335248</v>
      </c>
      <c r="I46" s="21">
        <v>0.57974692347579548</v>
      </c>
      <c r="J46" s="22">
        <f t="shared" si="1"/>
        <v>3.4424497489794856E-2</v>
      </c>
      <c r="K46" s="22">
        <f t="shared" si="2"/>
        <v>8.6825034252433916E-2</v>
      </c>
      <c r="L46" s="23">
        <f t="shared" si="3"/>
        <v>0.14836479902076036</v>
      </c>
      <c r="M46" s="4"/>
    </row>
    <row r="47" spans="1:13" ht="25.5" x14ac:dyDescent="0.25">
      <c r="A47" s="17"/>
      <c r="B47" s="18">
        <v>550</v>
      </c>
      <c r="C47" s="19" t="s">
        <v>208</v>
      </c>
      <c r="D47" s="20">
        <v>10.052756999999998</v>
      </c>
      <c r="E47" s="21">
        <v>30.176447000000007</v>
      </c>
      <c r="F47" s="21">
        <f t="shared" si="0"/>
        <v>1.1532873632313567</v>
      </c>
      <c r="G47" s="21">
        <v>1.0421926642156905</v>
      </c>
      <c r="H47" s="21">
        <v>-0.16833720511203865</v>
      </c>
      <c r="I47" s="21">
        <v>0.27943190412770491</v>
      </c>
      <c r="J47" s="22">
        <f t="shared" si="1"/>
        <v>3.4536626005562891E-2</v>
      </c>
      <c r="K47" s="22">
        <f t="shared" si="2"/>
        <v>2.8958195744636591E-2</v>
      </c>
      <c r="L47" s="23">
        <f t="shared" si="3"/>
        <v>3.8218129630415286E-2</v>
      </c>
      <c r="M47" s="4"/>
    </row>
    <row r="48" spans="1:13" ht="38.25" x14ac:dyDescent="0.25">
      <c r="A48" s="17"/>
      <c r="B48" s="18">
        <v>551</v>
      </c>
      <c r="C48" s="19" t="s">
        <v>209</v>
      </c>
      <c r="D48" s="20">
        <v>2.2980009999999997</v>
      </c>
      <c r="E48" s="21">
        <v>2.9065850000000002</v>
      </c>
      <c r="F48" s="21">
        <f t="shared" si="0"/>
        <v>3.9657461355091073E-2</v>
      </c>
      <c r="G48" s="21">
        <v>5.8533001138130203E-3</v>
      </c>
      <c r="H48" s="21">
        <v>3.0304161133244634E-2</v>
      </c>
      <c r="I48" s="21">
        <v>3.5000001080334187E-3</v>
      </c>
      <c r="J48" s="22">
        <f t="shared" si="1"/>
        <v>2.0138066197317537E-3</v>
      </c>
      <c r="K48" s="22">
        <f t="shared" si="2"/>
        <v>1.2439843062238899E-2</v>
      </c>
      <c r="L48" s="23">
        <f t="shared" si="3"/>
        <v>1.3644005372315301E-2</v>
      </c>
      <c r="M48" s="4"/>
    </row>
    <row r="49" spans="1:13" x14ac:dyDescent="0.25">
      <c r="A49" s="17"/>
      <c r="B49" s="18">
        <v>552</v>
      </c>
      <c r="C49" s="19" t="s">
        <v>210</v>
      </c>
      <c r="D49" s="20">
        <v>12.901507999999998</v>
      </c>
      <c r="E49" s="21">
        <v>25.553122000000002</v>
      </c>
      <c r="F49" s="21">
        <f t="shared" si="0"/>
        <v>1.6127710614379112</v>
      </c>
      <c r="G49" s="21">
        <v>0.8614457348085125</v>
      </c>
      <c r="H49" s="21">
        <v>0.37944751373288454</v>
      </c>
      <c r="I49" s="21">
        <v>0.37187781289651411</v>
      </c>
      <c r="J49" s="22">
        <f t="shared" si="1"/>
        <v>3.3711956402372768E-2</v>
      </c>
      <c r="K49" s="22">
        <f t="shared" si="2"/>
        <v>4.8561316638389508E-2</v>
      </c>
      <c r="L49" s="23">
        <f t="shared" si="3"/>
        <v>6.3114442980310229E-2</v>
      </c>
      <c r="M49" s="4"/>
    </row>
    <row r="50" spans="1:13" x14ac:dyDescent="0.25">
      <c r="A50" s="17"/>
      <c r="B50" s="18">
        <v>553</v>
      </c>
      <c r="C50" s="19" t="s">
        <v>211</v>
      </c>
      <c r="D50" s="20">
        <v>1.365456</v>
      </c>
      <c r="E50" s="21">
        <v>1.5391570000000003</v>
      </c>
      <c r="F50" s="21">
        <f t="shared" si="0"/>
        <v>7.3473900556564331E-2</v>
      </c>
      <c r="G50" s="21">
        <v>0</v>
      </c>
      <c r="H50" s="21">
        <v>2.4027498904615641E-2</v>
      </c>
      <c r="I50" s="21">
        <v>4.944640165194869E-2</v>
      </c>
      <c r="J50" s="22">
        <f t="shared" si="1"/>
        <v>0</v>
      </c>
      <c r="K50" s="22">
        <f t="shared" si="2"/>
        <v>1.5610817417986362E-2</v>
      </c>
      <c r="L50" s="23">
        <f t="shared" si="3"/>
        <v>4.7736456096788255E-2</v>
      </c>
      <c r="M50" s="4"/>
    </row>
    <row r="51" spans="1:13" x14ac:dyDescent="0.25">
      <c r="A51" s="17"/>
      <c r="B51" s="18">
        <v>554</v>
      </c>
      <c r="C51" s="19" t="s">
        <v>212</v>
      </c>
      <c r="D51" s="20">
        <v>5.4225560000000002</v>
      </c>
      <c r="E51" s="21">
        <v>4.8799009999999994</v>
      </c>
      <c r="F51" s="21">
        <f t="shared" si="0"/>
        <v>4.6954230339906644E-2</v>
      </c>
      <c r="G51" s="21">
        <v>2.283723001164617E-2</v>
      </c>
      <c r="H51" s="21">
        <v>1.5175050088146236E-2</v>
      </c>
      <c r="I51" s="21">
        <v>8.9419502401142381E-3</v>
      </c>
      <c r="J51" s="22">
        <f t="shared" si="1"/>
        <v>4.6798551879733159E-3</v>
      </c>
      <c r="K51" s="22">
        <f t="shared" si="2"/>
        <v>7.7895596856969868E-3</v>
      </c>
      <c r="L51" s="23">
        <f t="shared" si="3"/>
        <v>9.6219637119496181E-3</v>
      </c>
      <c r="M51" s="4"/>
    </row>
    <row r="52" spans="1:13" x14ac:dyDescent="0.25">
      <c r="A52" s="17"/>
      <c r="B52" s="18">
        <v>557</v>
      </c>
      <c r="C52" s="19" t="s">
        <v>213</v>
      </c>
      <c r="D52" s="20">
        <v>0</v>
      </c>
      <c r="E52" s="21">
        <v>8.8045999999999999E-2</v>
      </c>
      <c r="F52" s="21">
        <f t="shared" si="0"/>
        <v>0</v>
      </c>
      <c r="G52" s="21">
        <v>0</v>
      </c>
      <c r="H52" s="21">
        <v>0</v>
      </c>
      <c r="I52" s="21">
        <v>0</v>
      </c>
      <c r="J52" s="22">
        <f t="shared" si="1"/>
        <v>0</v>
      </c>
      <c r="K52" s="22">
        <f t="shared" si="2"/>
        <v>0</v>
      </c>
      <c r="L52" s="23">
        <f t="shared" si="3"/>
        <v>0</v>
      </c>
      <c r="M52" s="4"/>
    </row>
    <row r="53" spans="1:13" x14ac:dyDescent="0.25">
      <c r="A53" s="34" t="s">
        <v>214</v>
      </c>
      <c r="B53" s="57"/>
      <c r="C53" s="36"/>
      <c r="D53" s="37" t="e">
        <f ca="1">SUM(D54:OFFSET(D52,(MATCH("GOBIERNOS LOCALES",$A$8:$A$50,0)-MATCH("GOBIERNOS REGIONALES",$A$8:$A$50,0)),0))</f>
        <v>#N/A</v>
      </c>
      <c r="E53" s="38" t="e">
        <f ca="1">SUM(E54:OFFSET(E52,(MATCH("GOBIERNOS LOCALES",$A$8:$A$50,0)-MATCH("GOBIERNOS REGIONALES",$A$8:$A$50,0)),0))</f>
        <v>#N/A</v>
      </c>
      <c r="F53" s="38" t="e">
        <f ca="1">SUM(F54:OFFSET(F52,(MATCH("GOBIERNOS LOCALES",$A$8:$A$50,0)-MATCH("GOBIERNOS REGIONALES",$A$8:$A$50,0)),0))</f>
        <v>#N/A</v>
      </c>
      <c r="G53" s="38" t="e">
        <f ca="1">SUM(G54:OFFSET(G52,(MATCH("GOBIERNOS LOCALES",$A$8:$A$50,0)-MATCH("GOBIERNOS REGIONALES",$A$8:$A$50,0)),0))</f>
        <v>#N/A</v>
      </c>
      <c r="H53" s="38" t="e">
        <f ca="1">SUM(H54:OFFSET(H52,(MATCH("GOBIERNOS LOCALES",$A$8:$A$50,0)-MATCH("GOBIERNOS REGIONALES",$A$8:$A$50,0)),0))</f>
        <v>#N/A</v>
      </c>
      <c r="I53" s="38" t="e">
        <f ca="1">SUM(I54:OFFSET(I52,(MATCH("GOBIERNOS LOCALES",$A$8:$A$50,0)-MATCH("GOBIERNOS REGIONALES",$A$8:$A$50,0)),0))</f>
        <v>#N/A</v>
      </c>
      <c r="J53" s="39">
        <f t="shared" ca="1" si="1"/>
        <v>0</v>
      </c>
      <c r="K53" s="39">
        <f t="shared" ca="1" si="2"/>
        <v>0</v>
      </c>
      <c r="L53" s="40">
        <f t="shared" ca="1" si="3"/>
        <v>0</v>
      </c>
      <c r="M53" s="4"/>
    </row>
    <row r="54" spans="1:13" ht="15.75" thickBot="1" x14ac:dyDescent="0.3">
      <c r="A54" s="24"/>
      <c r="B54" s="25">
        <v>440</v>
      </c>
      <c r="C54" s="26" t="s">
        <v>215</v>
      </c>
      <c r="D54" s="27">
        <v>0</v>
      </c>
      <c r="E54" s="28">
        <v>0.3</v>
      </c>
      <c r="F54" s="28">
        <f t="shared" si="0"/>
        <v>0</v>
      </c>
      <c r="G54" s="28">
        <v>0</v>
      </c>
      <c r="H54" s="28">
        <v>0</v>
      </c>
      <c r="I54" s="28">
        <v>0</v>
      </c>
      <c r="J54" s="29">
        <f t="shared" si="1"/>
        <v>0</v>
      </c>
      <c r="K54" s="29">
        <f t="shared" si="2"/>
        <v>0</v>
      </c>
      <c r="L54" s="30">
        <f t="shared" si="3"/>
        <v>0</v>
      </c>
      <c r="M54" s="4"/>
    </row>
    <row r="55" spans="1:13" x14ac:dyDescent="0.25">
      <c r="A55" t="s">
        <v>241</v>
      </c>
      <c r="D55" s="5"/>
      <c r="E55" s="5"/>
      <c r="F55" s="5">
        <f t="shared" si="0"/>
        <v>0</v>
      </c>
      <c r="G55" s="5"/>
      <c r="H55" s="5"/>
      <c r="I55" s="5"/>
      <c r="J55" s="4">
        <f t="shared" si="1"/>
        <v>0</v>
      </c>
      <c r="K55" s="4">
        <f t="shared" si="2"/>
        <v>0</v>
      </c>
      <c r="L55" s="4">
        <f t="shared" si="3"/>
        <v>0</v>
      </c>
      <c r="M55" s="4"/>
    </row>
    <row r="56" spans="1:13" x14ac:dyDescent="0.25">
      <c r="D56" s="5"/>
      <c r="E56" s="5"/>
      <c r="F56" s="5"/>
      <c r="G56" s="5"/>
      <c r="H56" s="5"/>
      <c r="I56" s="5"/>
      <c r="J56" s="4"/>
      <c r="K56" s="4"/>
      <c r="L56" s="4"/>
      <c r="M56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66</v>
      </c>
      <c r="B1" s="51" t="s">
        <v>40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987</v>
      </c>
      <c r="N2" s="72" t="s">
        <v>1021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2123.5458120000003</v>
      </c>
      <c r="E6" s="14">
        <f ca="1">SUM(E7:OFFSET(E7,50,0))</f>
        <v>2521.943088</v>
      </c>
      <c r="F6" s="14">
        <f ca="1">SUM(F7:OFFSET(F7,50,0))</f>
        <v>510.869668411448</v>
      </c>
      <c r="G6" s="14">
        <f ca="1">SUM(G7:OFFSET(G7,50,0))</f>
        <v>227.82375350845291</v>
      </c>
      <c r="H6" s="14">
        <f ca="1">SUM(H7:OFFSET(H7,50,0))</f>
        <v>144.18804211809149</v>
      </c>
      <c r="I6" s="14">
        <f ca="1">SUM(I7:OFFSET(I7,50,0))</f>
        <v>138.85787278490361</v>
      </c>
      <c r="J6" s="15">
        <f ca="1">IFERROR(G6/E6,0)</f>
        <v>9.0336595854399751E-2</v>
      </c>
      <c r="K6" s="15">
        <f ca="1">IFERROR(SUM(G6,H6)/E6,0)</f>
        <v>0.14750998838818541</v>
      </c>
      <c r="L6" s="16">
        <f ca="1">IFERROR(SUM(G6,H6,I6)/E6,0)</f>
        <v>0.20256986402361196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</v>
      </c>
      <c r="C7" s="19" t="s">
        <v>258</v>
      </c>
      <c r="D7" s="20">
        <v>35.131043999999996</v>
      </c>
      <c r="E7" s="21">
        <v>36.301145000000005</v>
      </c>
      <c r="F7" s="21">
        <f t="shared" ref="F7:F31" si="0">SUM(G7,H7,I7)</f>
        <v>9.1261975762936345</v>
      </c>
      <c r="G7" s="21">
        <v>2.820260165095533</v>
      </c>
      <c r="H7" s="21">
        <v>2.8648289109114558</v>
      </c>
      <c r="I7" s="21">
        <v>3.4411085002866457</v>
      </c>
      <c r="J7" s="22">
        <f t="shared" ref="J7:J31" si="1">IFERROR(G7/E7,0)</f>
        <v>7.7690666922366564E-2</v>
      </c>
      <c r="K7" s="22">
        <f t="shared" ref="K7:K31" si="2">IFERROR(SUM(G7,H7)/E7,0)</f>
        <v>0.156609084259105</v>
      </c>
      <c r="L7" s="23">
        <f t="shared" ref="L7:L31" si="3">IFERROR(SUM(G7,H7,I7)/E7,0)</f>
        <v>0.25140247163811591</v>
      </c>
      <c r="M7" s="4"/>
      <c r="N7" t="s">
        <v>268</v>
      </c>
      <c r="O7" s="5">
        <v>31.566622076483327</v>
      </c>
      <c r="P7" s="71">
        <v>0.3271108581730599</v>
      </c>
    </row>
    <row r="8" spans="1:16" x14ac:dyDescent="0.25">
      <c r="A8" s="17"/>
      <c r="B8" s="55">
        <v>2</v>
      </c>
      <c r="C8" s="19" t="s">
        <v>259</v>
      </c>
      <c r="D8" s="20">
        <v>47.86089800000002</v>
      </c>
      <c r="E8" s="21">
        <v>76.868108000000021</v>
      </c>
      <c r="F8" s="21">
        <f t="shared" si="0"/>
        <v>11.267441904235511</v>
      </c>
      <c r="G8" s="21">
        <v>5.5787452323711477</v>
      </c>
      <c r="H8" s="21">
        <v>2.7214721107293371</v>
      </c>
      <c r="I8" s="21">
        <v>2.9672245611350263</v>
      </c>
      <c r="J8" s="22">
        <f t="shared" si="1"/>
        <v>7.2575550218708984E-2</v>
      </c>
      <c r="K8" s="22">
        <f t="shared" si="2"/>
        <v>0.10797998752747345</v>
      </c>
      <c r="L8" s="23">
        <f t="shared" si="3"/>
        <v>0.14658149130242035</v>
      </c>
      <c r="M8" s="4"/>
      <c r="N8" t="s">
        <v>270</v>
      </c>
      <c r="O8" s="5">
        <v>25.237517299125557</v>
      </c>
      <c r="P8" s="71">
        <v>0.28398022699077385</v>
      </c>
    </row>
    <row r="9" spans="1:16" x14ac:dyDescent="0.25">
      <c r="A9" s="17"/>
      <c r="B9" s="55">
        <v>3</v>
      </c>
      <c r="C9" s="19" t="s">
        <v>260</v>
      </c>
      <c r="D9" s="20">
        <v>26.73360499999999</v>
      </c>
      <c r="E9" s="21">
        <v>44.481805999999985</v>
      </c>
      <c r="F9" s="21">
        <f t="shared" si="0"/>
        <v>5.4648754397494486</v>
      </c>
      <c r="G9" s="21">
        <v>1.9537991147954017</v>
      </c>
      <c r="H9" s="21">
        <v>1.9249073355022119</v>
      </c>
      <c r="I9" s="21">
        <v>1.5861689894518349</v>
      </c>
      <c r="J9" s="22">
        <f t="shared" si="1"/>
        <v>4.3923556404058831E-2</v>
      </c>
      <c r="K9" s="22">
        <f t="shared" si="2"/>
        <v>8.7197593782447028E-2</v>
      </c>
      <c r="L9" s="23">
        <f t="shared" si="3"/>
        <v>0.12285641998774624</v>
      </c>
      <c r="M9" s="4"/>
      <c r="N9" t="s">
        <v>280</v>
      </c>
      <c r="O9" s="5">
        <v>11.793952401201977</v>
      </c>
      <c r="P9" s="71">
        <v>0.26405852928168755</v>
      </c>
    </row>
    <row r="10" spans="1:16" x14ac:dyDescent="0.25">
      <c r="A10" s="17"/>
      <c r="B10" s="55">
        <v>4</v>
      </c>
      <c r="C10" s="19" t="s">
        <v>261</v>
      </c>
      <c r="D10" s="20">
        <v>108.36947400000001</v>
      </c>
      <c r="E10" s="21">
        <v>107.966278</v>
      </c>
      <c r="F10" s="21">
        <f t="shared" si="0"/>
        <v>27.711270755105033</v>
      </c>
      <c r="G10" s="21">
        <v>14.016567218442106</v>
      </c>
      <c r="H10" s="21">
        <v>6.7475618594135085</v>
      </c>
      <c r="I10" s="21">
        <v>6.9471416772494194</v>
      </c>
      <c r="J10" s="22">
        <f t="shared" si="1"/>
        <v>0.12982356600680542</v>
      </c>
      <c r="K10" s="22">
        <f t="shared" si="2"/>
        <v>0.19232050472144288</v>
      </c>
      <c r="L10" s="23">
        <f t="shared" si="3"/>
        <v>0.25666598190135842</v>
      </c>
      <c r="M10" s="4"/>
      <c r="N10" t="s">
        <v>261</v>
      </c>
      <c r="O10" s="5">
        <v>27.711270755105033</v>
      </c>
      <c r="P10" s="71">
        <v>0.25666598190135842</v>
      </c>
    </row>
    <row r="11" spans="1:16" x14ac:dyDescent="0.25">
      <c r="A11" s="17"/>
      <c r="B11" s="55">
        <v>5</v>
      </c>
      <c r="C11" s="19" t="s">
        <v>262</v>
      </c>
      <c r="D11" s="20">
        <v>40.556580000000011</v>
      </c>
      <c r="E11" s="21">
        <v>67.049689000000001</v>
      </c>
      <c r="F11" s="21">
        <f t="shared" si="0"/>
        <v>11.230015813141335</v>
      </c>
      <c r="G11" s="21">
        <v>4.9242484142669127</v>
      </c>
      <c r="H11" s="21">
        <v>2.5947300825148432</v>
      </c>
      <c r="I11" s="21">
        <v>3.7110373163595796</v>
      </c>
      <c r="J11" s="22">
        <f t="shared" si="1"/>
        <v>7.3441778592991128E-2</v>
      </c>
      <c r="K11" s="22">
        <f t="shared" si="2"/>
        <v>0.11214039332504221</v>
      </c>
      <c r="L11" s="23">
        <f t="shared" si="3"/>
        <v>0.16748796274269573</v>
      </c>
      <c r="M11" s="4"/>
      <c r="N11" t="s">
        <v>273</v>
      </c>
      <c r="O11" s="5">
        <v>15.929511619166078</v>
      </c>
      <c r="P11" s="71">
        <v>0.25438011707826297</v>
      </c>
    </row>
    <row r="12" spans="1:16" x14ac:dyDescent="0.25">
      <c r="A12" s="17"/>
      <c r="B12" s="55">
        <v>6</v>
      </c>
      <c r="C12" s="19" t="s">
        <v>263</v>
      </c>
      <c r="D12" s="20">
        <v>72.138516000000024</v>
      </c>
      <c r="E12" s="21">
        <v>106.31878699999997</v>
      </c>
      <c r="F12" s="21">
        <f t="shared" si="0"/>
        <v>13.975893209081732</v>
      </c>
      <c r="G12" s="21">
        <v>6.4988305154383852</v>
      </c>
      <c r="H12" s="21">
        <v>3.4467056242465333</v>
      </c>
      <c r="I12" s="21">
        <v>4.030357069396814</v>
      </c>
      <c r="J12" s="22">
        <f t="shared" si="1"/>
        <v>6.1125890341830053E-2</v>
      </c>
      <c r="K12" s="22">
        <f t="shared" si="2"/>
        <v>9.35444846608805E-2</v>
      </c>
      <c r="L12" s="23">
        <f t="shared" si="3"/>
        <v>0.13145271502280906</v>
      </c>
      <c r="M12" s="4"/>
      <c r="N12" t="s">
        <v>258</v>
      </c>
      <c r="O12" s="5">
        <v>9.1261975762936345</v>
      </c>
      <c r="P12" s="71">
        <v>0.25140247163811591</v>
      </c>
    </row>
    <row r="13" spans="1:16" x14ac:dyDescent="0.25">
      <c r="A13" s="17"/>
      <c r="B13" s="55">
        <v>7</v>
      </c>
      <c r="C13" s="19" t="s">
        <v>264</v>
      </c>
      <c r="D13" s="20">
        <v>74.209763999999993</v>
      </c>
      <c r="E13" s="21">
        <v>74.209764000000007</v>
      </c>
      <c r="F13" s="21">
        <f t="shared" si="0"/>
        <v>16.716119620068639</v>
      </c>
      <c r="G13" s="21">
        <v>6.842137569852639</v>
      </c>
      <c r="H13" s="21">
        <v>4.4755534780924791</v>
      </c>
      <c r="I13" s="21">
        <v>5.398428572123521</v>
      </c>
      <c r="J13" s="22">
        <f t="shared" si="1"/>
        <v>9.2199964008141011E-2</v>
      </c>
      <c r="K13" s="22">
        <f t="shared" si="2"/>
        <v>0.15250946018296349</v>
      </c>
      <c r="L13" s="23">
        <f t="shared" si="3"/>
        <v>0.22525498962735735</v>
      </c>
      <c r="M13" s="4"/>
      <c r="N13" t="s">
        <v>277</v>
      </c>
      <c r="O13" s="5">
        <v>23.728605102627625</v>
      </c>
      <c r="P13" s="71">
        <v>0.23235544751795492</v>
      </c>
    </row>
    <row r="14" spans="1:16" x14ac:dyDescent="0.25">
      <c r="A14" s="17"/>
      <c r="B14" s="55">
        <v>8</v>
      </c>
      <c r="C14" s="19" t="s">
        <v>265</v>
      </c>
      <c r="D14" s="20">
        <v>82.797465999999986</v>
      </c>
      <c r="E14" s="21">
        <v>101.407228</v>
      </c>
      <c r="F14" s="21">
        <f t="shared" si="0"/>
        <v>22.330247339112248</v>
      </c>
      <c r="G14" s="21">
        <v>11.980714932498813</v>
      </c>
      <c r="H14" s="21">
        <v>5.6554267039246042</v>
      </c>
      <c r="I14" s="21">
        <v>4.6941057026888302</v>
      </c>
      <c r="J14" s="22">
        <f t="shared" si="1"/>
        <v>0.11814458563544221</v>
      </c>
      <c r="K14" s="22">
        <f t="shared" si="2"/>
        <v>0.17391404916840264</v>
      </c>
      <c r="L14" s="23">
        <f t="shared" si="3"/>
        <v>0.22020370519458679</v>
      </c>
      <c r="M14" s="4"/>
      <c r="N14" t="s">
        <v>264</v>
      </c>
      <c r="O14" s="5">
        <v>16.716119620068639</v>
      </c>
      <c r="P14" s="71">
        <v>0.22525498962735735</v>
      </c>
    </row>
    <row r="15" spans="1:16" x14ac:dyDescent="0.25">
      <c r="A15" s="17"/>
      <c r="B15" s="55">
        <v>9</v>
      </c>
      <c r="C15" s="19" t="s">
        <v>266</v>
      </c>
      <c r="D15" s="20">
        <v>24.667608000000005</v>
      </c>
      <c r="E15" s="21">
        <v>38.218176999999997</v>
      </c>
      <c r="F15" s="21">
        <f t="shared" si="0"/>
        <v>6.3964232907364931</v>
      </c>
      <c r="G15" s="21">
        <v>2.7374385998991784</v>
      </c>
      <c r="H15" s="21">
        <v>1.3963763758856658</v>
      </c>
      <c r="I15" s="21">
        <v>2.2626083149516489</v>
      </c>
      <c r="J15" s="22">
        <f t="shared" si="1"/>
        <v>7.1626613689584895E-2</v>
      </c>
      <c r="K15" s="22">
        <f t="shared" si="2"/>
        <v>0.10816358341175834</v>
      </c>
      <c r="L15" s="23">
        <f t="shared" si="3"/>
        <v>0.16736599683277656</v>
      </c>
      <c r="M15" s="4"/>
      <c r="N15" t="s">
        <v>265</v>
      </c>
      <c r="O15" s="5">
        <v>22.330247339112248</v>
      </c>
      <c r="P15" s="71">
        <v>0.22020370519458679</v>
      </c>
    </row>
    <row r="16" spans="1:16" x14ac:dyDescent="0.25">
      <c r="A16" s="17"/>
      <c r="B16" s="55">
        <v>10</v>
      </c>
      <c r="C16" s="19" t="s">
        <v>267</v>
      </c>
      <c r="D16" s="20">
        <v>89.379299000000017</v>
      </c>
      <c r="E16" s="21">
        <v>107.47049300000002</v>
      </c>
      <c r="F16" s="21">
        <f t="shared" si="0"/>
        <v>19.716261713784661</v>
      </c>
      <c r="G16" s="21">
        <v>7.3694869042083155</v>
      </c>
      <c r="H16" s="21">
        <v>6.7247840612890286</v>
      </c>
      <c r="I16" s="21">
        <v>5.6219907482873168</v>
      </c>
      <c r="J16" s="22">
        <f t="shared" si="1"/>
        <v>6.8572188500226894E-2</v>
      </c>
      <c r="K16" s="22">
        <f t="shared" si="2"/>
        <v>0.13114549465682029</v>
      </c>
      <c r="L16" s="23">
        <f t="shared" si="3"/>
        <v>0.18345744179087983</v>
      </c>
      <c r="M16" s="4"/>
      <c r="N16" t="s">
        <v>272</v>
      </c>
      <c r="O16" s="5">
        <v>154.52532105398734</v>
      </c>
      <c r="P16" s="71">
        <v>0.20947986608291763</v>
      </c>
    </row>
    <row r="17" spans="1:16" x14ac:dyDescent="0.25">
      <c r="A17" s="17"/>
      <c r="B17" s="55">
        <v>11</v>
      </c>
      <c r="C17" s="19" t="s">
        <v>268</v>
      </c>
      <c r="D17" s="20">
        <v>81.780106000000004</v>
      </c>
      <c r="E17" s="21">
        <v>96.50129699999998</v>
      </c>
      <c r="F17" s="21">
        <f t="shared" si="0"/>
        <v>31.566622076483327</v>
      </c>
      <c r="G17" s="21">
        <v>11.430473375919973</v>
      </c>
      <c r="H17" s="21">
        <v>14.340081915521296</v>
      </c>
      <c r="I17" s="21">
        <v>5.7960667850420577</v>
      </c>
      <c r="J17" s="22">
        <f t="shared" si="1"/>
        <v>0.1184489093024312</v>
      </c>
      <c r="K17" s="22">
        <f t="shared" si="2"/>
        <v>0.2670487971932779</v>
      </c>
      <c r="L17" s="23">
        <f t="shared" si="3"/>
        <v>0.3271108581730599</v>
      </c>
      <c r="M17" s="4"/>
      <c r="N17" t="s">
        <v>282</v>
      </c>
      <c r="O17" s="5">
        <v>9.0571789506414007</v>
      </c>
      <c r="P17" s="71">
        <v>0.19223186271629403</v>
      </c>
    </row>
    <row r="18" spans="1:16" x14ac:dyDescent="0.25">
      <c r="A18" s="17"/>
      <c r="B18" s="55">
        <v>12</v>
      </c>
      <c r="C18" s="19" t="s">
        <v>269</v>
      </c>
      <c r="D18" s="20">
        <v>66.740819000000002</v>
      </c>
      <c r="E18" s="21">
        <v>88.463542000000004</v>
      </c>
      <c r="F18" s="21">
        <f t="shared" si="0"/>
        <v>15.999289226235845</v>
      </c>
      <c r="G18" s="21">
        <v>7.5144333602056577</v>
      </c>
      <c r="H18" s="21">
        <v>4.2381996484800766</v>
      </c>
      <c r="I18" s="21">
        <v>4.246656217550111</v>
      </c>
      <c r="J18" s="22">
        <f t="shared" si="1"/>
        <v>8.494384455243334E-2</v>
      </c>
      <c r="K18" s="22">
        <f t="shared" si="2"/>
        <v>0.132852842458939</v>
      </c>
      <c r="L18" s="23">
        <f t="shared" si="3"/>
        <v>0.18085743419855205</v>
      </c>
      <c r="M18" s="4"/>
      <c r="N18" t="s">
        <v>267</v>
      </c>
      <c r="O18" s="5">
        <v>19.716261713784661</v>
      </c>
      <c r="P18" s="71">
        <v>0.18345744179087983</v>
      </c>
    </row>
    <row r="19" spans="1:16" x14ac:dyDescent="0.25">
      <c r="A19" s="17"/>
      <c r="B19" s="55">
        <v>13</v>
      </c>
      <c r="C19" s="19" t="s">
        <v>270</v>
      </c>
      <c r="D19" s="20">
        <v>83.97166</v>
      </c>
      <c r="E19" s="21">
        <v>88.87068499999998</v>
      </c>
      <c r="F19" s="21">
        <f t="shared" si="0"/>
        <v>25.237517299125557</v>
      </c>
      <c r="G19" s="21">
        <v>11.781043637140101</v>
      </c>
      <c r="H19" s="21">
        <v>6.2116006867422584</v>
      </c>
      <c r="I19" s="21">
        <v>7.2448729752431973</v>
      </c>
      <c r="J19" s="22">
        <f t="shared" si="1"/>
        <v>0.13256388917380466</v>
      </c>
      <c r="K19" s="22">
        <f t="shared" si="2"/>
        <v>0.20245871092230652</v>
      </c>
      <c r="L19" s="23">
        <f t="shared" si="3"/>
        <v>0.28398022699077385</v>
      </c>
      <c r="M19" s="4"/>
      <c r="N19" t="s">
        <v>271</v>
      </c>
      <c r="O19" s="5">
        <v>19.189104988102798</v>
      </c>
      <c r="P19" s="71">
        <v>0.18162630485848505</v>
      </c>
    </row>
    <row r="20" spans="1:16" x14ac:dyDescent="0.25">
      <c r="A20" s="17"/>
      <c r="B20" s="55">
        <v>14</v>
      </c>
      <c r="C20" s="19" t="s">
        <v>271</v>
      </c>
      <c r="D20" s="20">
        <v>79.081761</v>
      </c>
      <c r="E20" s="21">
        <v>105.65157400000002</v>
      </c>
      <c r="F20" s="21">
        <f t="shared" si="0"/>
        <v>19.189104988102798</v>
      </c>
      <c r="G20" s="21">
        <v>8.8300355291612505</v>
      </c>
      <c r="H20" s="21">
        <v>5.3365526174434024</v>
      </c>
      <c r="I20" s="21">
        <v>5.0225168414981454</v>
      </c>
      <c r="J20" s="22">
        <f t="shared" si="1"/>
        <v>8.3576942537185936E-2</v>
      </c>
      <c r="K20" s="22">
        <f t="shared" si="2"/>
        <v>0.13408780967716249</v>
      </c>
      <c r="L20" s="23">
        <f t="shared" si="3"/>
        <v>0.18162630485848505</v>
      </c>
      <c r="M20" s="4"/>
      <c r="N20" t="s">
        <v>269</v>
      </c>
      <c r="O20" s="5">
        <v>15.999289226235845</v>
      </c>
      <c r="P20" s="71">
        <v>0.18085743419855205</v>
      </c>
    </row>
    <row r="21" spans="1:16" x14ac:dyDescent="0.25">
      <c r="A21" s="17"/>
      <c r="B21" s="55">
        <v>15</v>
      </c>
      <c r="C21" s="19" t="s">
        <v>272</v>
      </c>
      <c r="D21" s="20">
        <v>681.61319699999979</v>
      </c>
      <c r="E21" s="21">
        <v>737.66192399999989</v>
      </c>
      <c r="F21" s="21">
        <f t="shared" si="0"/>
        <v>154.52532105398734</v>
      </c>
      <c r="G21" s="21">
        <v>70.072355724651061</v>
      </c>
      <c r="H21" s="21">
        <v>41.960962881810701</v>
      </c>
      <c r="I21" s="21">
        <v>42.492002447525579</v>
      </c>
      <c r="J21" s="22">
        <f t="shared" si="1"/>
        <v>9.4992507332737258E-2</v>
      </c>
      <c r="K21" s="22">
        <f t="shared" si="2"/>
        <v>0.15187623891301971</v>
      </c>
      <c r="L21" s="23">
        <f t="shared" si="3"/>
        <v>0.20947986608291763</v>
      </c>
      <c r="M21" s="4"/>
      <c r="N21" t="s">
        <v>278</v>
      </c>
      <c r="O21" s="5">
        <v>27.042926565668608</v>
      </c>
      <c r="P21" s="71">
        <v>0.17140717027029478</v>
      </c>
    </row>
    <row r="22" spans="1:16" x14ac:dyDescent="0.25">
      <c r="A22" s="17"/>
      <c r="B22" s="55">
        <v>16</v>
      </c>
      <c r="C22" s="19" t="s">
        <v>273</v>
      </c>
      <c r="D22" s="20">
        <v>54.634875000000001</v>
      </c>
      <c r="E22" s="21">
        <v>62.620898999999987</v>
      </c>
      <c r="F22" s="21">
        <f t="shared" si="0"/>
        <v>15.929511619166078</v>
      </c>
      <c r="G22" s="21">
        <v>7.1647227332578041</v>
      </c>
      <c r="H22" s="21">
        <v>3.5786765185548575</v>
      </c>
      <c r="I22" s="21">
        <v>5.1861123673534166</v>
      </c>
      <c r="J22" s="22">
        <f t="shared" si="1"/>
        <v>0.1144142426517672</v>
      </c>
      <c r="K22" s="22">
        <f t="shared" si="2"/>
        <v>0.17156252023486063</v>
      </c>
      <c r="L22" s="23">
        <f t="shared" si="3"/>
        <v>0.25438011707826297</v>
      </c>
      <c r="M22" s="4"/>
      <c r="N22" t="s">
        <v>262</v>
      </c>
      <c r="O22" s="5">
        <v>11.230015813141335</v>
      </c>
      <c r="P22" s="71">
        <v>0.16748796274269573</v>
      </c>
    </row>
    <row r="23" spans="1:16" x14ac:dyDescent="0.25">
      <c r="A23" s="17"/>
      <c r="B23" s="55">
        <v>17</v>
      </c>
      <c r="C23" s="19" t="s">
        <v>274</v>
      </c>
      <c r="D23" s="20">
        <v>24.613692999999998</v>
      </c>
      <c r="E23" s="21">
        <v>29.745948999999992</v>
      </c>
      <c r="F23" s="21">
        <f t="shared" si="0"/>
        <v>4.35577187204035</v>
      </c>
      <c r="G23" s="21">
        <v>1.7936040415661409</v>
      </c>
      <c r="H23" s="21">
        <v>1.4955794998386409</v>
      </c>
      <c r="I23" s="21">
        <v>1.0665883306355681</v>
      </c>
      <c r="J23" s="22">
        <f t="shared" si="1"/>
        <v>6.029742206463614E-2</v>
      </c>
      <c r="K23" s="22">
        <f t="shared" si="2"/>
        <v>0.11057584820725615</v>
      </c>
      <c r="L23" s="23">
        <f t="shared" si="3"/>
        <v>0.1464324393227579</v>
      </c>
      <c r="M23" s="4"/>
      <c r="N23" t="s">
        <v>266</v>
      </c>
      <c r="O23" s="5">
        <v>6.3964232907364931</v>
      </c>
      <c r="P23" s="71">
        <v>0.16736599683277656</v>
      </c>
    </row>
    <row r="24" spans="1:16" x14ac:dyDescent="0.25">
      <c r="A24" s="17"/>
      <c r="B24" s="55">
        <v>18</v>
      </c>
      <c r="C24" s="19" t="s">
        <v>275</v>
      </c>
      <c r="D24" s="20">
        <v>12.496238</v>
      </c>
      <c r="E24" s="21">
        <v>26.336532999999996</v>
      </c>
      <c r="F24" s="21">
        <f t="shared" si="0"/>
        <v>2.6229621291713556</v>
      </c>
      <c r="G24" s="21">
        <v>0.57061897189123556</v>
      </c>
      <c r="H24" s="21">
        <v>1.3680921871018654</v>
      </c>
      <c r="I24" s="21">
        <v>0.68425097017825465</v>
      </c>
      <c r="J24" s="22">
        <f t="shared" si="1"/>
        <v>2.1666442272080217E-2</v>
      </c>
      <c r="K24" s="22">
        <f t="shared" si="2"/>
        <v>7.3612998301374799E-2</v>
      </c>
      <c r="L24" s="23">
        <f t="shared" si="3"/>
        <v>9.9594055495890677E-2</v>
      </c>
      <c r="M24" s="4"/>
      <c r="N24" t="s">
        <v>276</v>
      </c>
      <c r="O24" s="5">
        <v>11.982314901029895</v>
      </c>
      <c r="P24" s="71">
        <v>0.15797299137623416</v>
      </c>
    </row>
    <row r="25" spans="1:16" x14ac:dyDescent="0.25">
      <c r="A25" s="17"/>
      <c r="B25" s="55">
        <v>19</v>
      </c>
      <c r="C25" s="19" t="s">
        <v>276</v>
      </c>
      <c r="D25" s="20">
        <v>40.622728999999985</v>
      </c>
      <c r="E25" s="21">
        <v>75.850402000000003</v>
      </c>
      <c r="F25" s="21">
        <f t="shared" si="0"/>
        <v>11.982314901029895</v>
      </c>
      <c r="G25" s="21">
        <v>4.9307376107353775</v>
      </c>
      <c r="H25" s="21">
        <v>4.2402648798852169</v>
      </c>
      <c r="I25" s="21">
        <v>2.8113124104093004</v>
      </c>
      <c r="J25" s="22">
        <f t="shared" si="1"/>
        <v>6.5006084090831542E-2</v>
      </c>
      <c r="K25" s="22">
        <f t="shared" si="2"/>
        <v>0.12090908220394922</v>
      </c>
      <c r="L25" s="23">
        <f t="shared" si="3"/>
        <v>0.15797299137623416</v>
      </c>
      <c r="M25" s="4"/>
      <c r="N25" t="s">
        <v>279</v>
      </c>
      <c r="O25" s="5">
        <v>6.7009961057474356</v>
      </c>
      <c r="P25" s="71">
        <v>0.14977410283220596</v>
      </c>
    </row>
    <row r="26" spans="1:16" x14ac:dyDescent="0.25">
      <c r="A26" s="17"/>
      <c r="B26" s="55">
        <v>20</v>
      </c>
      <c r="C26" s="19" t="s">
        <v>277</v>
      </c>
      <c r="D26" s="20">
        <v>91.72473500000001</v>
      </c>
      <c r="E26" s="21">
        <v>102.12200900000002</v>
      </c>
      <c r="F26" s="21">
        <f t="shared" si="0"/>
        <v>23.728605102627625</v>
      </c>
      <c r="G26" s="21">
        <v>10.599769987587933</v>
      </c>
      <c r="H26" s="21">
        <v>6.5757499901410483</v>
      </c>
      <c r="I26" s="21">
        <v>6.5530851248986437</v>
      </c>
      <c r="J26" s="22">
        <f t="shared" si="1"/>
        <v>0.10379515729648377</v>
      </c>
      <c r="K26" s="22">
        <f t="shared" si="2"/>
        <v>0.16818627194975158</v>
      </c>
      <c r="L26" s="23">
        <f t="shared" si="3"/>
        <v>0.23235544751795492</v>
      </c>
      <c r="M26" s="4"/>
      <c r="N26" t="s">
        <v>259</v>
      </c>
      <c r="O26" s="5">
        <v>11.267441904235511</v>
      </c>
      <c r="P26" s="71">
        <v>0.14658149130242035</v>
      </c>
    </row>
    <row r="27" spans="1:16" x14ac:dyDescent="0.25">
      <c r="A27" s="17"/>
      <c r="B27" s="55">
        <v>21</v>
      </c>
      <c r="C27" s="19" t="s">
        <v>278</v>
      </c>
      <c r="D27" s="20">
        <v>132.927627</v>
      </c>
      <c r="E27" s="21">
        <v>157.77010100000001</v>
      </c>
      <c r="F27" s="21">
        <f t="shared" si="0"/>
        <v>27.042926565668608</v>
      </c>
      <c r="G27" s="21">
        <v>12.844978989913216</v>
      </c>
      <c r="H27" s="21">
        <v>7.2173665157183677</v>
      </c>
      <c r="I27" s="21">
        <v>6.9805810600370251</v>
      </c>
      <c r="J27" s="22">
        <f t="shared" si="1"/>
        <v>8.1415800005814887E-2</v>
      </c>
      <c r="K27" s="22">
        <f t="shared" si="2"/>
        <v>0.12716189809393341</v>
      </c>
      <c r="L27" s="23">
        <f t="shared" si="3"/>
        <v>0.17140717027029478</v>
      </c>
      <c r="M27" s="4"/>
      <c r="N27" t="s">
        <v>274</v>
      </c>
      <c r="O27" s="5">
        <v>4.35577187204035</v>
      </c>
      <c r="P27" s="71">
        <v>0.1464324393227579</v>
      </c>
    </row>
    <row r="28" spans="1:16" x14ac:dyDescent="0.25">
      <c r="A28" s="17"/>
      <c r="B28" s="55">
        <v>22</v>
      </c>
      <c r="C28" s="19" t="s">
        <v>279</v>
      </c>
      <c r="D28" s="20">
        <v>41.56016300000001</v>
      </c>
      <c r="E28" s="21">
        <v>44.74068599999999</v>
      </c>
      <c r="F28" s="21">
        <f t="shared" si="0"/>
        <v>6.7009961057474356</v>
      </c>
      <c r="G28" s="21">
        <v>2.9478402724780608</v>
      </c>
      <c r="H28" s="21">
        <v>1.6524411051796051</v>
      </c>
      <c r="I28" s="21">
        <v>2.1007147280897698</v>
      </c>
      <c r="J28" s="22">
        <f t="shared" si="1"/>
        <v>6.5887239021727592E-2</v>
      </c>
      <c r="K28" s="22">
        <f t="shared" si="2"/>
        <v>0.10282098440908276</v>
      </c>
      <c r="L28" s="23">
        <f t="shared" si="3"/>
        <v>0.14977410283220596</v>
      </c>
      <c r="M28" s="4"/>
      <c r="N28" t="s">
        <v>281</v>
      </c>
      <c r="O28" s="5">
        <v>7.2028474589096732</v>
      </c>
      <c r="P28" s="71">
        <v>0.13454227300917579</v>
      </c>
    </row>
    <row r="29" spans="1:16" x14ac:dyDescent="0.25">
      <c r="A29" s="17"/>
      <c r="B29" s="55">
        <v>23</v>
      </c>
      <c r="C29" s="19" t="s">
        <v>280</v>
      </c>
      <c r="D29" s="20">
        <v>42.766700999999998</v>
      </c>
      <c r="E29" s="21">
        <v>44.664160000000003</v>
      </c>
      <c r="F29" s="21">
        <f t="shared" si="0"/>
        <v>11.793952401201977</v>
      </c>
      <c r="G29" s="21">
        <v>5.8630412499298927</v>
      </c>
      <c r="H29" s="21">
        <v>2.9337903749549241</v>
      </c>
      <c r="I29" s="21">
        <v>2.9971207763171606</v>
      </c>
      <c r="J29" s="22">
        <f t="shared" si="1"/>
        <v>0.13126948430083299</v>
      </c>
      <c r="K29" s="22">
        <f t="shared" si="2"/>
        <v>0.1969550446014168</v>
      </c>
      <c r="L29" s="23">
        <f t="shared" si="3"/>
        <v>0.26405852928168755</v>
      </c>
      <c r="M29" s="4"/>
      <c r="N29" t="s">
        <v>263</v>
      </c>
      <c r="O29" s="5">
        <v>13.975893209081732</v>
      </c>
      <c r="P29" s="71">
        <v>0.13145271502280906</v>
      </c>
    </row>
    <row r="30" spans="1:16" x14ac:dyDescent="0.25">
      <c r="A30" s="17"/>
      <c r="B30" s="55">
        <v>24</v>
      </c>
      <c r="C30" s="19" t="s">
        <v>281</v>
      </c>
      <c r="D30" s="20">
        <v>48.871898999999992</v>
      </c>
      <c r="E30" s="21">
        <v>53.535942999999996</v>
      </c>
      <c r="F30" s="21">
        <f t="shared" si="0"/>
        <v>7.2028474589096732</v>
      </c>
      <c r="G30" s="21">
        <v>2.8835266135356505</v>
      </c>
      <c r="H30" s="21">
        <v>2.2607487083441811</v>
      </c>
      <c r="I30" s="21">
        <v>2.0585721370298415</v>
      </c>
      <c r="J30" s="22">
        <f t="shared" si="1"/>
        <v>5.386150783849368E-2</v>
      </c>
      <c r="K30" s="22">
        <f t="shared" si="2"/>
        <v>9.6090122516004475E-2</v>
      </c>
      <c r="L30" s="23">
        <f t="shared" si="3"/>
        <v>0.13454227300917579</v>
      </c>
      <c r="M30" s="4"/>
      <c r="N30" t="s">
        <v>260</v>
      </c>
      <c r="O30" s="5">
        <v>5.4648754397494486</v>
      </c>
      <c r="P30" s="71">
        <v>0.12285641998774624</v>
      </c>
    </row>
    <row r="31" spans="1:16" ht="15.75" thickBot="1" x14ac:dyDescent="0.3">
      <c r="A31" s="24"/>
      <c r="B31" s="56">
        <v>25</v>
      </c>
      <c r="C31" s="26" t="s">
        <v>282</v>
      </c>
      <c r="D31" s="27">
        <v>38.295354999999994</v>
      </c>
      <c r="E31" s="28">
        <v>47.115908999999995</v>
      </c>
      <c r="F31" s="28">
        <f t="shared" si="0"/>
        <v>9.0571789506414007</v>
      </c>
      <c r="G31" s="28">
        <v>3.8743427436111233</v>
      </c>
      <c r="H31" s="28">
        <v>2.2255880458653792</v>
      </c>
      <c r="I31" s="28">
        <v>2.9572481611648982</v>
      </c>
      <c r="J31" s="29">
        <f t="shared" si="1"/>
        <v>8.2230032824180968E-2</v>
      </c>
      <c r="K31" s="29">
        <f t="shared" si="2"/>
        <v>0.12946647786157545</v>
      </c>
      <c r="L31" s="30">
        <f t="shared" si="3"/>
        <v>0.19223186271629403</v>
      </c>
      <c r="M31" s="4"/>
      <c r="N31" t="s">
        <v>275</v>
      </c>
      <c r="O31" s="5">
        <v>2.6229621291713556</v>
      </c>
      <c r="P31" s="71">
        <v>9.9594055495890677E-2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"/>
  <sheetViews>
    <sheetView topLeftCell="A4" workbookViewId="0">
      <selection activeCell="A24" sqref="A24:D24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66</v>
      </c>
      <c r="B1" s="49" t="s">
        <v>40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988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2123.5458120000003</v>
      </c>
      <c r="E6" s="14">
        <v>2521.943088</v>
      </c>
      <c r="F6" s="14">
        <v>510.869668411448</v>
      </c>
      <c r="G6" s="14">
        <v>227.82375350845291</v>
      </c>
      <c r="H6" s="14">
        <v>144.18804211809149</v>
      </c>
      <c r="I6" s="14">
        <v>138.85787278490361</v>
      </c>
      <c r="J6" s="15">
        <v>9.0336595854399751E-2</v>
      </c>
      <c r="K6" s="15">
        <v>0.14750998838818541</v>
      </c>
      <c r="L6" s="16">
        <v>0.20256986402361196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1707.1967250000002</v>
      </c>
      <c r="E7" s="38">
        <f ca="1">SUM(E8:OFFSET(E6,MATCH("PROYECTOS",$A$8:$A$50,0),0))</f>
        <v>1784.3088150000003</v>
      </c>
      <c r="F7" s="38">
        <f ca="1">SUM(F8:OFFSET(F6,MATCH("PROYECTOS",$A$8:$A$50,0),0))</f>
        <v>464.4604009047913</v>
      </c>
      <c r="G7" s="38">
        <f ca="1">SUM(G8:OFFSET(G6,MATCH("PROYECTOS",$A$8:$A$50,0),0))</f>
        <v>218.38382053203281</v>
      </c>
      <c r="H7" s="38">
        <f ca="1">SUM(H8:OFFSET(H6,MATCH("PROYECTOS",$A$8:$A$50,0),0))</f>
        <v>125.01030980992911</v>
      </c>
      <c r="I7" s="38">
        <f ca="1">SUM(I8:OFFSET(I6,MATCH("PROYECTOS",$A$8:$A$50,0),0))</f>
        <v>121.06627056282932</v>
      </c>
      <c r="J7" s="39">
        <f ca="1">IFERROR(G7/E7,0)</f>
        <v>0.12239126921089205</v>
      </c>
      <c r="K7" s="39">
        <f ca="1">IFERROR(SUM(G7,H7)/E7,0)</f>
        <v>0.19245218510113221</v>
      </c>
      <c r="L7" s="40">
        <f ca="1">IFERROR(SUM(G7,H7,I7)/E7,0)</f>
        <v>0.26030269928627303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1535.9880200000005</v>
      </c>
      <c r="E8" s="21">
        <v>1570.7013450000002</v>
      </c>
      <c r="F8" s="21">
        <f t="shared" ref="F8:F13" si="0">SUM(G8,H8,I8)</f>
        <v>434.49898218813166</v>
      </c>
      <c r="G8" s="21">
        <v>211.55674219868456</v>
      </c>
      <c r="H8" s="21">
        <v>109.14529846218849</v>
      </c>
      <c r="I8" s="21">
        <v>113.79694152725855</v>
      </c>
      <c r="J8" s="22">
        <f t="shared" ref="J8:J14" si="1">IFERROR(G8/E8,0)</f>
        <v>0.13468934936111901</v>
      </c>
      <c r="K8" s="22">
        <f t="shared" ref="K8:K14" si="2">IFERROR(SUM(G8,H8)/E8,0)</f>
        <v>0.20417760618959235</v>
      </c>
      <c r="L8" s="23">
        <f t="shared" ref="L8:L14" si="3">IFERROR(SUM(G8,H8,I8)/E8,0)</f>
        <v>0.27662737004158588</v>
      </c>
      <c r="M8" s="4"/>
    </row>
    <row r="9" spans="1:13" ht="38.25" x14ac:dyDescent="0.25">
      <c r="A9" s="17"/>
      <c r="B9" s="19">
        <v>3000402</v>
      </c>
      <c r="C9" s="19" t="s">
        <v>990</v>
      </c>
      <c r="D9" s="20">
        <v>39.089500999999998</v>
      </c>
      <c r="E9" s="21">
        <v>39.831052</v>
      </c>
      <c r="F9" s="21">
        <f t="shared" si="0"/>
        <v>9.0771443478327001</v>
      </c>
      <c r="G9" s="21">
        <v>2.5498105702154135</v>
      </c>
      <c r="H9" s="21">
        <v>4.6934427904689073</v>
      </c>
      <c r="I9" s="21">
        <v>1.8338909871483793</v>
      </c>
      <c r="J9" s="22">
        <f t="shared" si="1"/>
        <v>6.4015647144228416E-2</v>
      </c>
      <c r="K9" s="22">
        <f t="shared" si="2"/>
        <v>0.18184941137593658</v>
      </c>
      <c r="L9" s="23">
        <f t="shared" si="3"/>
        <v>0.22789115255687195</v>
      </c>
      <c r="M9" s="4"/>
    </row>
    <row r="10" spans="1:13" ht="38.25" x14ac:dyDescent="0.25">
      <c r="A10" s="17"/>
      <c r="B10" s="19">
        <v>3000403</v>
      </c>
      <c r="C10" s="19" t="s">
        <v>991</v>
      </c>
      <c r="D10" s="20">
        <v>48.063997000000001</v>
      </c>
      <c r="E10" s="21">
        <v>69.593579000000005</v>
      </c>
      <c r="F10" s="21">
        <f t="shared" si="0"/>
        <v>6.1289965152195691</v>
      </c>
      <c r="G10" s="21">
        <v>2.3653635972641496</v>
      </c>
      <c r="H10" s="21">
        <v>2.0059805439923366</v>
      </c>
      <c r="I10" s="21">
        <v>1.7576523739630829</v>
      </c>
      <c r="J10" s="22">
        <f t="shared" si="1"/>
        <v>3.3988244767008596E-2</v>
      </c>
      <c r="K10" s="22">
        <f t="shared" si="2"/>
        <v>6.2812463506963567E-2</v>
      </c>
      <c r="L10" s="23">
        <f t="shared" si="3"/>
        <v>8.8068419576748144E-2</v>
      </c>
      <c r="M10" s="4"/>
    </row>
    <row r="11" spans="1:13" ht="51" x14ac:dyDescent="0.25">
      <c r="A11" s="17"/>
      <c r="B11" s="19">
        <v>3000404</v>
      </c>
      <c r="C11" s="19" t="s">
        <v>992</v>
      </c>
      <c r="D11" s="20">
        <v>4.700632999999999</v>
      </c>
      <c r="E11" s="21">
        <v>4.8854030000000002</v>
      </c>
      <c r="F11" s="21">
        <f t="shared" si="0"/>
        <v>0.26577455947699491</v>
      </c>
      <c r="G11" s="21">
        <v>7.6704559847712517E-2</v>
      </c>
      <c r="H11" s="21">
        <v>7.4588049905287335E-2</v>
      </c>
      <c r="I11" s="21">
        <v>0.11448194972399506</v>
      </c>
      <c r="J11" s="22">
        <f t="shared" si="1"/>
        <v>1.5700764061370682E-2</v>
      </c>
      <c r="K11" s="22">
        <f t="shared" si="2"/>
        <v>3.0968296730689331E-2</v>
      </c>
      <c r="L11" s="23">
        <f t="shared" si="3"/>
        <v>5.4401767771664875E-2</v>
      </c>
      <c r="M11" s="4"/>
    </row>
    <row r="12" spans="1:13" ht="38.25" x14ac:dyDescent="0.25">
      <c r="A12" s="17"/>
      <c r="B12" s="19">
        <v>3000405</v>
      </c>
      <c r="C12" s="19" t="s">
        <v>993</v>
      </c>
      <c r="D12" s="20">
        <v>58.426479</v>
      </c>
      <c r="E12" s="21">
        <v>79.880192999999963</v>
      </c>
      <c r="F12" s="21">
        <f t="shared" si="0"/>
        <v>12.98031200441892</v>
      </c>
      <c r="G12" s="21">
        <v>1.5821454259075836</v>
      </c>
      <c r="H12" s="21">
        <v>8.3111031784364968</v>
      </c>
      <c r="I12" s="21">
        <v>3.0870634000748396</v>
      </c>
      <c r="J12" s="22">
        <f t="shared" si="1"/>
        <v>1.9806479760352911E-2</v>
      </c>
      <c r="K12" s="22">
        <f t="shared" si="2"/>
        <v>0.12385108539164502</v>
      </c>
      <c r="L12" s="23">
        <f t="shared" si="3"/>
        <v>0.16249725391147873</v>
      </c>
      <c r="M12" s="4"/>
    </row>
    <row r="13" spans="1:13" ht="25.5" x14ac:dyDescent="0.25">
      <c r="A13" s="17"/>
      <c r="B13" s="19">
        <v>3000406</v>
      </c>
      <c r="C13" s="19" t="s">
        <v>994</v>
      </c>
      <c r="D13" s="20">
        <v>20.92809500000001</v>
      </c>
      <c r="E13" s="21">
        <v>19.417243000000006</v>
      </c>
      <c r="F13" s="21">
        <f t="shared" si="0"/>
        <v>1.5091912897114526</v>
      </c>
      <c r="G13" s="21">
        <v>0.25305418011339498</v>
      </c>
      <c r="H13" s="21">
        <v>0.77989678493759129</v>
      </c>
      <c r="I13" s="21">
        <v>0.47624032466046629</v>
      </c>
      <c r="J13" s="22">
        <f t="shared" si="1"/>
        <v>1.3032446476227078E-2</v>
      </c>
      <c r="K13" s="22">
        <f t="shared" si="2"/>
        <v>5.3197612300107999E-2</v>
      </c>
      <c r="L13" s="23">
        <f t="shared" si="3"/>
        <v>7.7724282984533488E-2</v>
      </c>
      <c r="M13" s="4"/>
    </row>
    <row r="14" spans="1:13" ht="15.75" thickBot="1" x14ac:dyDescent="0.3">
      <c r="A14" s="41" t="s">
        <v>302</v>
      </c>
      <c r="B14" s="43"/>
      <c r="C14" s="43"/>
      <c r="D14" s="44">
        <f ca="1">OFFSET(D14,-MATCH("PROYECTOS",$A$8:$A$50,0)-1,0)-(OFFSET(D14,-MATCH("PROYECTOS",$A$8:$A$50,0),0))</f>
        <v>416.34908700000005</v>
      </c>
      <c r="E14" s="45">
        <f t="shared" ref="E14:I14" ca="1" si="4">OFFSET(E14,-MATCH("PROYECTOS",$A$8:$A$50,0)-1,0)-(OFFSET(E14,-MATCH("PROYECTOS",$A$8:$A$50,0),0))</f>
        <v>737.63427299999967</v>
      </c>
      <c r="F14" s="45">
        <f t="shared" ca="1" si="4"/>
        <v>46.409267506656704</v>
      </c>
      <c r="G14" s="45">
        <f t="shared" ca="1" si="4"/>
        <v>9.4399329764200957</v>
      </c>
      <c r="H14" s="45">
        <f t="shared" ca="1" si="4"/>
        <v>19.177732308162376</v>
      </c>
      <c r="I14" s="45">
        <f t="shared" ca="1" si="4"/>
        <v>17.791602222074289</v>
      </c>
      <c r="J14" s="46">
        <f t="shared" ca="1" si="1"/>
        <v>1.2797579128241103E-2</v>
      </c>
      <c r="K14" s="46">
        <f t="shared" ca="1" si="2"/>
        <v>3.8796550447951439E-2</v>
      </c>
      <c r="L14" s="47">
        <f t="shared" ca="1" si="3"/>
        <v>6.2916365474597169E-2</v>
      </c>
      <c r="M14" s="4"/>
    </row>
    <row r="15" spans="1:13" ht="15.75" thickBot="1" x14ac:dyDescent="0.3"/>
    <row r="16" spans="1:13" ht="15.75" thickBot="1" x14ac:dyDescent="0.3">
      <c r="A16" s="89" t="s">
        <v>324</v>
      </c>
      <c r="B16" s="90"/>
      <c r="C16" s="90"/>
      <c r="D16" s="91"/>
    </row>
    <row r="17" spans="1:4" ht="15.75" thickBot="1" x14ac:dyDescent="0.3">
      <c r="A17" s="1" t="s">
        <v>1022</v>
      </c>
    </row>
    <row r="18" spans="1:4" ht="45" customHeight="1" x14ac:dyDescent="0.25">
      <c r="A18" s="82" t="s">
        <v>326</v>
      </c>
      <c r="B18" s="83"/>
      <c r="C18" s="83"/>
      <c r="D18" s="94" t="s">
        <v>327</v>
      </c>
    </row>
    <row r="19" spans="1:4" ht="15.75" thickBot="1" x14ac:dyDescent="0.3">
      <c r="A19" s="92"/>
      <c r="B19" s="93"/>
      <c r="C19" s="93"/>
      <c r="D19" s="95"/>
    </row>
    <row r="20" spans="1:4" ht="38.25" x14ac:dyDescent="0.25">
      <c r="A20" s="17"/>
      <c r="B20" s="19">
        <v>3000402</v>
      </c>
      <c r="C20" s="19" t="s">
        <v>990</v>
      </c>
      <c r="D20" s="23">
        <v>0.22789115255687195</v>
      </c>
    </row>
    <row r="21" spans="1:4" ht="38.25" x14ac:dyDescent="0.25">
      <c r="A21" s="17"/>
      <c r="B21" s="19">
        <v>3000403</v>
      </c>
      <c r="C21" s="19" t="s">
        <v>991</v>
      </c>
      <c r="D21" s="23">
        <v>8.8068419576748144E-2</v>
      </c>
    </row>
    <row r="22" spans="1:4" ht="51" x14ac:dyDescent="0.25">
      <c r="A22" s="17"/>
      <c r="B22" s="19">
        <v>3000404</v>
      </c>
      <c r="C22" s="19" t="s">
        <v>992</v>
      </c>
      <c r="D22" s="23">
        <v>5.4401767771664875E-2</v>
      </c>
    </row>
    <row r="23" spans="1:4" ht="38.25" x14ac:dyDescent="0.25">
      <c r="A23" s="17"/>
      <c r="B23" s="19">
        <v>3000405</v>
      </c>
      <c r="C23" s="19" t="s">
        <v>993</v>
      </c>
      <c r="D23" s="23">
        <v>0.16249725391147873</v>
      </c>
    </row>
    <row r="24" spans="1:4" ht="26.25" thickBot="1" x14ac:dyDescent="0.3">
      <c r="A24" s="24"/>
      <c r="B24" s="26">
        <v>3000406</v>
      </c>
      <c r="C24" s="26" t="s">
        <v>994</v>
      </c>
      <c r="D24" s="30">
        <v>7.7724282984533488E-2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5"/>
  <sheetViews>
    <sheetView topLeftCell="A20" workbookViewId="0">
      <selection activeCell="A25" sqref="A25:XFD3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66</v>
      </c>
      <c r="B1" s="49" t="s">
        <v>40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989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2123.5458120000003</v>
      </c>
      <c r="I6" s="14">
        <v>2521.943088</v>
      </c>
      <c r="J6" s="14">
        <v>510.869668411448</v>
      </c>
      <c r="K6" s="14">
        <v>227.82375350845291</v>
      </c>
      <c r="L6" s="14">
        <v>144.18804211809149</v>
      </c>
      <c r="M6" s="14">
        <v>138.85787278490361</v>
      </c>
      <c r="N6" s="15">
        <v>9.0336595854399751E-2</v>
      </c>
      <c r="O6" s="15">
        <v>0.14750998838818541</v>
      </c>
      <c r="P6" s="16">
        <v>0.20256986402361196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SUM(H8:OFFSET(H6,MATCH("PROYECTOS",$A$8:$A$44,0),0))</f>
        <v>1707.1967249999998</v>
      </c>
      <c r="I7" s="38">
        <f ca="1">SUM(I8:OFFSET(I6,MATCH("PROYECTOS",$A$8:$A$44,0),0))</f>
        <v>1784.3088150000008</v>
      </c>
      <c r="J7" s="38">
        <f ca="1">SUM(J8:OFFSET(J6,MATCH("PROYECTOS",$A$8:$A$44,0),0))</f>
        <v>464.46040090479124</v>
      </c>
      <c r="K7" s="38">
        <f ca="1">SUM(K8:OFFSET(K6,MATCH("PROYECTOS",$A$8:$A$44,0),0))</f>
        <v>218.38382053203281</v>
      </c>
      <c r="L7" s="38">
        <f ca="1">SUM(L8:OFFSET(L6,MATCH("PROYECTOS",$A$8:$A$44,0),0))</f>
        <v>125.01030980992911</v>
      </c>
      <c r="M7" s="38">
        <f ca="1">SUM(M8:OFFSET(M6,MATCH("PROYECTOS",$A$8:$A$44,0),0))</f>
        <v>121.06627056282932</v>
      </c>
      <c r="N7" s="39">
        <f ca="1">IFERROR(K7/I7,0)</f>
        <v>0.12239126921089202</v>
      </c>
      <c r="O7" s="39">
        <f ca="1">IFERROR(SUM(K7,L7)/I7,0)</f>
        <v>0.19245218510113218</v>
      </c>
      <c r="P7" s="40">
        <f ca="1">IFERROR(SUM(K7,L7,M7)/I7,0)</f>
        <v>0.26030269928627298</v>
      </c>
      <c r="Q7" s="64"/>
      <c r="R7" s="38"/>
      <c r="S7" s="40"/>
    </row>
    <row r="8" spans="1:19" ht="25.5" x14ac:dyDescent="0.25">
      <c r="A8" s="17"/>
      <c r="B8" s="19">
        <v>5001353</v>
      </c>
      <c r="C8" s="19" t="s">
        <v>995</v>
      </c>
      <c r="D8" s="68">
        <v>3000001</v>
      </c>
      <c r="E8" s="19" t="s">
        <v>284</v>
      </c>
      <c r="F8" s="69">
        <v>3</v>
      </c>
      <c r="G8" s="19" t="s">
        <v>1012</v>
      </c>
      <c r="H8" s="20">
        <v>1118.9839919999999</v>
      </c>
      <c r="I8" s="21">
        <v>1133.554948</v>
      </c>
      <c r="J8" s="21">
        <f t="shared" ref="J8:J24" si="0">SUM(K8,L8,M8)</f>
        <v>337.63519739578163</v>
      </c>
      <c r="K8" s="21">
        <v>166.77179898662689</v>
      </c>
      <c r="L8" s="21">
        <v>84.723043154129499</v>
      </c>
      <c r="M8" s="21">
        <v>86.140355255025241</v>
      </c>
      <c r="N8" s="22">
        <f t="shared" ref="N8:N25" si="1">IFERROR(K8/I8,0)</f>
        <v>0.14712281859902118</v>
      </c>
      <c r="O8" s="22">
        <f t="shared" ref="O8:O25" si="2">IFERROR(SUM(K8,L8)/I8,0)</f>
        <v>0.22186382987828165</v>
      </c>
      <c r="P8" s="23">
        <f t="shared" ref="P8:P25" si="3">IFERROR(SUM(K8,L8,M8)/I8,0)</f>
        <v>0.29785516616683821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5001549</v>
      </c>
      <c r="C9" s="19" t="s">
        <v>996</v>
      </c>
      <c r="D9" s="68">
        <v>3000001</v>
      </c>
      <c r="E9" s="19" t="s">
        <v>284</v>
      </c>
      <c r="F9" s="69">
        <v>1</v>
      </c>
      <c r="G9" s="19" t="s">
        <v>539</v>
      </c>
      <c r="H9" s="20">
        <v>302.62994199999997</v>
      </c>
      <c r="I9" s="21">
        <v>318.72959200000003</v>
      </c>
      <c r="J9" s="21">
        <f t="shared" si="0"/>
        <v>82.252497105094903</v>
      </c>
      <c r="K9" s="21">
        <v>37.513117637679898</v>
      </c>
      <c r="L9" s="21">
        <v>21.309297248491248</v>
      </c>
      <c r="M9" s="21">
        <v>23.430082218923758</v>
      </c>
      <c r="N9" s="22">
        <f t="shared" si="1"/>
        <v>0.11769574767842672</v>
      </c>
      <c r="O9" s="22">
        <f t="shared" si="2"/>
        <v>0.18455272545315196</v>
      </c>
      <c r="P9" s="23">
        <f t="shared" si="3"/>
        <v>0.25806357228699023</v>
      </c>
      <c r="Q9" s="70">
        <v>0</v>
      </c>
      <c r="R9" s="21">
        <v>0</v>
      </c>
      <c r="S9" s="23">
        <f t="shared" ref="S9:S24" si="4">IFERROR(R9/Q9,0)</f>
        <v>0</v>
      </c>
    </row>
    <row r="10" spans="1:19" x14ac:dyDescent="0.25">
      <c r="A10" s="17"/>
      <c r="B10" s="19">
        <v>5001550</v>
      </c>
      <c r="C10" s="19" t="s">
        <v>997</v>
      </c>
      <c r="D10" s="68">
        <v>3000001</v>
      </c>
      <c r="E10" s="19" t="s">
        <v>284</v>
      </c>
      <c r="F10" s="69">
        <v>101</v>
      </c>
      <c r="G10" s="19" t="s">
        <v>1013</v>
      </c>
      <c r="H10" s="20">
        <v>73.562649000000008</v>
      </c>
      <c r="I10" s="21">
        <v>75.464261000000008</v>
      </c>
      <c r="J10" s="21">
        <f t="shared" si="0"/>
        <v>8.1672780513920316</v>
      </c>
      <c r="K10" s="21">
        <v>4.6666448012474575</v>
      </c>
      <c r="L10" s="21">
        <v>1.2235033966026094</v>
      </c>
      <c r="M10" s="21">
        <v>2.2771298535419646</v>
      </c>
      <c r="N10" s="22">
        <f t="shared" si="1"/>
        <v>6.1839137353342094E-2</v>
      </c>
      <c r="O10" s="22">
        <f t="shared" si="2"/>
        <v>7.8052155017460073E-2</v>
      </c>
      <c r="P10" s="23">
        <f t="shared" si="3"/>
        <v>0.10822709906868407</v>
      </c>
      <c r="Q10" s="70">
        <v>0</v>
      </c>
      <c r="R10" s="21">
        <v>0</v>
      </c>
      <c r="S10" s="23">
        <f t="shared" si="4"/>
        <v>0</v>
      </c>
    </row>
    <row r="11" spans="1:19" x14ac:dyDescent="0.25">
      <c r="A11" s="17"/>
      <c r="B11" s="19">
        <v>5001551</v>
      </c>
      <c r="C11" s="19" t="s">
        <v>998</v>
      </c>
      <c r="D11" s="68">
        <v>3000001</v>
      </c>
      <c r="E11" s="19" t="s">
        <v>284</v>
      </c>
      <c r="F11" s="69">
        <v>6</v>
      </c>
      <c r="G11" s="19" t="s">
        <v>639</v>
      </c>
      <c r="H11" s="20">
        <v>15.471665999999999</v>
      </c>
      <c r="I11" s="21">
        <v>15.319197000000004</v>
      </c>
      <c r="J11" s="21">
        <f t="shared" si="0"/>
        <v>2.5373271214348279</v>
      </c>
      <c r="K11" s="21">
        <v>0.98337549092411791</v>
      </c>
      <c r="L11" s="21">
        <v>0.75149096047243802</v>
      </c>
      <c r="M11" s="21">
        <v>0.80246067003827193</v>
      </c>
      <c r="N11" s="22">
        <f t="shared" si="1"/>
        <v>6.4192365365111345E-2</v>
      </c>
      <c r="O11" s="22">
        <f t="shared" si="2"/>
        <v>0.11324787137318983</v>
      </c>
      <c r="P11" s="23">
        <f t="shared" si="3"/>
        <v>0.16563055631668078</v>
      </c>
      <c r="Q11" s="70">
        <v>0</v>
      </c>
      <c r="R11" s="21">
        <v>0</v>
      </c>
      <c r="S11" s="23">
        <f t="shared" si="4"/>
        <v>0</v>
      </c>
    </row>
    <row r="12" spans="1:19" x14ac:dyDescent="0.25">
      <c r="A12" s="17"/>
      <c r="B12" s="19">
        <v>5001552</v>
      </c>
      <c r="C12" s="19" t="s">
        <v>999</v>
      </c>
      <c r="D12" s="68">
        <v>3000001</v>
      </c>
      <c r="E12" s="19" t="s">
        <v>284</v>
      </c>
      <c r="F12" s="69">
        <v>3</v>
      </c>
      <c r="G12" s="19" t="s">
        <v>1012</v>
      </c>
      <c r="H12" s="20">
        <v>2.8347899999999999</v>
      </c>
      <c r="I12" s="21">
        <v>2.9391760000000002</v>
      </c>
      <c r="J12" s="21">
        <f t="shared" si="0"/>
        <v>0.30741673708985218</v>
      </c>
      <c r="K12" s="21">
        <v>0.14560249723513152</v>
      </c>
      <c r="L12" s="21">
        <v>8.2076188911742065E-2</v>
      </c>
      <c r="M12" s="21">
        <v>7.9738050942978589E-2</v>
      </c>
      <c r="N12" s="22">
        <f t="shared" si="1"/>
        <v>4.9538543195484556E-2</v>
      </c>
      <c r="O12" s="22">
        <f t="shared" si="2"/>
        <v>7.7463440823847762E-2</v>
      </c>
      <c r="P12" s="23">
        <f t="shared" si="3"/>
        <v>0.10459283047012229</v>
      </c>
      <c r="Q12" s="70">
        <v>0</v>
      </c>
      <c r="R12" s="21">
        <v>0</v>
      </c>
      <c r="S12" s="23">
        <f t="shared" si="4"/>
        <v>0</v>
      </c>
    </row>
    <row r="13" spans="1:19" x14ac:dyDescent="0.25">
      <c r="A13" s="17"/>
      <c r="B13" s="19">
        <v>5001553</v>
      </c>
      <c r="C13" s="19" t="s">
        <v>1000</v>
      </c>
      <c r="D13" s="68">
        <v>3000001</v>
      </c>
      <c r="E13" s="19" t="s">
        <v>284</v>
      </c>
      <c r="F13" s="69">
        <v>152</v>
      </c>
      <c r="G13" s="19" t="s">
        <v>1014</v>
      </c>
      <c r="H13" s="20">
        <v>22.504981000000008</v>
      </c>
      <c r="I13" s="21">
        <v>24.694171000000004</v>
      </c>
      <c r="J13" s="21">
        <f t="shared" si="0"/>
        <v>3.5992657773383598</v>
      </c>
      <c r="K13" s="21">
        <v>1.4762027849710648</v>
      </c>
      <c r="L13" s="21">
        <v>1.0558875135809558</v>
      </c>
      <c r="M13" s="21">
        <v>1.0671754787863392</v>
      </c>
      <c r="N13" s="22">
        <f t="shared" si="1"/>
        <v>5.9779402393020792E-2</v>
      </c>
      <c r="O13" s="22">
        <f t="shared" si="2"/>
        <v>0.10253797540124024</v>
      </c>
      <c r="P13" s="23">
        <f t="shared" si="3"/>
        <v>0.14575365892373382</v>
      </c>
      <c r="Q13" s="70">
        <v>0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5003195</v>
      </c>
      <c r="C14" s="19" t="s">
        <v>1001</v>
      </c>
      <c r="D14" s="68">
        <v>3000402</v>
      </c>
      <c r="E14" s="19" t="s">
        <v>990</v>
      </c>
      <c r="F14" s="69">
        <v>3</v>
      </c>
      <c r="G14" s="19" t="s">
        <v>1012</v>
      </c>
      <c r="H14" s="20">
        <v>33.811487</v>
      </c>
      <c r="I14" s="21">
        <v>34.309965000000005</v>
      </c>
      <c r="J14" s="21">
        <f t="shared" si="0"/>
        <v>8.4666600272603318</v>
      </c>
      <c r="K14" s="21">
        <v>2.2940141606632096</v>
      </c>
      <c r="L14" s="21">
        <v>4.5359063486448576</v>
      </c>
      <c r="M14" s="21">
        <v>1.6367395179522646</v>
      </c>
      <c r="N14" s="22">
        <f t="shared" si="1"/>
        <v>6.6861454410204413E-2</v>
      </c>
      <c r="O14" s="22">
        <f t="shared" si="2"/>
        <v>0.1990652135409659</v>
      </c>
      <c r="P14" s="23">
        <f t="shared" si="3"/>
        <v>0.24676970749635946</v>
      </c>
      <c r="Q14" s="70">
        <v>0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5003196</v>
      </c>
      <c r="C15" s="19" t="s">
        <v>1002</v>
      </c>
      <c r="D15" s="68">
        <v>3000402</v>
      </c>
      <c r="E15" s="19" t="s">
        <v>990</v>
      </c>
      <c r="F15" s="69">
        <v>3</v>
      </c>
      <c r="G15" s="19" t="s">
        <v>1012</v>
      </c>
      <c r="H15" s="20">
        <v>5.2780140000000006</v>
      </c>
      <c r="I15" s="21">
        <v>5.5210870000000005</v>
      </c>
      <c r="J15" s="21">
        <f t="shared" si="0"/>
        <v>0.61048432057236823</v>
      </c>
      <c r="K15" s="21">
        <v>0.25579640955220384</v>
      </c>
      <c r="L15" s="21">
        <v>0.15753644182404969</v>
      </c>
      <c r="M15" s="21">
        <v>0.1971514691961147</v>
      </c>
      <c r="N15" s="22">
        <f t="shared" si="1"/>
        <v>4.6330805790998006E-2</v>
      </c>
      <c r="O15" s="22">
        <f t="shared" si="2"/>
        <v>7.4864397423234502E-2</v>
      </c>
      <c r="P15" s="23">
        <f t="shared" si="3"/>
        <v>0.11057321150207707</v>
      </c>
      <c r="Q15" s="70">
        <v>0</v>
      </c>
      <c r="R15" s="21">
        <v>0</v>
      </c>
      <c r="S15" s="23">
        <f t="shared" si="4"/>
        <v>0</v>
      </c>
    </row>
    <row r="16" spans="1:19" ht="51" x14ac:dyDescent="0.25">
      <c r="A16" s="17"/>
      <c r="B16" s="19">
        <v>5003197</v>
      </c>
      <c r="C16" s="19" t="s">
        <v>1003</v>
      </c>
      <c r="D16" s="68">
        <v>3000403</v>
      </c>
      <c r="E16" s="19" t="s">
        <v>991</v>
      </c>
      <c r="F16" s="69">
        <v>240</v>
      </c>
      <c r="G16" s="19" t="s">
        <v>1015</v>
      </c>
      <c r="H16" s="20">
        <v>7.1344580000000004</v>
      </c>
      <c r="I16" s="21">
        <v>8.2723710000000015</v>
      </c>
      <c r="J16" s="21">
        <f t="shared" si="0"/>
        <v>0.38731333920441102</v>
      </c>
      <c r="K16" s="21">
        <v>0.12095619939645985</v>
      </c>
      <c r="L16" s="21">
        <v>9.419370953401085E-2</v>
      </c>
      <c r="M16" s="21">
        <v>0.17216343027394032</v>
      </c>
      <c r="N16" s="22">
        <f t="shared" si="1"/>
        <v>1.4621708745468479E-2</v>
      </c>
      <c r="O16" s="22">
        <f t="shared" si="2"/>
        <v>2.6008251918400501E-2</v>
      </c>
      <c r="P16" s="23">
        <f t="shared" si="3"/>
        <v>4.6820112299655194E-2</v>
      </c>
      <c r="Q16" s="70">
        <v>0</v>
      </c>
      <c r="R16" s="21">
        <v>0</v>
      </c>
      <c r="S16" s="23">
        <f t="shared" si="4"/>
        <v>0</v>
      </c>
    </row>
    <row r="17" spans="1:19" ht="38.25" x14ac:dyDescent="0.25">
      <c r="A17" s="17"/>
      <c r="B17" s="19">
        <v>5003198</v>
      </c>
      <c r="C17" s="19" t="s">
        <v>1004</v>
      </c>
      <c r="D17" s="68">
        <v>3000403</v>
      </c>
      <c r="E17" s="19" t="s">
        <v>991</v>
      </c>
      <c r="F17" s="69">
        <v>240</v>
      </c>
      <c r="G17" s="19" t="s">
        <v>1015</v>
      </c>
      <c r="H17" s="20">
        <v>5.1261049999999999</v>
      </c>
      <c r="I17" s="21">
        <v>5.1418999999999997</v>
      </c>
      <c r="J17" s="21">
        <f t="shared" si="0"/>
        <v>0.21477095837326488</v>
      </c>
      <c r="K17" s="21">
        <v>9.2526257016288582E-2</v>
      </c>
      <c r="L17" s="21">
        <v>4.4340340544295032E-2</v>
      </c>
      <c r="M17" s="21">
        <v>7.7904360812681261E-2</v>
      </c>
      <c r="N17" s="22">
        <f t="shared" si="1"/>
        <v>1.7994565630659598E-2</v>
      </c>
      <c r="O17" s="22">
        <f t="shared" si="2"/>
        <v>2.6617903413248725E-2</v>
      </c>
      <c r="P17" s="23">
        <f t="shared" si="3"/>
        <v>4.1768793320224991E-2</v>
      </c>
      <c r="Q17" s="70">
        <v>0</v>
      </c>
      <c r="R17" s="21">
        <v>0</v>
      </c>
      <c r="S17" s="23">
        <f t="shared" si="4"/>
        <v>0</v>
      </c>
    </row>
    <row r="18" spans="1:19" ht="51" x14ac:dyDescent="0.25">
      <c r="A18" s="17"/>
      <c r="B18" s="19">
        <v>5003199</v>
      </c>
      <c r="C18" s="19" t="s">
        <v>1005</v>
      </c>
      <c r="D18" s="68">
        <v>3000403</v>
      </c>
      <c r="E18" s="19" t="s">
        <v>991</v>
      </c>
      <c r="F18" s="69">
        <v>66</v>
      </c>
      <c r="G18" s="19" t="s">
        <v>581</v>
      </c>
      <c r="H18" s="20">
        <v>35.803433999999996</v>
      </c>
      <c r="I18" s="21">
        <v>56.179308000000027</v>
      </c>
      <c r="J18" s="21">
        <f t="shared" si="0"/>
        <v>5.5269122176418932</v>
      </c>
      <c r="K18" s="21">
        <v>2.1518811408514011</v>
      </c>
      <c r="L18" s="21">
        <v>1.8674464939140307</v>
      </c>
      <c r="M18" s="21">
        <v>1.5075845828764614</v>
      </c>
      <c r="N18" s="22">
        <f t="shared" si="1"/>
        <v>3.8303802902865947E-2</v>
      </c>
      <c r="O18" s="22">
        <f t="shared" si="2"/>
        <v>7.1544626978414003E-2</v>
      </c>
      <c r="P18" s="23">
        <f t="shared" si="3"/>
        <v>9.83798557583139E-2</v>
      </c>
      <c r="Q18" s="70">
        <v>0</v>
      </c>
      <c r="R18" s="21">
        <v>0</v>
      </c>
      <c r="S18" s="23">
        <f t="shared" si="4"/>
        <v>0</v>
      </c>
    </row>
    <row r="19" spans="1:19" ht="51" x14ac:dyDescent="0.25">
      <c r="A19" s="17"/>
      <c r="B19" s="19">
        <v>5003200</v>
      </c>
      <c r="C19" s="19" t="s">
        <v>1006</v>
      </c>
      <c r="D19" s="68">
        <v>3000404</v>
      </c>
      <c r="E19" s="19" t="s">
        <v>992</v>
      </c>
      <c r="F19" s="69">
        <v>27</v>
      </c>
      <c r="G19" s="19" t="s">
        <v>1016</v>
      </c>
      <c r="H19" s="20">
        <v>4.7006329999999998</v>
      </c>
      <c r="I19" s="21">
        <v>4.8854029999999993</v>
      </c>
      <c r="J19" s="21">
        <f t="shared" si="0"/>
        <v>0.26577455947699491</v>
      </c>
      <c r="K19" s="21">
        <v>7.6704559847712517E-2</v>
      </c>
      <c r="L19" s="21">
        <v>7.4588049905287335E-2</v>
      </c>
      <c r="M19" s="21">
        <v>0.11448194972399506</v>
      </c>
      <c r="N19" s="22">
        <f t="shared" si="1"/>
        <v>1.5700764061370685E-2</v>
      </c>
      <c r="O19" s="22">
        <f t="shared" si="2"/>
        <v>3.0968296730689335E-2</v>
      </c>
      <c r="P19" s="23">
        <f t="shared" si="3"/>
        <v>5.4401767771664888E-2</v>
      </c>
      <c r="Q19" s="70">
        <v>0</v>
      </c>
      <c r="R19" s="21">
        <v>0</v>
      </c>
      <c r="S19" s="23">
        <f t="shared" si="4"/>
        <v>0</v>
      </c>
    </row>
    <row r="20" spans="1:19" ht="38.25" x14ac:dyDescent="0.25">
      <c r="A20" s="17"/>
      <c r="B20" s="19">
        <v>5003201</v>
      </c>
      <c r="C20" s="19" t="s">
        <v>1007</v>
      </c>
      <c r="D20" s="68">
        <v>3000405</v>
      </c>
      <c r="E20" s="19" t="s">
        <v>993</v>
      </c>
      <c r="F20" s="69">
        <v>7</v>
      </c>
      <c r="G20" s="19" t="s">
        <v>1017</v>
      </c>
      <c r="H20" s="20">
        <v>19.845399999999994</v>
      </c>
      <c r="I20" s="21">
        <v>24.058160000000004</v>
      </c>
      <c r="J20" s="21">
        <f t="shared" si="0"/>
        <v>1.4690245035008047</v>
      </c>
      <c r="K20" s="21">
        <v>0.48442714050179347</v>
      </c>
      <c r="L20" s="21">
        <v>0.3948929152384153</v>
      </c>
      <c r="M20" s="21">
        <v>0.58970444776059594</v>
      </c>
      <c r="N20" s="22">
        <f t="shared" si="1"/>
        <v>2.0135668750303155E-2</v>
      </c>
      <c r="O20" s="22">
        <f t="shared" si="2"/>
        <v>3.6549763395879342E-2</v>
      </c>
      <c r="P20" s="23">
        <f t="shared" si="3"/>
        <v>6.106138222959713E-2</v>
      </c>
      <c r="Q20" s="70">
        <v>25</v>
      </c>
      <c r="R20" s="21">
        <v>0</v>
      </c>
      <c r="S20" s="23">
        <f t="shared" si="4"/>
        <v>0</v>
      </c>
    </row>
    <row r="21" spans="1:19" ht="38.25" x14ac:dyDescent="0.25">
      <c r="A21" s="17"/>
      <c r="B21" s="19">
        <v>5003202</v>
      </c>
      <c r="C21" s="19" t="s">
        <v>1008</v>
      </c>
      <c r="D21" s="68">
        <v>3000405</v>
      </c>
      <c r="E21" s="19" t="s">
        <v>993</v>
      </c>
      <c r="F21" s="69">
        <v>542</v>
      </c>
      <c r="G21" s="19" t="s">
        <v>1018</v>
      </c>
      <c r="H21" s="20">
        <v>22.983312999999999</v>
      </c>
      <c r="I21" s="21">
        <v>39.118453000000002</v>
      </c>
      <c r="J21" s="21">
        <f t="shared" si="0"/>
        <v>9.0715648113218776</v>
      </c>
      <c r="K21" s="21">
        <v>0.28916307829240395</v>
      </c>
      <c r="L21" s="21">
        <v>7.1018026758920314</v>
      </c>
      <c r="M21" s="21">
        <v>1.6805990571374423</v>
      </c>
      <c r="N21" s="22">
        <f t="shared" si="1"/>
        <v>7.3919865464108191E-3</v>
      </c>
      <c r="O21" s="22">
        <f t="shared" si="2"/>
        <v>0.18893808899304979</v>
      </c>
      <c r="P21" s="23">
        <f t="shared" si="3"/>
        <v>0.23189988651447635</v>
      </c>
      <c r="Q21" s="70">
        <v>0</v>
      </c>
      <c r="R21" s="21">
        <v>0</v>
      </c>
      <c r="S21" s="23">
        <f t="shared" si="4"/>
        <v>0</v>
      </c>
    </row>
    <row r="22" spans="1:19" ht="38.25" x14ac:dyDescent="0.25">
      <c r="A22" s="17"/>
      <c r="B22" s="19">
        <v>5003203</v>
      </c>
      <c r="C22" s="19" t="s">
        <v>1009</v>
      </c>
      <c r="D22" s="68">
        <v>3000405</v>
      </c>
      <c r="E22" s="19" t="s">
        <v>993</v>
      </c>
      <c r="F22" s="69">
        <v>543</v>
      </c>
      <c r="G22" s="19" t="s">
        <v>1019</v>
      </c>
      <c r="H22" s="20">
        <v>15.597766000000002</v>
      </c>
      <c r="I22" s="21">
        <v>16.703580000000002</v>
      </c>
      <c r="J22" s="21">
        <f t="shared" si="0"/>
        <v>2.4397226895962376</v>
      </c>
      <c r="K22" s="21">
        <v>0.80855520711338613</v>
      </c>
      <c r="L22" s="21">
        <v>0.81440758730605012</v>
      </c>
      <c r="M22" s="21">
        <v>0.81675989517680136</v>
      </c>
      <c r="N22" s="22">
        <f t="shared" si="1"/>
        <v>4.8406102590785087E-2</v>
      </c>
      <c r="O22" s="22">
        <f t="shared" si="2"/>
        <v>9.7162572000699013E-2</v>
      </c>
      <c r="P22" s="23">
        <f t="shared" si="3"/>
        <v>0.14605986798017176</v>
      </c>
      <c r="Q22" s="70">
        <v>0</v>
      </c>
      <c r="R22" s="21">
        <v>0</v>
      </c>
      <c r="S22" s="23">
        <f t="shared" si="4"/>
        <v>0</v>
      </c>
    </row>
    <row r="23" spans="1:19" ht="25.5" x14ac:dyDescent="0.25">
      <c r="A23" s="17"/>
      <c r="B23" s="19">
        <v>5003204</v>
      </c>
      <c r="C23" s="19" t="s">
        <v>1010</v>
      </c>
      <c r="D23" s="68">
        <v>3000406</v>
      </c>
      <c r="E23" s="19" t="s">
        <v>994</v>
      </c>
      <c r="F23" s="69">
        <v>544</v>
      </c>
      <c r="G23" s="19" t="s">
        <v>1020</v>
      </c>
      <c r="H23" s="20">
        <v>14.482336999999996</v>
      </c>
      <c r="I23" s="21">
        <v>14.470615999999998</v>
      </c>
      <c r="J23" s="21">
        <f t="shared" si="0"/>
        <v>1.3264301112831163</v>
      </c>
      <c r="K23" s="21">
        <v>0.22320790076992125</v>
      </c>
      <c r="L23" s="21">
        <v>0.70306678684937651</v>
      </c>
      <c r="M23" s="21">
        <v>0.40015542366381851</v>
      </c>
      <c r="N23" s="22">
        <f t="shared" si="1"/>
        <v>1.5424906636311908E-2</v>
      </c>
      <c r="O23" s="22">
        <f t="shared" si="2"/>
        <v>6.401072957912074E-2</v>
      </c>
      <c r="P23" s="23">
        <f t="shared" si="3"/>
        <v>9.1663693603860161E-2</v>
      </c>
      <c r="Q23" s="70">
        <v>0</v>
      </c>
      <c r="R23" s="21">
        <v>0</v>
      </c>
      <c r="S23" s="23">
        <f t="shared" si="4"/>
        <v>0</v>
      </c>
    </row>
    <row r="24" spans="1:19" ht="63.75" x14ac:dyDescent="0.25">
      <c r="A24" s="17"/>
      <c r="B24" s="19">
        <v>5003205</v>
      </c>
      <c r="C24" s="19" t="s">
        <v>1011</v>
      </c>
      <c r="D24" s="68">
        <v>3000406</v>
      </c>
      <c r="E24" s="19" t="s">
        <v>994</v>
      </c>
      <c r="F24" s="69">
        <v>86</v>
      </c>
      <c r="G24" s="19" t="s">
        <v>508</v>
      </c>
      <c r="H24" s="20">
        <v>6.4457580000000014</v>
      </c>
      <c r="I24" s="21">
        <v>4.9466270000000003</v>
      </c>
      <c r="J24" s="21">
        <f t="shared" si="0"/>
        <v>0.18276117842833628</v>
      </c>
      <c r="K24" s="21">
        <v>2.9846279343473725E-2</v>
      </c>
      <c r="L24" s="21">
        <v>7.6829998088214779E-2</v>
      </c>
      <c r="M24" s="21">
        <v>7.6084900996647775E-2</v>
      </c>
      <c r="N24" s="22">
        <f t="shared" si="1"/>
        <v>6.033662805680259E-3</v>
      </c>
      <c r="O24" s="22">
        <f t="shared" si="2"/>
        <v>2.1565458125645719E-2</v>
      </c>
      <c r="P24" s="23">
        <f t="shared" si="3"/>
        <v>3.6946626141072747E-2</v>
      </c>
      <c r="Q24" s="70">
        <v>0</v>
      </c>
      <c r="R24" s="21">
        <v>0</v>
      </c>
      <c r="S24" s="23">
        <f t="shared" si="4"/>
        <v>0</v>
      </c>
    </row>
    <row r="25" spans="1:19" ht="15.75" thickBot="1" x14ac:dyDescent="0.3">
      <c r="A25" s="41" t="s">
        <v>302</v>
      </c>
      <c r="B25" s="43"/>
      <c r="C25" s="43"/>
      <c r="D25" s="65"/>
      <c r="E25" s="43"/>
      <c r="F25" s="66"/>
      <c r="G25" s="43"/>
      <c r="H25" s="44">
        <f t="shared" ref="H25:M25" ca="1" si="5">OFFSET(H25,-MATCH("PROYECTOS",$A$8:$A$44,0)-1,0)-(OFFSET(H25,-MATCH("PROYECTOS",$A$8:$A$44,0),0))</f>
        <v>416.34908700000051</v>
      </c>
      <c r="I25" s="45">
        <f t="shared" ca="1" si="5"/>
        <v>737.63427299999921</v>
      </c>
      <c r="J25" s="45">
        <f t="shared" ca="1" si="5"/>
        <v>46.409267506656761</v>
      </c>
      <c r="K25" s="45">
        <f t="shared" ca="1" si="5"/>
        <v>9.4399329764200957</v>
      </c>
      <c r="L25" s="45">
        <f t="shared" ca="1" si="5"/>
        <v>19.177732308162376</v>
      </c>
      <c r="M25" s="45">
        <f t="shared" ca="1" si="5"/>
        <v>17.791602222074289</v>
      </c>
      <c r="N25" s="46">
        <f t="shared" ca="1" si="1"/>
        <v>1.279757912824111E-2</v>
      </c>
      <c r="O25" s="46">
        <f t="shared" ca="1" si="2"/>
        <v>3.8796550447951467E-2</v>
      </c>
      <c r="P25" s="47">
        <f t="shared" ca="1" si="3"/>
        <v>6.2916365474597211E-2</v>
      </c>
      <c r="Q25" s="67"/>
      <c r="R25" s="45"/>
      <c r="S25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67</v>
      </c>
      <c r="B1" s="50" t="s">
        <v>41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1023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22.125677</v>
      </c>
      <c r="E6" s="14">
        <v>38.894959999999998</v>
      </c>
      <c r="F6" s="14">
        <v>11.372150876366504</v>
      </c>
      <c r="G6" s="14">
        <v>5.6415698876317038</v>
      </c>
      <c r="H6" s="14">
        <v>2.9237681262220576</v>
      </c>
      <c r="I6" s="14">
        <v>2.8068128625127429</v>
      </c>
      <c r="J6" s="15">
        <v>0.1450462961687505</v>
      </c>
      <c r="K6" s="15">
        <v>0.22021716988149009</v>
      </c>
      <c r="L6" s="16">
        <v>0.29238109195552597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22.125677</v>
      </c>
      <c r="E7" s="38">
        <f ca="1">SUM(E8:OFFSET(E6,MATCH("GOBIERNOS REGIONALES",$A$8:$A$50,0),0))</f>
        <v>38.894960000000019</v>
      </c>
      <c r="F7" s="38">
        <f ca="1">SUM(F8:OFFSET(F6,MATCH("GOBIERNOS REGIONALES",$A$8:$A$50,0),0))</f>
        <v>11.372150876366504</v>
      </c>
      <c r="G7" s="38">
        <f ca="1">SUM(G8:OFFSET(G6,MATCH("GOBIERNOS REGIONALES",$A$8:$A$50,0),0))</f>
        <v>5.6415698876317038</v>
      </c>
      <c r="H7" s="38">
        <f ca="1">SUM(H8:OFFSET(H6,MATCH("GOBIERNOS REGIONALES",$A$8:$A$50,0),0))</f>
        <v>2.9237681262220576</v>
      </c>
      <c r="I7" s="38">
        <f ca="1">SUM(I8:OFFSET(I6,MATCH("GOBIERNOS REGIONALES",$A$8:$A$50,0),0))</f>
        <v>2.8068128625127429</v>
      </c>
      <c r="J7" s="39">
        <f ca="1">IFERROR(G7/E7,0)</f>
        <v>0.14504629616875042</v>
      </c>
      <c r="K7" s="39">
        <f ca="1">IFERROR(SUM(G7,H7)/E7,0)</f>
        <v>0.22021716988148998</v>
      </c>
      <c r="L7" s="40">
        <f ca="1">IFERROR(SUM(G7,H7,I7)/E7,0)</f>
        <v>0.29238109195552581</v>
      </c>
      <c r="M7" s="4"/>
    </row>
    <row r="8" spans="1:13" x14ac:dyDescent="0.25">
      <c r="A8" s="17"/>
      <c r="B8" s="18">
        <v>4</v>
      </c>
      <c r="C8" s="19" t="s">
        <v>107</v>
      </c>
      <c r="D8" s="20">
        <v>22.125677</v>
      </c>
      <c r="E8" s="21">
        <v>38.894960000000019</v>
      </c>
      <c r="F8" s="21">
        <f t="shared" ref="F8:F10" si="0">SUM(G8,H8,I8)</f>
        <v>11.372150876366504</v>
      </c>
      <c r="G8" s="21">
        <v>5.6415698876317038</v>
      </c>
      <c r="H8" s="21">
        <v>2.9237681262220576</v>
      </c>
      <c r="I8" s="21">
        <v>2.8068128625127429</v>
      </c>
      <c r="J8" s="22">
        <f t="shared" ref="J8:J10" si="1">IFERROR(G8/E8,0)</f>
        <v>0.14504629616875042</v>
      </c>
      <c r="K8" s="22">
        <f t="shared" ref="K8:K10" si="2">IFERROR(SUM(G8,H8)/E8,0)</f>
        <v>0.22021716988148998</v>
      </c>
      <c r="L8" s="23">
        <f t="shared" ref="L8:L10" si="3">IFERROR(SUM(G8,H8,I8)/E8,0)</f>
        <v>0.29238109195552581</v>
      </c>
      <c r="M8" s="4"/>
    </row>
    <row r="9" spans="1:13" ht="15.75" thickBot="1" x14ac:dyDescent="0.3">
      <c r="A9" s="41" t="s">
        <v>214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241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67</v>
      </c>
      <c r="B1" s="51" t="s">
        <v>41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1024</v>
      </c>
      <c r="N2" s="72" t="s">
        <v>1039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22.125677</v>
      </c>
      <c r="E6" s="14">
        <f ca="1">SUM(E7:OFFSET(E7,50,0))</f>
        <v>38.894959999999998</v>
      </c>
      <c r="F6" s="14">
        <f ca="1">SUM(F7:OFFSET(F7,50,0))</f>
        <v>11.372150876366504</v>
      </c>
      <c r="G6" s="14">
        <f ca="1">SUM(G7:OFFSET(G7,50,0))</f>
        <v>5.6415698876317038</v>
      </c>
      <c r="H6" s="14">
        <f ca="1">SUM(H7:OFFSET(H7,50,0))</f>
        <v>2.9237681262220576</v>
      </c>
      <c r="I6" s="14">
        <f ca="1">SUM(I7:OFFSET(I7,50,0))</f>
        <v>2.8068128625127429</v>
      </c>
      <c r="J6" s="15">
        <f ca="1">IFERROR(G6/E6,0)</f>
        <v>0.1450462961687505</v>
      </c>
      <c r="K6" s="15">
        <f ca="1">IFERROR(SUM(G6,H6)/E6,0)</f>
        <v>0.22021716988149009</v>
      </c>
      <c r="L6" s="16">
        <f ca="1">IFERROR(SUM(G6,H6,I6)/E6,0)</f>
        <v>0.29238109195552597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4</v>
      </c>
      <c r="C7" s="19" t="s">
        <v>261</v>
      </c>
      <c r="D7" s="20">
        <v>1.088706</v>
      </c>
      <c r="E7" s="21">
        <v>3.1937529999999992</v>
      </c>
      <c r="F7" s="21">
        <f t="shared" ref="F7:F13" si="0">SUM(G7,H7,I7)</f>
        <v>0.60584143793676049</v>
      </c>
      <c r="G7" s="21">
        <v>0.30579461752495263</v>
      </c>
      <c r="H7" s="21">
        <v>0.16979486785567133</v>
      </c>
      <c r="I7" s="21">
        <v>0.13025195255613653</v>
      </c>
      <c r="J7" s="22">
        <f t="shared" ref="J7:J13" si="1">IFERROR(G7/E7,0)</f>
        <v>9.5747735508961623E-2</v>
      </c>
      <c r="K7" s="22">
        <f t="shared" ref="K7:K13" si="2">IFERROR(SUM(G7,H7)/E7,0)</f>
        <v>0.14891241914469405</v>
      </c>
      <c r="L7" s="23">
        <f t="shared" ref="L7:L13" si="3">IFERROR(SUM(G7,H7,I7)/E7,0)</f>
        <v>0.18969577106832014</v>
      </c>
      <c r="M7" s="4"/>
      <c r="N7" t="s">
        <v>269</v>
      </c>
      <c r="O7" s="5">
        <v>0.73967688536504284</v>
      </c>
      <c r="P7" s="71">
        <v>0.3906055739288074</v>
      </c>
    </row>
    <row r="8" spans="1:16" x14ac:dyDescent="0.25">
      <c r="A8" s="17"/>
      <c r="B8" s="55">
        <v>7</v>
      </c>
      <c r="C8" s="19" t="s">
        <v>264</v>
      </c>
      <c r="D8" s="20">
        <v>1.3206590000000002</v>
      </c>
      <c r="E8" s="21">
        <v>2.3317380000000001</v>
      </c>
      <c r="F8" s="21">
        <f t="shared" si="0"/>
        <v>0.62804521076759556</v>
      </c>
      <c r="G8" s="21">
        <v>0.31801921938313171</v>
      </c>
      <c r="H8" s="21">
        <v>0.17638449027435854</v>
      </c>
      <c r="I8" s="21">
        <v>0.13364150111010531</v>
      </c>
      <c r="J8" s="22">
        <f t="shared" si="1"/>
        <v>0.13638720104194027</v>
      </c>
      <c r="K8" s="22">
        <f t="shared" si="2"/>
        <v>0.21203227363344004</v>
      </c>
      <c r="L8" s="23">
        <f t="shared" si="3"/>
        <v>0.26934638916018677</v>
      </c>
      <c r="M8" s="4"/>
      <c r="N8" t="s">
        <v>272</v>
      </c>
      <c r="O8" s="5">
        <v>7.8913353243224265</v>
      </c>
      <c r="P8" s="71">
        <v>0.32317394207100053</v>
      </c>
    </row>
    <row r="9" spans="1:16" x14ac:dyDescent="0.25">
      <c r="A9" s="17"/>
      <c r="B9" s="55">
        <v>8</v>
      </c>
      <c r="C9" s="19" t="s">
        <v>265</v>
      </c>
      <c r="D9" s="20">
        <v>1.2679920000000002</v>
      </c>
      <c r="E9" s="21">
        <v>2.7671959999999989</v>
      </c>
      <c r="F9" s="21">
        <f t="shared" si="0"/>
        <v>0.64209464554005535</v>
      </c>
      <c r="G9" s="21">
        <v>0.32609280307224253</v>
      </c>
      <c r="H9" s="21">
        <v>0.15993420205268194</v>
      </c>
      <c r="I9" s="21">
        <v>0.15606764041513088</v>
      </c>
      <c r="J9" s="22">
        <f t="shared" si="1"/>
        <v>0.117842322362508</v>
      </c>
      <c r="K9" s="22">
        <f t="shared" si="2"/>
        <v>0.17563880734321843</v>
      </c>
      <c r="L9" s="23">
        <f t="shared" si="3"/>
        <v>0.23203800726079959</v>
      </c>
      <c r="M9" s="4"/>
      <c r="N9" t="s">
        <v>264</v>
      </c>
      <c r="O9" s="5">
        <v>0.62804521076759556</v>
      </c>
      <c r="P9" s="71">
        <v>0.26934638916018677</v>
      </c>
    </row>
    <row r="10" spans="1:16" x14ac:dyDescent="0.25">
      <c r="A10" s="17"/>
      <c r="B10" s="55">
        <v>10</v>
      </c>
      <c r="C10" s="19" t="s">
        <v>267</v>
      </c>
      <c r="D10" s="20">
        <v>0.78397500000000009</v>
      </c>
      <c r="E10" s="21">
        <v>1.8337839999999999</v>
      </c>
      <c r="F10" s="21">
        <f t="shared" si="0"/>
        <v>0.33330211169959512</v>
      </c>
      <c r="G10" s="21">
        <v>0.15358403239224572</v>
      </c>
      <c r="H10" s="21">
        <v>8.1160839370568283E-2</v>
      </c>
      <c r="I10" s="21">
        <v>9.8557239936781116E-2</v>
      </c>
      <c r="J10" s="22">
        <f t="shared" si="1"/>
        <v>8.3752520685231049E-2</v>
      </c>
      <c r="K10" s="22">
        <f t="shared" si="2"/>
        <v>0.12801118984723064</v>
      </c>
      <c r="L10" s="23">
        <f t="shared" si="3"/>
        <v>0.18175647279046778</v>
      </c>
      <c r="M10" s="4"/>
      <c r="N10" t="s">
        <v>265</v>
      </c>
      <c r="O10" s="5">
        <v>0.64209464554005535</v>
      </c>
      <c r="P10" s="71">
        <v>0.23203800726079959</v>
      </c>
    </row>
    <row r="11" spans="1:16" x14ac:dyDescent="0.25">
      <c r="A11" s="17"/>
      <c r="B11" s="55">
        <v>12</v>
      </c>
      <c r="C11" s="19" t="s">
        <v>269</v>
      </c>
      <c r="D11" s="20">
        <v>0.89401200000000003</v>
      </c>
      <c r="E11" s="21">
        <v>1.8936669999999998</v>
      </c>
      <c r="F11" s="21">
        <f t="shared" si="0"/>
        <v>0.73967688536504284</v>
      </c>
      <c r="G11" s="21">
        <v>0.37869363583740778</v>
      </c>
      <c r="H11" s="21">
        <v>0.17620623427501414</v>
      </c>
      <c r="I11" s="21">
        <v>0.18477701525262091</v>
      </c>
      <c r="J11" s="22">
        <f t="shared" si="1"/>
        <v>0.19997900150206338</v>
      </c>
      <c r="K11" s="22">
        <f t="shared" si="2"/>
        <v>0.29302927606195917</v>
      </c>
      <c r="L11" s="23">
        <f t="shared" si="3"/>
        <v>0.3906055739288074</v>
      </c>
      <c r="M11" s="4"/>
      <c r="N11" t="s">
        <v>277</v>
      </c>
      <c r="O11" s="5">
        <v>0.53185526073502842</v>
      </c>
      <c r="P11" s="71">
        <v>0.21650117082277304</v>
      </c>
    </row>
    <row r="12" spans="1:16" x14ac:dyDescent="0.25">
      <c r="A12" s="17"/>
      <c r="B12" s="55">
        <v>15</v>
      </c>
      <c r="C12" s="19" t="s">
        <v>272</v>
      </c>
      <c r="D12" s="20">
        <v>16.132235999999999</v>
      </c>
      <c r="E12" s="21">
        <v>24.418229000000004</v>
      </c>
      <c r="F12" s="21">
        <f t="shared" si="0"/>
        <v>7.8913353243224265</v>
      </c>
      <c r="G12" s="21">
        <v>3.9662699403725128</v>
      </c>
      <c r="H12" s="21">
        <v>1.944526848872556</v>
      </c>
      <c r="I12" s="21">
        <v>1.9805385350773577</v>
      </c>
      <c r="J12" s="22">
        <f t="shared" si="1"/>
        <v>0.16243069636100604</v>
      </c>
      <c r="K12" s="22">
        <f t="shared" si="2"/>
        <v>0.24206492572598398</v>
      </c>
      <c r="L12" s="23">
        <f t="shared" si="3"/>
        <v>0.32317394207100053</v>
      </c>
      <c r="M12" s="4"/>
      <c r="N12" t="s">
        <v>261</v>
      </c>
      <c r="O12" s="5">
        <v>0.60584143793676049</v>
      </c>
      <c r="P12" s="71">
        <v>0.18969577106832014</v>
      </c>
    </row>
    <row r="13" spans="1:16" ht="15.75" thickBot="1" x14ac:dyDescent="0.3">
      <c r="A13" s="24"/>
      <c r="B13" s="56">
        <v>20</v>
      </c>
      <c r="C13" s="26" t="s">
        <v>277</v>
      </c>
      <c r="D13" s="27">
        <v>0.63809699999999991</v>
      </c>
      <c r="E13" s="28">
        <v>2.4565929999999998</v>
      </c>
      <c r="F13" s="28">
        <f t="shared" si="0"/>
        <v>0.53185526073502842</v>
      </c>
      <c r="G13" s="28">
        <v>0.19311563904921059</v>
      </c>
      <c r="H13" s="28">
        <v>0.21576064352120738</v>
      </c>
      <c r="I13" s="28">
        <v>0.12297897816461045</v>
      </c>
      <c r="J13" s="29">
        <f t="shared" si="1"/>
        <v>7.8611165565158986E-2</v>
      </c>
      <c r="K13" s="29">
        <f t="shared" si="2"/>
        <v>0.16644038412973497</v>
      </c>
      <c r="L13" s="30">
        <f t="shared" si="3"/>
        <v>0.21650117082277304</v>
      </c>
      <c r="M13" s="4"/>
      <c r="N13" t="s">
        <v>267</v>
      </c>
      <c r="O13" s="5">
        <v>0.33330211169959512</v>
      </c>
      <c r="P13" s="71">
        <v>0.18175647279046778</v>
      </c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67</v>
      </c>
      <c r="B1" s="49" t="s">
        <v>41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1025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22.125677</v>
      </c>
      <c r="E6" s="14">
        <v>38.894959999999998</v>
      </c>
      <c r="F6" s="14">
        <v>11.372150876366504</v>
      </c>
      <c r="G6" s="14">
        <v>5.6415698876317038</v>
      </c>
      <c r="H6" s="14">
        <v>2.9237681262220576</v>
      </c>
      <c r="I6" s="14">
        <v>2.8068128625127429</v>
      </c>
      <c r="J6" s="15">
        <v>0.1450462961687505</v>
      </c>
      <c r="K6" s="15">
        <v>0.22021716988149009</v>
      </c>
      <c r="L6" s="16">
        <v>0.29238109195552597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22.125677</v>
      </c>
      <c r="E7" s="38">
        <f ca="1">SUM(E8:OFFSET(E6,MATCH("PROYECTOS",$A$8:$A$50,0),0))</f>
        <v>38.894960000000005</v>
      </c>
      <c r="F7" s="38">
        <f ca="1">SUM(F8:OFFSET(F6,MATCH("PROYECTOS",$A$8:$A$50,0),0))</f>
        <v>11.372150876366504</v>
      </c>
      <c r="G7" s="38">
        <f ca="1">SUM(G8:OFFSET(G6,MATCH("PROYECTOS",$A$8:$A$50,0),0))</f>
        <v>5.6415698876317038</v>
      </c>
      <c r="H7" s="38">
        <f ca="1">SUM(H8:OFFSET(H6,MATCH("PROYECTOS",$A$8:$A$50,0),0))</f>
        <v>2.9237681262220576</v>
      </c>
      <c r="I7" s="38">
        <f ca="1">SUM(I8:OFFSET(I6,MATCH("PROYECTOS",$A$8:$A$50,0),0))</f>
        <v>2.8068128625127429</v>
      </c>
      <c r="J7" s="39">
        <f ca="1">IFERROR(G7/E7,0)</f>
        <v>0.14504629616875048</v>
      </c>
      <c r="K7" s="39">
        <f ca="1">IFERROR(SUM(G7,H7)/E7,0)</f>
        <v>0.22021716988149007</v>
      </c>
      <c r="L7" s="40">
        <f ca="1">IFERROR(SUM(G7,H7,I7)/E7,0)</f>
        <v>0.29238109195552592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0.39616099999999999</v>
      </c>
      <c r="E8" s="21">
        <v>0.49848499999999996</v>
      </c>
      <c r="F8" s="21">
        <f t="shared" ref="F8:F11" si="0">SUM(G8,H8,I8)</f>
        <v>0.10025103861698881</v>
      </c>
      <c r="G8" s="21">
        <v>5.6266499334014952E-2</v>
      </c>
      <c r="H8" s="21">
        <v>1.294859015615657E-2</v>
      </c>
      <c r="I8" s="21">
        <v>3.1035949126817286E-2</v>
      </c>
      <c r="J8" s="22">
        <f t="shared" ref="J8:J12" si="1">IFERROR(G8/E8,0)</f>
        <v>0.11287500994817287</v>
      </c>
      <c r="K8" s="22">
        <f t="shared" ref="K8:K12" si="2">IFERROR(SUM(G8,H8)/E8,0)</f>
        <v>0.1388508971988556</v>
      </c>
      <c r="L8" s="23">
        <f t="shared" ref="L8:L12" si="3">IFERROR(SUM(G8,H8,I8)/E8,0)</f>
        <v>0.20111144491206118</v>
      </c>
      <c r="M8" s="4"/>
    </row>
    <row r="9" spans="1:13" ht="25.5" x14ac:dyDescent="0.25">
      <c r="A9" s="17"/>
      <c r="B9" s="19">
        <v>3000511</v>
      </c>
      <c r="C9" s="19" t="s">
        <v>1027</v>
      </c>
      <c r="D9" s="20">
        <v>21.336704000000001</v>
      </c>
      <c r="E9" s="21">
        <v>37.450467000000003</v>
      </c>
      <c r="F9" s="21">
        <f t="shared" si="0"/>
        <v>11.012100217743864</v>
      </c>
      <c r="G9" s="21">
        <v>5.4953142177128029</v>
      </c>
      <c r="H9" s="21">
        <v>2.8119280573500873</v>
      </c>
      <c r="I9" s="21">
        <v>2.7048579426809738</v>
      </c>
      <c r="J9" s="22">
        <f t="shared" si="1"/>
        <v>0.14673553250251331</v>
      </c>
      <c r="K9" s="22">
        <f t="shared" si="2"/>
        <v>0.22181945755343691</v>
      </c>
      <c r="L9" s="23">
        <f t="shared" si="3"/>
        <v>0.29404440317777247</v>
      </c>
      <c r="M9" s="4"/>
    </row>
    <row r="10" spans="1:13" ht="25.5" x14ac:dyDescent="0.25">
      <c r="A10" s="17"/>
      <c r="B10" s="19">
        <v>3000512</v>
      </c>
      <c r="C10" s="19" t="s">
        <v>1028</v>
      </c>
      <c r="D10" s="20">
        <v>0</v>
      </c>
      <c r="E10" s="21">
        <v>0.337063</v>
      </c>
      <c r="F10" s="21">
        <f t="shared" si="0"/>
        <v>5.9655389748513699E-2</v>
      </c>
      <c r="G10" s="21">
        <v>0</v>
      </c>
      <c r="H10" s="21">
        <v>3.4853078424930573E-2</v>
      </c>
      <c r="I10" s="21">
        <v>2.4802311323583126E-2</v>
      </c>
      <c r="J10" s="22">
        <f t="shared" si="1"/>
        <v>0</v>
      </c>
      <c r="K10" s="22">
        <f t="shared" si="2"/>
        <v>0.10340226730590593</v>
      </c>
      <c r="L10" s="23">
        <f t="shared" si="3"/>
        <v>0.17698587429802054</v>
      </c>
      <c r="M10" s="4"/>
    </row>
    <row r="11" spans="1:13" ht="25.5" x14ac:dyDescent="0.25">
      <c r="A11" s="17"/>
      <c r="B11" s="19">
        <v>3000513</v>
      </c>
      <c r="C11" s="19" t="s">
        <v>1029</v>
      </c>
      <c r="D11" s="20">
        <v>0.39281199999999999</v>
      </c>
      <c r="E11" s="21">
        <v>0.60894500000000007</v>
      </c>
      <c r="F11" s="21">
        <f t="shared" si="0"/>
        <v>0.20014423025713768</v>
      </c>
      <c r="G11" s="21">
        <v>8.9989170584885869E-2</v>
      </c>
      <c r="H11" s="21">
        <v>6.4038400290883146E-2</v>
      </c>
      <c r="I11" s="21">
        <v>4.6116659381368663E-2</v>
      </c>
      <c r="J11" s="22">
        <f t="shared" si="1"/>
        <v>0.14777881513911084</v>
      </c>
      <c r="K11" s="22">
        <f t="shared" si="2"/>
        <v>0.25294167925801014</v>
      </c>
      <c r="L11" s="23">
        <f t="shared" si="3"/>
        <v>0.32867373942989542</v>
      </c>
      <c r="M11" s="4"/>
    </row>
    <row r="12" spans="1:13" ht="15.75" thickBot="1" x14ac:dyDescent="0.3">
      <c r="A12" s="41" t="s">
        <v>302</v>
      </c>
      <c r="B12" s="43"/>
      <c r="C12" s="43"/>
      <c r="D12" s="44">
        <f ca="1">OFFSET(D12,-MATCH("PROYECTOS",$A$8:$A$50,0)-1,0)-(OFFSET(D12,-MATCH("PROYECTOS",$A$8:$A$50,0),0))</f>
        <v>0</v>
      </c>
      <c r="E12" s="45">
        <f t="shared" ref="E12:I12" ca="1" si="4">OFFSET(E12,-MATCH("PROYECTOS",$A$8:$A$50,0)-1,0)-(OFFSET(E12,-MATCH("PROYECTOS",$A$8:$A$50,0),0))</f>
        <v>0</v>
      </c>
      <c r="F12" s="45">
        <f t="shared" ca="1" si="4"/>
        <v>0</v>
      </c>
      <c r="G12" s="45">
        <f t="shared" ca="1" si="4"/>
        <v>0</v>
      </c>
      <c r="H12" s="45">
        <f t="shared" ca="1" si="4"/>
        <v>0</v>
      </c>
      <c r="I12" s="45">
        <f t="shared" ca="1" si="4"/>
        <v>0</v>
      </c>
      <c r="J12" s="46">
        <f t="shared" ca="1" si="1"/>
        <v>0</v>
      </c>
      <c r="K12" s="46">
        <f t="shared" ca="1" si="2"/>
        <v>0</v>
      </c>
      <c r="L12" s="47">
        <f t="shared" ca="1" si="3"/>
        <v>0</v>
      </c>
      <c r="M12" s="4"/>
    </row>
    <row r="13" spans="1:13" ht="15.75" thickBot="1" x14ac:dyDescent="0.3"/>
    <row r="14" spans="1:13" ht="15.75" thickBot="1" x14ac:dyDescent="0.3">
      <c r="A14" s="89" t="s">
        <v>324</v>
      </c>
      <c r="B14" s="90"/>
      <c r="C14" s="90"/>
      <c r="D14" s="91"/>
    </row>
    <row r="15" spans="1:13" ht="15.75" thickBot="1" x14ac:dyDescent="0.3">
      <c r="A15" s="1" t="s">
        <v>1040</v>
      </c>
    </row>
    <row r="16" spans="1:13" ht="45" customHeight="1" x14ac:dyDescent="0.25">
      <c r="A16" s="82" t="s">
        <v>326</v>
      </c>
      <c r="B16" s="83"/>
      <c r="C16" s="83"/>
      <c r="D16" s="94" t="s">
        <v>327</v>
      </c>
    </row>
    <row r="17" spans="1:4" ht="15.75" thickBot="1" x14ac:dyDescent="0.3">
      <c r="A17" s="92"/>
      <c r="B17" s="93"/>
      <c r="C17" s="93"/>
      <c r="D17" s="95"/>
    </row>
    <row r="18" spans="1:4" x14ac:dyDescent="0.25">
      <c r="A18" s="17"/>
      <c r="B18" s="19">
        <v>3000001</v>
      </c>
      <c r="C18" s="19" t="s">
        <v>284</v>
      </c>
      <c r="D18" s="23">
        <v>0.20111144491206118</v>
      </c>
    </row>
    <row r="19" spans="1:4" ht="26.25" thickBot="1" x14ac:dyDescent="0.3">
      <c r="A19" s="24"/>
      <c r="B19" s="26">
        <v>3000512</v>
      </c>
      <c r="C19" s="26" t="s">
        <v>1028</v>
      </c>
      <c r="D19" s="30">
        <v>0.17698587429802054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workbookViewId="0">
      <selection activeCell="A16" sqref="A16:XFD3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67</v>
      </c>
      <c r="B1" s="49" t="s">
        <v>41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1026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22.125677</v>
      </c>
      <c r="I6" s="14">
        <v>38.894959999999998</v>
      </c>
      <c r="J6" s="14">
        <v>11.372150876366504</v>
      </c>
      <c r="K6" s="14">
        <v>5.6415698876317038</v>
      </c>
      <c r="L6" s="14">
        <v>2.9237681262220576</v>
      </c>
      <c r="M6" s="14">
        <v>2.8068128625127429</v>
      </c>
      <c r="N6" s="15">
        <v>0.1450462961687505</v>
      </c>
      <c r="O6" s="15">
        <v>0.22021716988149009</v>
      </c>
      <c r="P6" s="16">
        <v>0.29238109195552597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SUM(H8:OFFSET(H6,MATCH("PROYECTOS",$A$8:$A$35,0),0))</f>
        <v>22.125676999999996</v>
      </c>
      <c r="I7" s="38">
        <f ca="1">SUM(I8:OFFSET(I6,MATCH("PROYECTOS",$A$8:$A$35,0),0))</f>
        <v>38.894959999999998</v>
      </c>
      <c r="J7" s="38">
        <f ca="1">SUM(J8:OFFSET(J6,MATCH("PROYECTOS",$A$8:$A$35,0),0))</f>
        <v>11.372150876366504</v>
      </c>
      <c r="K7" s="38">
        <f ca="1">SUM(K8:OFFSET(K6,MATCH("PROYECTOS",$A$8:$A$35,0),0))</f>
        <v>5.6415698876317038</v>
      </c>
      <c r="L7" s="38">
        <f ca="1">SUM(L8:OFFSET(L6,MATCH("PROYECTOS",$A$8:$A$35,0),0))</f>
        <v>2.9237681262220576</v>
      </c>
      <c r="M7" s="38">
        <f ca="1">SUM(M8:OFFSET(M6,MATCH("PROYECTOS",$A$8:$A$35,0),0))</f>
        <v>2.8068128625127429</v>
      </c>
      <c r="N7" s="39">
        <f ca="1">IFERROR(K7/I7,0)</f>
        <v>0.1450462961687505</v>
      </c>
      <c r="O7" s="39">
        <f ca="1">IFERROR(SUM(K7,L7)/I7,0)</f>
        <v>0.22021716988149009</v>
      </c>
      <c r="P7" s="40">
        <f ca="1">IFERROR(SUM(K7,L7,M7)/I7,0)</f>
        <v>0.29238109195552597</v>
      </c>
      <c r="Q7" s="64"/>
      <c r="R7" s="38"/>
      <c r="S7" s="40"/>
    </row>
    <row r="8" spans="1:19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60</v>
      </c>
      <c r="G8" s="19" t="s">
        <v>318</v>
      </c>
      <c r="H8" s="20">
        <v>0.39616099999999999</v>
      </c>
      <c r="I8" s="21">
        <v>0.49848499999999996</v>
      </c>
      <c r="J8" s="21">
        <f t="shared" ref="J8:J15" si="0">SUM(K8,L8,M8)</f>
        <v>0.10025103861698881</v>
      </c>
      <c r="K8" s="21">
        <v>5.6266499334014952E-2</v>
      </c>
      <c r="L8" s="21">
        <v>1.294859015615657E-2</v>
      </c>
      <c r="M8" s="21">
        <v>3.1035949126817286E-2</v>
      </c>
      <c r="N8" s="22">
        <f t="shared" ref="N8:N16" si="1">IFERROR(K8/I8,0)</f>
        <v>0.11287500994817287</v>
      </c>
      <c r="O8" s="22">
        <f t="shared" ref="O8:O16" si="2">IFERROR(SUM(K8,L8)/I8,0)</f>
        <v>0.1388508971988556</v>
      </c>
      <c r="P8" s="23">
        <f t="shared" ref="P8:P16" si="3">IFERROR(SUM(K8,L8,M8)/I8,0)</f>
        <v>0.20111144491206118</v>
      </c>
      <c r="Q8" s="70">
        <v>0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5001556</v>
      </c>
      <c r="C9" s="19" t="s">
        <v>1030</v>
      </c>
      <c r="D9" s="68">
        <v>3000511</v>
      </c>
      <c r="E9" s="19" t="s">
        <v>1027</v>
      </c>
      <c r="F9" s="69">
        <v>42</v>
      </c>
      <c r="G9" s="19" t="s">
        <v>542</v>
      </c>
      <c r="H9" s="20">
        <v>1.84857</v>
      </c>
      <c r="I9" s="21">
        <v>2.5893519999999999</v>
      </c>
      <c r="J9" s="21">
        <f t="shared" si="0"/>
        <v>0.54892948450287804</v>
      </c>
      <c r="K9" s="21">
        <v>0.23239943472435698</v>
      </c>
      <c r="L9" s="21">
        <v>0.14464942057384178</v>
      </c>
      <c r="M9" s="21">
        <v>0.17188062920467928</v>
      </c>
      <c r="N9" s="22">
        <f t="shared" si="1"/>
        <v>8.9751966794918953E-2</v>
      </c>
      <c r="O9" s="22">
        <f t="shared" si="2"/>
        <v>0.14561514050550051</v>
      </c>
      <c r="P9" s="23">
        <f t="shared" si="3"/>
        <v>0.21199492556549981</v>
      </c>
      <c r="Q9" s="70">
        <v>3</v>
      </c>
      <c r="R9" s="21">
        <v>0</v>
      </c>
      <c r="S9" s="23">
        <f t="shared" ref="S9:S15" si="4">IFERROR(R9/Q9,0)</f>
        <v>0</v>
      </c>
    </row>
    <row r="10" spans="1:19" ht="25.5" x14ac:dyDescent="0.25">
      <c r="A10" s="17"/>
      <c r="B10" s="19">
        <v>5002360</v>
      </c>
      <c r="C10" s="19" t="s">
        <v>1031</v>
      </c>
      <c r="D10" s="68">
        <v>3000511</v>
      </c>
      <c r="E10" s="19" t="s">
        <v>1027</v>
      </c>
      <c r="F10" s="69">
        <v>105</v>
      </c>
      <c r="G10" s="19" t="s">
        <v>668</v>
      </c>
      <c r="H10" s="20">
        <v>19.325821999999999</v>
      </c>
      <c r="I10" s="21">
        <v>34.667802999999999</v>
      </c>
      <c r="J10" s="21">
        <f t="shared" si="0"/>
        <v>10.422779251519387</v>
      </c>
      <c r="K10" s="21">
        <v>5.2433572821410053</v>
      </c>
      <c r="L10" s="21">
        <v>2.6568813562680589</v>
      </c>
      <c r="M10" s="21">
        <v>2.5225406131103227</v>
      </c>
      <c r="N10" s="22">
        <f t="shared" si="1"/>
        <v>0.15124573317037152</v>
      </c>
      <c r="O10" s="22">
        <f t="shared" si="2"/>
        <v>0.22788402940933594</v>
      </c>
      <c r="P10" s="23">
        <f t="shared" si="3"/>
        <v>0.30064723892423723</v>
      </c>
      <c r="Q10" s="70">
        <v>2093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5004127</v>
      </c>
      <c r="C11" s="19" t="s">
        <v>1032</v>
      </c>
      <c r="D11" s="68">
        <v>3000511</v>
      </c>
      <c r="E11" s="19" t="s">
        <v>1027</v>
      </c>
      <c r="F11" s="69">
        <v>578</v>
      </c>
      <c r="G11" s="19" t="s">
        <v>1037</v>
      </c>
      <c r="H11" s="20">
        <v>0.16231200000000001</v>
      </c>
      <c r="I11" s="21">
        <v>0.16231200000000001</v>
      </c>
      <c r="J11" s="21">
        <f t="shared" si="0"/>
        <v>4.0391481721599121E-2</v>
      </c>
      <c r="K11" s="21">
        <v>1.9557500847440679E-2</v>
      </c>
      <c r="L11" s="21">
        <v>1.0397280508186668E-2</v>
      </c>
      <c r="M11" s="21">
        <v>1.0436700365971774E-2</v>
      </c>
      <c r="N11" s="22">
        <f t="shared" si="1"/>
        <v>0.12049325279363619</v>
      </c>
      <c r="O11" s="22">
        <f t="shared" si="2"/>
        <v>0.18455062691376697</v>
      </c>
      <c r="P11" s="23">
        <f t="shared" si="3"/>
        <v>0.24885086574990831</v>
      </c>
      <c r="Q11" s="70">
        <v>4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5004128</v>
      </c>
      <c r="C12" s="19" t="s">
        <v>1033</v>
      </c>
      <c r="D12" s="68">
        <v>3000511</v>
      </c>
      <c r="E12" s="19" t="s">
        <v>1027</v>
      </c>
      <c r="F12" s="69">
        <v>42</v>
      </c>
      <c r="G12" s="19" t="s">
        <v>542</v>
      </c>
      <c r="H12" s="20">
        <v>0</v>
      </c>
      <c r="I12" s="21">
        <v>3.1E-2</v>
      </c>
      <c r="J12" s="21">
        <f t="shared" si="0"/>
        <v>0</v>
      </c>
      <c r="K12" s="21">
        <v>0</v>
      </c>
      <c r="L12" s="21">
        <v>0</v>
      </c>
      <c r="M12" s="21">
        <v>0</v>
      </c>
      <c r="N12" s="22">
        <f t="shared" si="1"/>
        <v>0</v>
      </c>
      <c r="O12" s="22">
        <f t="shared" si="2"/>
        <v>0</v>
      </c>
      <c r="P12" s="23">
        <f t="shared" si="3"/>
        <v>0</v>
      </c>
      <c r="Q12" s="70">
        <v>0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5004129</v>
      </c>
      <c r="C13" s="19" t="s">
        <v>1034</v>
      </c>
      <c r="D13" s="68">
        <v>3000512</v>
      </c>
      <c r="E13" s="19" t="s">
        <v>1028</v>
      </c>
      <c r="F13" s="69">
        <v>88</v>
      </c>
      <c r="G13" s="19" t="s">
        <v>769</v>
      </c>
      <c r="H13" s="20">
        <v>0</v>
      </c>
      <c r="I13" s="21">
        <v>0.30606299999999997</v>
      </c>
      <c r="J13" s="21">
        <f t="shared" si="0"/>
        <v>5.9655389748513699E-2</v>
      </c>
      <c r="K13" s="21">
        <v>0</v>
      </c>
      <c r="L13" s="21">
        <v>3.4853078424930573E-2</v>
      </c>
      <c r="M13" s="21">
        <v>2.4802311323583126E-2</v>
      </c>
      <c r="N13" s="22">
        <f t="shared" si="1"/>
        <v>0</v>
      </c>
      <c r="O13" s="22">
        <f t="shared" si="2"/>
        <v>0.11387550414434471</v>
      </c>
      <c r="P13" s="23">
        <f t="shared" si="3"/>
        <v>0.19491212511317507</v>
      </c>
      <c r="Q13" s="70">
        <v>0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5004130</v>
      </c>
      <c r="C14" s="19" t="s">
        <v>1035</v>
      </c>
      <c r="D14" s="68">
        <v>3000512</v>
      </c>
      <c r="E14" s="19" t="s">
        <v>1028</v>
      </c>
      <c r="F14" s="69">
        <v>117</v>
      </c>
      <c r="G14" s="19" t="s">
        <v>818</v>
      </c>
      <c r="H14" s="20">
        <v>0</v>
      </c>
      <c r="I14" s="21">
        <v>3.1E-2</v>
      </c>
      <c r="J14" s="21">
        <f t="shared" si="0"/>
        <v>0</v>
      </c>
      <c r="K14" s="21">
        <v>0</v>
      </c>
      <c r="L14" s="21">
        <v>0</v>
      </c>
      <c r="M14" s="21">
        <v>0</v>
      </c>
      <c r="N14" s="22">
        <f t="shared" si="1"/>
        <v>0</v>
      </c>
      <c r="O14" s="22">
        <f t="shared" si="2"/>
        <v>0</v>
      </c>
      <c r="P14" s="23">
        <f t="shared" si="3"/>
        <v>0</v>
      </c>
      <c r="Q14" s="70">
        <v>0</v>
      </c>
      <c r="R14" s="21">
        <v>0</v>
      </c>
      <c r="S14" s="23">
        <f t="shared" si="4"/>
        <v>0</v>
      </c>
    </row>
    <row r="15" spans="1:19" ht="25.5" x14ac:dyDescent="0.25">
      <c r="A15" s="17"/>
      <c r="B15" s="19">
        <v>5004131</v>
      </c>
      <c r="C15" s="19" t="s">
        <v>1036</v>
      </c>
      <c r="D15" s="68">
        <v>3000513</v>
      </c>
      <c r="E15" s="19" t="s">
        <v>1029</v>
      </c>
      <c r="F15" s="69">
        <v>538</v>
      </c>
      <c r="G15" s="19" t="s">
        <v>1038</v>
      </c>
      <c r="H15" s="20">
        <v>0.39281199999999999</v>
      </c>
      <c r="I15" s="21">
        <v>0.60894500000000007</v>
      </c>
      <c r="J15" s="21">
        <f t="shared" si="0"/>
        <v>0.20014423025713768</v>
      </c>
      <c r="K15" s="21">
        <v>8.9989170584885869E-2</v>
      </c>
      <c r="L15" s="21">
        <v>6.4038400290883146E-2</v>
      </c>
      <c r="M15" s="21">
        <v>4.6116659381368663E-2</v>
      </c>
      <c r="N15" s="22">
        <f t="shared" si="1"/>
        <v>0.14777881513911084</v>
      </c>
      <c r="O15" s="22">
        <f t="shared" si="2"/>
        <v>0.25294167925801014</v>
      </c>
      <c r="P15" s="23">
        <f t="shared" si="3"/>
        <v>0.32867373942989542</v>
      </c>
      <c r="Q15" s="70">
        <v>4</v>
      </c>
      <c r="R15" s="21">
        <v>0</v>
      </c>
      <c r="S15" s="23">
        <f t="shared" si="4"/>
        <v>0</v>
      </c>
    </row>
    <row r="16" spans="1:19" ht="15.75" thickBot="1" x14ac:dyDescent="0.3">
      <c r="A16" s="41" t="s">
        <v>302</v>
      </c>
      <c r="B16" s="43"/>
      <c r="C16" s="43"/>
      <c r="D16" s="65"/>
      <c r="E16" s="43"/>
      <c r="F16" s="66"/>
      <c r="G16" s="43"/>
      <c r="H16" s="44">
        <f t="shared" ref="H16:M16" ca="1" si="5">OFFSET(H16,-MATCH("PROYECTOS",$A$8:$A$35,0)-1,0)-(OFFSET(H16,-MATCH("PROYECTOS",$A$8:$A$35,0),0))</f>
        <v>0</v>
      </c>
      <c r="I16" s="45">
        <f t="shared" ca="1" si="5"/>
        <v>0</v>
      </c>
      <c r="J16" s="45">
        <f t="shared" ca="1" si="5"/>
        <v>0</v>
      </c>
      <c r="K16" s="45">
        <f t="shared" ca="1" si="5"/>
        <v>0</v>
      </c>
      <c r="L16" s="45">
        <f t="shared" ca="1" si="5"/>
        <v>0</v>
      </c>
      <c r="M16" s="45">
        <f t="shared" ca="1" si="5"/>
        <v>0</v>
      </c>
      <c r="N16" s="46">
        <f t="shared" ca="1" si="1"/>
        <v>0</v>
      </c>
      <c r="O16" s="46">
        <f t="shared" ca="1" si="2"/>
        <v>0</v>
      </c>
      <c r="P16" s="47">
        <f t="shared" ca="1" si="3"/>
        <v>0</v>
      </c>
      <c r="Q16" s="67"/>
      <c r="R16" s="45"/>
      <c r="S16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8"/>
  <sheetViews>
    <sheetView topLeftCell="A24" workbookViewId="0">
      <selection activeCell="A3" sqref="A3:L5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11.7109375" hidden="1" customWidth="1"/>
  </cols>
  <sheetData>
    <row r="1" spans="1:13" ht="15.75" x14ac:dyDescent="0.25">
      <c r="A1" s="50">
        <v>68</v>
      </c>
      <c r="B1" s="50" t="s">
        <v>42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1041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2095.3467619999983</v>
      </c>
      <c r="E6" s="14">
        <v>2108.8821099999986</v>
      </c>
      <c r="F6" s="14">
        <v>480.09826939689862</v>
      </c>
      <c r="G6" s="14">
        <v>148.43101728975432</v>
      </c>
      <c r="H6" s="14">
        <v>205.87915130544451</v>
      </c>
      <c r="I6" s="14">
        <v>125.78810080169977</v>
      </c>
      <c r="J6" s="15">
        <v>7.0383743399366414E-2</v>
      </c>
      <c r="K6" s="15">
        <v>0.16800852305357128</v>
      </c>
      <c r="L6" s="16">
        <v>0.22765533792540871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1612.0424340000002</v>
      </c>
      <c r="E7" s="38">
        <f ca="1">SUM(E8:OFFSET(E6,MATCH("GOBIERNOS REGIONALES",$A$8:$A$50,0),0))</f>
        <v>1292.5880710000004</v>
      </c>
      <c r="F7" s="38">
        <f ca="1">SUM(F8:OFFSET(F6,MATCH("GOBIERNOS REGIONALES",$A$8:$A$50,0),0))</f>
        <v>247.80516349910619</v>
      </c>
      <c r="G7" s="38">
        <f ca="1">SUM(G8:OFFSET(G6,MATCH("GOBIERNOS REGIONALES",$A$8:$A$50,0),0))</f>
        <v>73.982474193463304</v>
      </c>
      <c r="H7" s="38">
        <f ca="1">SUM(H8:OFFSET(H6,MATCH("GOBIERNOS REGIONALES",$A$8:$A$50,0),0))</f>
        <v>113.54018655451978</v>
      </c>
      <c r="I7" s="38">
        <f ca="1">SUM(I8:OFFSET(I6,MATCH("GOBIERNOS REGIONALES",$A$8:$A$50,0),0))</f>
        <v>60.28250275112309</v>
      </c>
      <c r="J7" s="39">
        <f ca="1">IFERROR(G7/E7,0)</f>
        <v>5.723592523658938E-2</v>
      </c>
      <c r="K7" s="39">
        <f ca="1">IFERROR(SUM(G7,H7)/E7,0)</f>
        <v>0.14507534531314967</v>
      </c>
      <c r="L7" s="40">
        <f ca="1">IFERROR(SUM(G7,H7,I7)/E7,0)</f>
        <v>0.19171240169916912</v>
      </c>
      <c r="M7" s="4"/>
    </row>
    <row r="8" spans="1:13" x14ac:dyDescent="0.25">
      <c r="A8" s="17"/>
      <c r="B8" s="18">
        <v>1</v>
      </c>
      <c r="C8" s="19" t="s">
        <v>105</v>
      </c>
      <c r="D8" s="20">
        <v>1.99831</v>
      </c>
      <c r="E8" s="21">
        <v>1.99831</v>
      </c>
      <c r="F8" s="21">
        <f t="shared" ref="F8:F57" si="0">SUM(G8,H8,I8)</f>
        <v>0.47867529195718816</v>
      </c>
      <c r="G8" s="21">
        <v>0.19027177593670785</v>
      </c>
      <c r="H8" s="21">
        <v>0.10225247112612124</v>
      </c>
      <c r="I8" s="21">
        <v>0.18615104489435907</v>
      </c>
      <c r="J8" s="22">
        <f t="shared" ref="J8:J57" si="1">IFERROR(G8/E8,0)</f>
        <v>9.5216345780538475E-2</v>
      </c>
      <c r="K8" s="22">
        <f t="shared" ref="K8:K57" si="2">IFERROR(SUM(G8,H8)/E8,0)</f>
        <v>0.1463858195489334</v>
      </c>
      <c r="L8" s="23">
        <f t="shared" ref="L8:L57" si="3">IFERROR(SUM(G8,H8,I8)/E8,0)</f>
        <v>0.23954005732703543</v>
      </c>
      <c r="M8" s="4"/>
    </row>
    <row r="9" spans="1:13" x14ac:dyDescent="0.25">
      <c r="A9" s="17"/>
      <c r="B9" s="18">
        <v>5</v>
      </c>
      <c r="C9" s="19" t="s">
        <v>108</v>
      </c>
      <c r="D9" s="20">
        <v>1.5163400000000002</v>
      </c>
      <c r="E9" s="21">
        <v>1.5163410000000002</v>
      </c>
      <c r="F9" s="21">
        <f t="shared" si="0"/>
        <v>0.1727347276173532</v>
      </c>
      <c r="G9" s="21">
        <v>7.2914562304504216E-2</v>
      </c>
      <c r="H9" s="21">
        <v>5.1588762260507792E-2</v>
      </c>
      <c r="I9" s="21">
        <v>4.8231403052341193E-2</v>
      </c>
      <c r="J9" s="22">
        <f t="shared" si="1"/>
        <v>4.8085860835065601E-2</v>
      </c>
      <c r="K9" s="22">
        <f t="shared" si="2"/>
        <v>8.2107734714692807E-2</v>
      </c>
      <c r="L9" s="23">
        <f t="shared" si="3"/>
        <v>0.11391548973308324</v>
      </c>
      <c r="M9" s="4"/>
    </row>
    <row r="10" spans="1:13" x14ac:dyDescent="0.25">
      <c r="A10" s="17"/>
      <c r="B10" s="18">
        <v>6</v>
      </c>
      <c r="C10" s="19" t="s">
        <v>110</v>
      </c>
      <c r="D10" s="20">
        <v>57.228501999999992</v>
      </c>
      <c r="E10" s="21">
        <v>57.625705999999994</v>
      </c>
      <c r="F10" s="21">
        <f t="shared" si="0"/>
        <v>9.3867436362111221</v>
      </c>
      <c r="G10" s="21">
        <v>4.1558112720374538</v>
      </c>
      <c r="H10" s="21">
        <v>2.3179055629095728</v>
      </c>
      <c r="I10" s="21">
        <v>2.9130268012640954</v>
      </c>
      <c r="J10" s="22">
        <f t="shared" si="1"/>
        <v>7.2117316394135877E-2</v>
      </c>
      <c r="K10" s="22">
        <f t="shared" si="2"/>
        <v>0.11234078129900964</v>
      </c>
      <c r="L10" s="23">
        <f t="shared" si="3"/>
        <v>0.16289160320588736</v>
      </c>
      <c r="M10" s="4"/>
    </row>
    <row r="11" spans="1:13" x14ac:dyDescent="0.25">
      <c r="A11" s="17"/>
      <c r="B11" s="18">
        <v>7</v>
      </c>
      <c r="C11" s="19" t="s">
        <v>111</v>
      </c>
      <c r="D11" s="20">
        <v>8.198601</v>
      </c>
      <c r="E11" s="21">
        <v>8.1992700000000003</v>
      </c>
      <c r="F11" s="21">
        <f t="shared" si="0"/>
        <v>0.40306664898525923</v>
      </c>
      <c r="G11" s="21">
        <v>5.8782139924005605E-2</v>
      </c>
      <c r="H11" s="21">
        <v>0.10084329109668033</v>
      </c>
      <c r="I11" s="21">
        <v>0.2434412179645733</v>
      </c>
      <c r="J11" s="22">
        <f t="shared" si="1"/>
        <v>7.169191882204831E-3</v>
      </c>
      <c r="K11" s="22">
        <f t="shared" si="2"/>
        <v>1.946824912714009E-2</v>
      </c>
      <c r="L11" s="23">
        <f t="shared" si="3"/>
        <v>4.9158845724711984E-2</v>
      </c>
      <c r="M11" s="4"/>
    </row>
    <row r="12" spans="1:13" x14ac:dyDescent="0.25">
      <c r="A12" s="17"/>
      <c r="B12" s="18">
        <v>10</v>
      </c>
      <c r="C12" s="19" t="s">
        <v>114</v>
      </c>
      <c r="D12" s="20">
        <v>702.44325000000003</v>
      </c>
      <c r="E12" s="21">
        <v>348.54209900000006</v>
      </c>
      <c r="F12" s="21">
        <f t="shared" si="0"/>
        <v>90.015311040642473</v>
      </c>
      <c r="G12" s="21">
        <v>25.021104202256538</v>
      </c>
      <c r="H12" s="21">
        <v>35.574394123272214</v>
      </c>
      <c r="I12" s="21">
        <v>29.419812715113721</v>
      </c>
      <c r="J12" s="22">
        <f t="shared" si="1"/>
        <v>7.1787896710453145E-2</v>
      </c>
      <c r="K12" s="22">
        <f t="shared" si="2"/>
        <v>0.17385417285137983</v>
      </c>
      <c r="L12" s="23">
        <f t="shared" si="3"/>
        <v>0.25826237719605416</v>
      </c>
      <c r="M12" s="4"/>
    </row>
    <row r="13" spans="1:13" x14ac:dyDescent="0.25">
      <c r="A13" s="17"/>
      <c r="B13" s="18">
        <v>11</v>
      </c>
      <c r="C13" s="19" t="s">
        <v>115</v>
      </c>
      <c r="D13" s="20">
        <v>144.73681999999994</v>
      </c>
      <c r="E13" s="21">
        <v>147.59483599999999</v>
      </c>
      <c r="F13" s="21">
        <f t="shared" si="0"/>
        <v>4.4548710764975112</v>
      </c>
      <c r="G13" s="21">
        <v>1.3917245276352332</v>
      </c>
      <c r="H13" s="21">
        <v>0.68061055705766194</v>
      </c>
      <c r="I13" s="21">
        <v>2.3825359918046161</v>
      </c>
      <c r="J13" s="22">
        <f t="shared" si="1"/>
        <v>9.4293578647645458E-3</v>
      </c>
      <c r="K13" s="22">
        <f t="shared" si="2"/>
        <v>1.4040701835211195E-2</v>
      </c>
      <c r="L13" s="23">
        <f t="shared" si="3"/>
        <v>3.0183109363646786E-2</v>
      </c>
      <c r="M13" s="4"/>
    </row>
    <row r="14" spans="1:13" x14ac:dyDescent="0.25">
      <c r="A14" s="17"/>
      <c r="B14" s="18">
        <v>13</v>
      </c>
      <c r="C14" s="19" t="s">
        <v>118</v>
      </c>
      <c r="D14" s="20">
        <v>90.955606000000003</v>
      </c>
      <c r="E14" s="21">
        <v>97.346675000000005</v>
      </c>
      <c r="F14" s="21">
        <f t="shared" si="0"/>
        <v>13.006087011865404</v>
      </c>
      <c r="G14" s="21">
        <v>1.7094119368848624</v>
      </c>
      <c r="H14" s="21">
        <v>7.5316195798463923</v>
      </c>
      <c r="I14" s="21">
        <v>3.7650554951341491</v>
      </c>
      <c r="J14" s="22">
        <f t="shared" si="1"/>
        <v>1.7560044417386237E-2</v>
      </c>
      <c r="K14" s="22">
        <f t="shared" si="2"/>
        <v>9.4929092511184934E-2</v>
      </c>
      <c r="L14" s="23">
        <f t="shared" si="3"/>
        <v>0.13360586801619473</v>
      </c>
      <c r="M14" s="4"/>
    </row>
    <row r="15" spans="1:13" ht="38.25" x14ac:dyDescent="0.25">
      <c r="A15" s="17"/>
      <c r="B15" s="18">
        <v>25</v>
      </c>
      <c r="C15" s="19" t="s">
        <v>122</v>
      </c>
      <c r="D15" s="20">
        <v>6.3221080000000001</v>
      </c>
      <c r="E15" s="21">
        <v>6.7965569999999991</v>
      </c>
      <c r="F15" s="21">
        <f t="shared" si="0"/>
        <v>2.3741300445290108</v>
      </c>
      <c r="G15" s="21">
        <v>1.2892827809773735</v>
      </c>
      <c r="H15" s="21">
        <v>0.51577021253615385</v>
      </c>
      <c r="I15" s="21">
        <v>0.56907705101548345</v>
      </c>
      <c r="J15" s="22">
        <f t="shared" si="1"/>
        <v>0.18969645674675775</v>
      </c>
      <c r="K15" s="22">
        <f t="shared" si="2"/>
        <v>0.26558344077943108</v>
      </c>
      <c r="L15" s="23">
        <f t="shared" si="3"/>
        <v>0.34931363696780754</v>
      </c>
      <c r="M15" s="4"/>
    </row>
    <row r="16" spans="1:13" x14ac:dyDescent="0.25">
      <c r="A16" s="17"/>
      <c r="B16" s="18">
        <v>26</v>
      </c>
      <c r="C16" s="19" t="s">
        <v>123</v>
      </c>
      <c r="D16" s="20">
        <v>162.51144500000001</v>
      </c>
      <c r="E16" s="21">
        <v>164.62673800000002</v>
      </c>
      <c r="F16" s="21">
        <f t="shared" si="0"/>
        <v>13.759822126477957</v>
      </c>
      <c r="G16" s="21">
        <v>6.121899199206382E-2</v>
      </c>
      <c r="H16" s="21">
        <v>0.23499918839661404</v>
      </c>
      <c r="I16" s="21">
        <v>13.463603946089279</v>
      </c>
      <c r="J16" s="22">
        <f t="shared" si="1"/>
        <v>3.7186542560336595E-4</v>
      </c>
      <c r="K16" s="22">
        <f t="shared" si="2"/>
        <v>1.7993321375819147E-3</v>
      </c>
      <c r="L16" s="23">
        <f t="shared" si="3"/>
        <v>8.3581939930547341E-2</v>
      </c>
      <c r="M16" s="4"/>
    </row>
    <row r="17" spans="1:13" ht="25.5" x14ac:dyDescent="0.25">
      <c r="A17" s="17"/>
      <c r="B17" s="18">
        <v>37</v>
      </c>
      <c r="C17" s="19" t="s">
        <v>128</v>
      </c>
      <c r="D17" s="20">
        <v>338.45460200000002</v>
      </c>
      <c r="E17" s="21">
        <v>348.392202</v>
      </c>
      <c r="F17" s="21">
        <f t="shared" si="0"/>
        <v>97.310610619475483</v>
      </c>
      <c r="G17" s="21">
        <v>33.525916225953551</v>
      </c>
      <c r="H17" s="21">
        <v>60.962576174992137</v>
      </c>
      <c r="I17" s="21">
        <v>2.8221182185297948</v>
      </c>
      <c r="J17" s="22">
        <f t="shared" si="1"/>
        <v>9.6230386425105896E-2</v>
      </c>
      <c r="K17" s="22">
        <f t="shared" si="2"/>
        <v>0.27121299460355225</v>
      </c>
      <c r="L17" s="23">
        <f t="shared" si="3"/>
        <v>0.27931340041725583</v>
      </c>
      <c r="M17" s="4"/>
    </row>
    <row r="18" spans="1:13" ht="25.5" x14ac:dyDescent="0.25">
      <c r="A18" s="17"/>
      <c r="B18" s="18">
        <v>39</v>
      </c>
      <c r="C18" s="19" t="s">
        <v>130</v>
      </c>
      <c r="D18" s="20">
        <v>11.049999999999999</v>
      </c>
      <c r="E18" s="21">
        <v>11.05</v>
      </c>
      <c r="F18" s="21">
        <f t="shared" si="0"/>
        <v>5.6306380094611086E-2</v>
      </c>
      <c r="G18" s="21">
        <v>3.0301459773909301E-2</v>
      </c>
      <c r="H18" s="21">
        <v>1.2611619866220281E-2</v>
      </c>
      <c r="I18" s="21">
        <v>1.3393300454481505E-2</v>
      </c>
      <c r="J18" s="22">
        <f t="shared" si="1"/>
        <v>2.7422135541999367E-3</v>
      </c>
      <c r="K18" s="22">
        <f t="shared" si="2"/>
        <v>3.8835366190162514E-3</v>
      </c>
      <c r="L18" s="23">
        <f t="shared" si="3"/>
        <v>5.095600008562089E-3</v>
      </c>
      <c r="M18" s="4"/>
    </row>
    <row r="19" spans="1:13" x14ac:dyDescent="0.25">
      <c r="A19" s="17"/>
      <c r="B19" s="18">
        <v>112</v>
      </c>
      <c r="C19" s="19" t="s">
        <v>144</v>
      </c>
      <c r="D19" s="20">
        <v>9.5214140000000018</v>
      </c>
      <c r="E19" s="21">
        <v>13.735749999999999</v>
      </c>
      <c r="F19" s="21">
        <f t="shared" si="0"/>
        <v>2.3301055891224678</v>
      </c>
      <c r="G19" s="21">
        <v>0.92149059487201157</v>
      </c>
      <c r="H19" s="21">
        <v>0.71561312509948038</v>
      </c>
      <c r="I19" s="21">
        <v>0.69300186915097584</v>
      </c>
      <c r="J19" s="22">
        <f t="shared" si="1"/>
        <v>6.7087024361393563E-2</v>
      </c>
      <c r="K19" s="22">
        <f t="shared" si="2"/>
        <v>0.11918560835567713</v>
      </c>
      <c r="L19" s="23">
        <f t="shared" si="3"/>
        <v>0.16963803135048816</v>
      </c>
      <c r="M19" s="4"/>
    </row>
    <row r="20" spans="1:13" x14ac:dyDescent="0.25">
      <c r="A20" s="17"/>
      <c r="B20" s="18">
        <v>131</v>
      </c>
      <c r="C20" s="19" t="s">
        <v>147</v>
      </c>
      <c r="D20" s="20">
        <v>0.15</v>
      </c>
      <c r="E20" s="21">
        <v>0.47280999999999995</v>
      </c>
      <c r="F20" s="21">
        <f t="shared" si="0"/>
        <v>0.32030822885280941</v>
      </c>
      <c r="G20" s="21">
        <v>0</v>
      </c>
      <c r="H20" s="21">
        <v>0.32045438885688782</v>
      </c>
      <c r="I20" s="21">
        <v>-1.4616000407841057E-4</v>
      </c>
      <c r="J20" s="22">
        <f t="shared" si="1"/>
        <v>0</v>
      </c>
      <c r="K20" s="22">
        <f t="shared" si="2"/>
        <v>0.67776567512719244</v>
      </c>
      <c r="L20" s="23">
        <f t="shared" si="3"/>
        <v>0.67745654460102245</v>
      </c>
      <c r="M20" s="4"/>
    </row>
    <row r="21" spans="1:13" ht="25.5" x14ac:dyDescent="0.25">
      <c r="A21" s="17"/>
      <c r="B21" s="18">
        <v>136</v>
      </c>
      <c r="C21" s="19" t="s">
        <v>149</v>
      </c>
      <c r="D21" s="20">
        <v>11.36</v>
      </c>
      <c r="E21" s="21">
        <v>11.954352</v>
      </c>
      <c r="F21" s="21">
        <f t="shared" si="0"/>
        <v>0.16365420818328857</v>
      </c>
      <c r="G21" s="21">
        <v>0</v>
      </c>
      <c r="H21" s="21">
        <v>0</v>
      </c>
      <c r="I21" s="21">
        <v>0.16365420818328857</v>
      </c>
      <c r="J21" s="22">
        <f t="shared" si="1"/>
        <v>0</v>
      </c>
      <c r="K21" s="22">
        <f t="shared" si="2"/>
        <v>0</v>
      </c>
      <c r="L21" s="23">
        <f t="shared" si="3"/>
        <v>1.3689927164875902E-2</v>
      </c>
      <c r="M21" s="4"/>
    </row>
    <row r="22" spans="1:13" ht="25.5" x14ac:dyDescent="0.25">
      <c r="A22" s="17"/>
      <c r="B22" s="18">
        <v>137</v>
      </c>
      <c r="C22" s="19" t="s">
        <v>150</v>
      </c>
      <c r="D22" s="20">
        <v>19.024321000000011</v>
      </c>
      <c r="E22" s="21">
        <v>20.591644000000013</v>
      </c>
      <c r="F22" s="21">
        <f t="shared" si="0"/>
        <v>3.3094633142600287</v>
      </c>
      <c r="G22" s="21">
        <v>1.2599211113983984</v>
      </c>
      <c r="H22" s="21">
        <v>1.7765211918203931</v>
      </c>
      <c r="I22" s="21">
        <v>0.27302101104123722</v>
      </c>
      <c r="J22" s="22">
        <f t="shared" si="1"/>
        <v>6.1186037957843366E-2</v>
      </c>
      <c r="K22" s="22">
        <f t="shared" si="2"/>
        <v>0.14745992613405659</v>
      </c>
      <c r="L22" s="23">
        <f t="shared" si="3"/>
        <v>0.16071875146345899</v>
      </c>
      <c r="M22" s="4"/>
    </row>
    <row r="23" spans="1:13" ht="25.5" x14ac:dyDescent="0.25">
      <c r="A23" s="17"/>
      <c r="B23" s="18">
        <v>163</v>
      </c>
      <c r="C23" s="19" t="s">
        <v>152</v>
      </c>
      <c r="D23" s="20">
        <v>0</v>
      </c>
      <c r="E23" s="21">
        <v>0.14580000000000001</v>
      </c>
      <c r="F23" s="21">
        <f t="shared" si="0"/>
        <v>7.2499997913837433E-2</v>
      </c>
      <c r="G23" s="21">
        <v>0</v>
      </c>
      <c r="H23" s="21">
        <v>0</v>
      </c>
      <c r="I23" s="21">
        <v>7.2499997913837433E-2</v>
      </c>
      <c r="J23" s="22">
        <f t="shared" si="1"/>
        <v>0</v>
      </c>
      <c r="K23" s="22">
        <f t="shared" si="2"/>
        <v>0</v>
      </c>
      <c r="L23" s="23">
        <f t="shared" si="3"/>
        <v>0.49725650146664901</v>
      </c>
      <c r="M23" s="4"/>
    </row>
    <row r="24" spans="1:13" x14ac:dyDescent="0.25">
      <c r="A24" s="17"/>
      <c r="B24" s="18">
        <v>164</v>
      </c>
      <c r="C24" s="19" t="s">
        <v>153</v>
      </c>
      <c r="D24" s="20">
        <v>2.2399999999999998</v>
      </c>
      <c r="E24" s="21">
        <v>5.7486110000000004</v>
      </c>
      <c r="F24" s="21">
        <f t="shared" si="0"/>
        <v>0.58592443035013275</v>
      </c>
      <c r="G24" s="21">
        <v>0</v>
      </c>
      <c r="H24" s="21">
        <v>0.33825939510279568</v>
      </c>
      <c r="I24" s="21">
        <v>0.24766503524733707</v>
      </c>
      <c r="J24" s="22">
        <f t="shared" si="1"/>
        <v>0</v>
      </c>
      <c r="K24" s="22">
        <f t="shared" si="2"/>
        <v>5.8841935052275349E-2</v>
      </c>
      <c r="L24" s="23">
        <f t="shared" si="3"/>
        <v>0.10192452234985681</v>
      </c>
      <c r="M24" s="4"/>
    </row>
    <row r="25" spans="1:13" ht="25.5" x14ac:dyDescent="0.25">
      <c r="A25" s="17"/>
      <c r="B25" s="18">
        <v>205</v>
      </c>
      <c r="C25" s="19" t="s">
        <v>158</v>
      </c>
      <c r="D25" s="20">
        <v>3.3455780000000002</v>
      </c>
      <c r="E25" s="21">
        <v>3.3455779999999997</v>
      </c>
      <c r="F25" s="21">
        <f t="shared" si="0"/>
        <v>0</v>
      </c>
      <c r="G25" s="21">
        <v>0</v>
      </c>
      <c r="H25" s="21">
        <v>0</v>
      </c>
      <c r="I25" s="21">
        <v>0</v>
      </c>
      <c r="J25" s="22">
        <f t="shared" si="1"/>
        <v>0</v>
      </c>
      <c r="K25" s="22">
        <f t="shared" si="2"/>
        <v>0</v>
      </c>
      <c r="L25" s="23">
        <f t="shared" si="3"/>
        <v>0</v>
      </c>
      <c r="M25" s="4"/>
    </row>
    <row r="26" spans="1:13" ht="25.5" x14ac:dyDescent="0.25">
      <c r="A26" s="17"/>
      <c r="B26" s="18">
        <v>221</v>
      </c>
      <c r="C26" s="19" t="s">
        <v>163</v>
      </c>
      <c r="D26" s="20">
        <v>4.1451750000000001</v>
      </c>
      <c r="E26" s="21">
        <v>4.2834270000000005</v>
      </c>
      <c r="F26" s="21">
        <f t="shared" si="0"/>
        <v>1.0364708583692845</v>
      </c>
      <c r="G26" s="21">
        <v>0.3116506326769013</v>
      </c>
      <c r="H26" s="21">
        <v>0.19559630024741637</v>
      </c>
      <c r="I26" s="21">
        <v>0.52922392544496688</v>
      </c>
      <c r="J26" s="22">
        <f t="shared" si="1"/>
        <v>7.275731153510992E-2</v>
      </c>
      <c r="K26" s="22">
        <f t="shared" si="2"/>
        <v>0.1184208188733735</v>
      </c>
      <c r="L26" s="23">
        <f t="shared" si="3"/>
        <v>0.24197234092451778</v>
      </c>
      <c r="M26" s="4"/>
    </row>
    <row r="27" spans="1:13" x14ac:dyDescent="0.25">
      <c r="A27" s="17"/>
      <c r="B27" s="18">
        <v>240</v>
      </c>
      <c r="C27" s="19" t="s">
        <v>164</v>
      </c>
      <c r="D27" s="20">
        <v>2.3386249999999995</v>
      </c>
      <c r="E27" s="21">
        <v>2.3386249999999991</v>
      </c>
      <c r="F27" s="21">
        <f t="shared" si="0"/>
        <v>0.47367105881983207</v>
      </c>
      <c r="G27" s="21">
        <v>0.12207249243510887</v>
      </c>
      <c r="H27" s="21">
        <v>0.10295925965328934</v>
      </c>
      <c r="I27" s="21">
        <v>0.24863930673143386</v>
      </c>
      <c r="J27" s="22">
        <f t="shared" si="1"/>
        <v>5.2198403948948174E-2</v>
      </c>
      <c r="K27" s="22">
        <f t="shared" si="2"/>
        <v>9.6223957277630362E-2</v>
      </c>
      <c r="L27" s="23">
        <f t="shared" si="3"/>
        <v>0.20254254479441222</v>
      </c>
      <c r="M27" s="4"/>
    </row>
    <row r="28" spans="1:13" ht="25.5" x14ac:dyDescent="0.25">
      <c r="A28" s="17"/>
      <c r="B28" s="18">
        <v>331</v>
      </c>
      <c r="C28" s="19" t="s">
        <v>167</v>
      </c>
      <c r="D28" s="20">
        <v>33.150692000000014</v>
      </c>
      <c r="E28" s="21">
        <v>34.931695000000012</v>
      </c>
      <c r="F28" s="21">
        <f t="shared" si="0"/>
        <v>7.8045822048652553</v>
      </c>
      <c r="G28" s="21">
        <v>3.8154194851085776</v>
      </c>
      <c r="H28" s="21">
        <v>1.9317063499161122</v>
      </c>
      <c r="I28" s="21">
        <v>2.0574563698405655</v>
      </c>
      <c r="J28" s="22">
        <f t="shared" si="1"/>
        <v>0.10922514596295932</v>
      </c>
      <c r="K28" s="22">
        <f t="shared" si="2"/>
        <v>0.16452467694524092</v>
      </c>
      <c r="L28" s="23">
        <f t="shared" si="3"/>
        <v>0.22342409106873437</v>
      </c>
      <c r="M28" s="4"/>
    </row>
    <row r="29" spans="1:13" x14ac:dyDescent="0.25">
      <c r="A29" s="17"/>
      <c r="B29" s="18">
        <v>514</v>
      </c>
      <c r="C29" s="19" t="s">
        <v>173</v>
      </c>
      <c r="D29" s="20">
        <v>1.3510449999999998</v>
      </c>
      <c r="E29" s="21">
        <v>1.3510450000000001</v>
      </c>
      <c r="F29" s="21">
        <f t="shared" si="0"/>
        <v>0.29012500401586294</v>
      </c>
      <c r="G29" s="21">
        <v>4.5180001296103001E-2</v>
      </c>
      <c r="H29" s="21">
        <v>7.390500046312809E-2</v>
      </c>
      <c r="I29" s="21">
        <v>0.17104000225663185</v>
      </c>
      <c r="J29" s="22">
        <f t="shared" si="1"/>
        <v>3.3440781984392078E-2</v>
      </c>
      <c r="K29" s="22">
        <f t="shared" si="2"/>
        <v>8.8142883293473639E-2</v>
      </c>
      <c r="L29" s="23">
        <f t="shared" si="3"/>
        <v>0.21474118479833235</v>
      </c>
      <c r="M29" s="4"/>
    </row>
    <row r="30" spans="1:13" x14ac:dyDescent="0.25">
      <c r="A30" s="34" t="s">
        <v>214</v>
      </c>
      <c r="B30" s="57"/>
      <c r="C30" s="36"/>
      <c r="D30" s="37">
        <f ca="1">SUM(D31:OFFSET(D29,(MATCH("GOBIERNOS LOCALES",$A$8:$A$57,0)-MATCH("GOBIERNOS REGIONALES",$A$8:$A$57,0)),0))</f>
        <v>271.34820500000006</v>
      </c>
      <c r="E30" s="38">
        <f ca="1">SUM(E31:OFFSET(E29,(MATCH("GOBIERNOS LOCALES",$A$8:$A$57,0)-MATCH("GOBIERNOS REGIONALES",$A$8:$A$57,0)),0))</f>
        <v>388.76546999999999</v>
      </c>
      <c r="F30" s="38">
        <f ca="1">SUM(F31:OFFSET(F29,(MATCH("GOBIERNOS LOCALES",$A$8:$A$57,0)-MATCH("GOBIERNOS REGIONALES",$A$8:$A$57,0)),0))</f>
        <v>124.73319378512444</v>
      </c>
      <c r="G30" s="38">
        <f ca="1">SUM(G31:OFFSET(G29,(MATCH("GOBIERNOS LOCALES",$A$8:$A$57,0)-MATCH("GOBIERNOS REGIONALES",$A$8:$A$57,0)),0))</f>
        <v>36.102596904419102</v>
      </c>
      <c r="H30" s="38">
        <f ca="1">SUM(H31:OFFSET(H29,(MATCH("GOBIERNOS LOCALES",$A$8:$A$57,0)-MATCH("GOBIERNOS REGIONALES",$A$8:$A$57,0)),0))</f>
        <v>54.116046659853666</v>
      </c>
      <c r="I30" s="64">
        <f ca="1">SUM(I31:OFFSET(I29,(MATCH("GOBIERNOS LOCALES",$A$8:$A$57,0)-MATCH("GOBIERNOS REGIONALES",$A$8:$A$57,0)),0))</f>
        <v>34.514550220851675</v>
      </c>
      <c r="J30" s="39">
        <f t="shared" ca="1" si="1"/>
        <v>9.2864720995975036E-2</v>
      </c>
      <c r="K30" s="39">
        <f t="shared" ca="1" si="2"/>
        <v>0.23206444637244344</v>
      </c>
      <c r="L30" s="40">
        <f t="shared" ca="1" si="3"/>
        <v>0.32084432237545285</v>
      </c>
      <c r="M30" s="4"/>
    </row>
    <row r="31" spans="1:13" x14ac:dyDescent="0.25">
      <c r="A31" s="17"/>
      <c r="B31" s="18">
        <v>440</v>
      </c>
      <c r="C31" s="19" t="s">
        <v>215</v>
      </c>
      <c r="D31" s="20">
        <v>5.7666749999999984</v>
      </c>
      <c r="E31" s="21">
        <v>10.369213000000002</v>
      </c>
      <c r="F31" s="21">
        <f t="shared" si="0"/>
        <v>3.3326322474546259</v>
      </c>
      <c r="G31" s="21">
        <v>2.178209755817079</v>
      </c>
      <c r="H31" s="21">
        <v>0.73692588572521345</v>
      </c>
      <c r="I31" s="21">
        <v>0.41749660591233351</v>
      </c>
      <c r="J31" s="22">
        <f t="shared" si="1"/>
        <v>0.21006509904050372</v>
      </c>
      <c r="K31" s="22">
        <f t="shared" si="2"/>
        <v>0.28113374096397592</v>
      </c>
      <c r="L31" s="23">
        <f t="shared" si="3"/>
        <v>0.32139683575355482</v>
      </c>
      <c r="M31" s="4"/>
    </row>
    <row r="32" spans="1:13" x14ac:dyDescent="0.25">
      <c r="A32" s="17"/>
      <c r="B32" s="18">
        <v>441</v>
      </c>
      <c r="C32" s="19" t="s">
        <v>216</v>
      </c>
      <c r="D32" s="20">
        <v>14.826388000000003</v>
      </c>
      <c r="E32" s="21">
        <v>14.437470000000005</v>
      </c>
      <c r="F32" s="21">
        <f t="shared" si="0"/>
        <v>0.52144726090591575</v>
      </c>
      <c r="G32" s="21">
        <v>0.19945005819317885</v>
      </c>
      <c r="H32" s="21">
        <v>0.13362701026744617</v>
      </c>
      <c r="I32" s="21">
        <v>0.18837019244529074</v>
      </c>
      <c r="J32" s="22">
        <f t="shared" si="1"/>
        <v>1.3814751351391815E-2</v>
      </c>
      <c r="K32" s="22">
        <f t="shared" si="2"/>
        <v>2.3070321078459376E-2</v>
      </c>
      <c r="L32" s="23">
        <f t="shared" si="3"/>
        <v>3.6117634246576137E-2</v>
      </c>
      <c r="M32" s="4"/>
    </row>
    <row r="33" spans="1:13" x14ac:dyDescent="0.25">
      <c r="A33" s="17"/>
      <c r="B33" s="18">
        <v>442</v>
      </c>
      <c r="C33" s="19" t="s">
        <v>217</v>
      </c>
      <c r="D33" s="20">
        <v>25.410087000000011</v>
      </c>
      <c r="E33" s="21">
        <v>25.641088000000007</v>
      </c>
      <c r="F33" s="21">
        <f t="shared" si="0"/>
        <v>9.2205528113969422</v>
      </c>
      <c r="G33" s="21">
        <v>3.1224655238180503</v>
      </c>
      <c r="H33" s="21">
        <v>3.50698859782824</v>
      </c>
      <c r="I33" s="21">
        <v>2.5910986897506518</v>
      </c>
      <c r="J33" s="22">
        <f t="shared" si="1"/>
        <v>0.12177585927001418</v>
      </c>
      <c r="K33" s="22">
        <f t="shared" si="2"/>
        <v>0.25854808195526996</v>
      </c>
      <c r="L33" s="23">
        <f t="shared" si="3"/>
        <v>0.35960068509561449</v>
      </c>
      <c r="M33" s="4"/>
    </row>
    <row r="34" spans="1:13" x14ac:dyDescent="0.25">
      <c r="A34" s="17"/>
      <c r="B34" s="18">
        <v>443</v>
      </c>
      <c r="C34" s="19" t="s">
        <v>218</v>
      </c>
      <c r="D34" s="20">
        <v>7.1253119999999992</v>
      </c>
      <c r="E34" s="21">
        <v>9.0334310000000002</v>
      </c>
      <c r="F34" s="21">
        <f t="shared" si="0"/>
        <v>2.2233344439882785</v>
      </c>
      <c r="G34" s="21">
        <v>0.56336178110359469</v>
      </c>
      <c r="H34" s="21">
        <v>0.70142217250395333</v>
      </c>
      <c r="I34" s="21">
        <v>0.95855049038073048</v>
      </c>
      <c r="J34" s="22">
        <f t="shared" si="1"/>
        <v>6.2364098547229144E-2</v>
      </c>
      <c r="K34" s="22">
        <f t="shared" si="2"/>
        <v>0.14001147001704536</v>
      </c>
      <c r="L34" s="23">
        <f t="shared" si="3"/>
        <v>0.24612292317152568</v>
      </c>
      <c r="M34" s="4"/>
    </row>
    <row r="35" spans="1:13" x14ac:dyDescent="0.25">
      <c r="A35" s="17"/>
      <c r="B35" s="18">
        <v>444</v>
      </c>
      <c r="C35" s="19" t="s">
        <v>219</v>
      </c>
      <c r="D35" s="20">
        <v>5.9287719999999968</v>
      </c>
      <c r="E35" s="21">
        <v>20.609749000000015</v>
      </c>
      <c r="F35" s="21">
        <f t="shared" si="0"/>
        <v>1.3859593153647438</v>
      </c>
      <c r="G35" s="21">
        <v>0.29201024669600883</v>
      </c>
      <c r="H35" s="21">
        <v>0.34340540475750458</v>
      </c>
      <c r="I35" s="21">
        <v>0.7505436639112304</v>
      </c>
      <c r="J35" s="22">
        <f t="shared" si="1"/>
        <v>1.4168549393590801E-2</v>
      </c>
      <c r="K35" s="22">
        <f t="shared" si="2"/>
        <v>3.0830829208716368E-2</v>
      </c>
      <c r="L35" s="23">
        <f t="shared" si="3"/>
        <v>6.7247753253314377E-2</v>
      </c>
      <c r="M35" s="4"/>
    </row>
    <row r="36" spans="1:13" x14ac:dyDescent="0.25">
      <c r="A36" s="17"/>
      <c r="B36" s="18">
        <v>445</v>
      </c>
      <c r="C36" s="19" t="s">
        <v>220</v>
      </c>
      <c r="D36" s="20">
        <v>4.9378140000000004</v>
      </c>
      <c r="E36" s="21">
        <v>5.7962830000000007</v>
      </c>
      <c r="F36" s="21">
        <f t="shared" si="0"/>
        <v>1.2434560887804764</v>
      </c>
      <c r="G36" s="21">
        <v>0.28793638975912472</v>
      </c>
      <c r="H36" s="21">
        <v>0.59678571404947434</v>
      </c>
      <c r="I36" s="21">
        <v>0.35873398497187736</v>
      </c>
      <c r="J36" s="22">
        <f t="shared" si="1"/>
        <v>4.9676040621053991E-2</v>
      </c>
      <c r="K36" s="22">
        <f t="shared" si="2"/>
        <v>0.15263611245492997</v>
      </c>
      <c r="L36" s="23">
        <f t="shared" si="3"/>
        <v>0.21452646269695186</v>
      </c>
      <c r="M36" s="4"/>
    </row>
    <row r="37" spans="1:13" x14ac:dyDescent="0.25">
      <c r="A37" s="17"/>
      <c r="B37" s="18">
        <v>446</v>
      </c>
      <c r="C37" s="19" t="s">
        <v>221</v>
      </c>
      <c r="D37" s="20">
        <v>21.505652000000012</v>
      </c>
      <c r="E37" s="21">
        <v>32.111423000000016</v>
      </c>
      <c r="F37" s="21">
        <f t="shared" si="0"/>
        <v>9.4890075594670797</v>
      </c>
      <c r="G37" s="21">
        <v>4.0361011766508454</v>
      </c>
      <c r="H37" s="21">
        <v>1.6798900941034098</v>
      </c>
      <c r="I37" s="21">
        <v>3.7730162887128245</v>
      </c>
      <c r="J37" s="22">
        <f t="shared" si="1"/>
        <v>0.12569051133768949</v>
      </c>
      <c r="K37" s="22">
        <f t="shared" si="2"/>
        <v>0.17800491964352538</v>
      </c>
      <c r="L37" s="23">
        <f t="shared" si="3"/>
        <v>0.2955025555693086</v>
      </c>
      <c r="M37" s="4"/>
    </row>
    <row r="38" spans="1:13" x14ac:dyDescent="0.25">
      <c r="A38" s="17"/>
      <c r="B38" s="18">
        <v>447</v>
      </c>
      <c r="C38" s="19" t="s">
        <v>222</v>
      </c>
      <c r="D38" s="20">
        <v>8.6035819999999976</v>
      </c>
      <c r="E38" s="21">
        <v>15.874929999999994</v>
      </c>
      <c r="F38" s="21">
        <f t="shared" si="0"/>
        <v>3.7278136292370618</v>
      </c>
      <c r="G38" s="21">
        <v>1.0511513555902638</v>
      </c>
      <c r="H38" s="21">
        <v>2.079708274344739</v>
      </c>
      <c r="I38" s="21">
        <v>0.59695399930205895</v>
      </c>
      <c r="J38" s="22">
        <f t="shared" si="1"/>
        <v>6.621455058953106E-2</v>
      </c>
      <c r="K38" s="22">
        <f t="shared" si="2"/>
        <v>0.19722037388101896</v>
      </c>
      <c r="L38" s="23">
        <f t="shared" si="3"/>
        <v>0.23482394122286293</v>
      </c>
      <c r="M38" s="4"/>
    </row>
    <row r="39" spans="1:13" x14ac:dyDescent="0.25">
      <c r="A39" s="17"/>
      <c r="B39" s="18">
        <v>448</v>
      </c>
      <c r="C39" s="19" t="s">
        <v>223</v>
      </c>
      <c r="D39" s="20">
        <v>13.201150999999999</v>
      </c>
      <c r="E39" s="21">
        <v>7.8383659999999971</v>
      </c>
      <c r="F39" s="21">
        <f t="shared" si="0"/>
        <v>2.9346877179268631</v>
      </c>
      <c r="G39" s="21">
        <v>2.231985577436717</v>
      </c>
      <c r="H39" s="21">
        <v>0.30795394031883916</v>
      </c>
      <c r="I39" s="21">
        <v>0.39474820017130696</v>
      </c>
      <c r="J39" s="22">
        <f t="shared" si="1"/>
        <v>0.2847513853571928</v>
      </c>
      <c r="K39" s="22">
        <f t="shared" si="2"/>
        <v>0.32403941303015921</v>
      </c>
      <c r="L39" s="23">
        <f t="shared" si="3"/>
        <v>0.37440044493034191</v>
      </c>
      <c r="M39" s="4"/>
    </row>
    <row r="40" spans="1:13" x14ac:dyDescent="0.25">
      <c r="A40" s="17"/>
      <c r="B40" s="18">
        <v>449</v>
      </c>
      <c r="C40" s="19" t="s">
        <v>224</v>
      </c>
      <c r="D40" s="20">
        <v>18.285211000000004</v>
      </c>
      <c r="E40" s="21">
        <v>8.1691979999999997</v>
      </c>
      <c r="F40" s="21">
        <f t="shared" si="0"/>
        <v>2.6054402736199336</v>
      </c>
      <c r="G40" s="21">
        <v>0.70719694846047787</v>
      </c>
      <c r="H40" s="21">
        <v>1.0189433620007549</v>
      </c>
      <c r="I40" s="21">
        <v>0.87929996315870085</v>
      </c>
      <c r="J40" s="22">
        <f t="shared" si="1"/>
        <v>8.6568711942161022E-2</v>
      </c>
      <c r="K40" s="22">
        <f t="shared" si="2"/>
        <v>0.2112986256987813</v>
      </c>
      <c r="L40" s="23">
        <f t="shared" si="3"/>
        <v>0.31893464616966483</v>
      </c>
      <c r="M40" s="4"/>
    </row>
    <row r="41" spans="1:13" x14ac:dyDescent="0.25">
      <c r="A41" s="17"/>
      <c r="B41" s="18">
        <v>450</v>
      </c>
      <c r="C41" s="19" t="s">
        <v>225</v>
      </c>
      <c r="D41" s="20">
        <v>4.373775000000002</v>
      </c>
      <c r="E41" s="21">
        <v>22.36359800000001</v>
      </c>
      <c r="F41" s="21">
        <f t="shared" si="0"/>
        <v>10.840173801905621</v>
      </c>
      <c r="G41" s="21">
        <v>0.63895033911103383</v>
      </c>
      <c r="H41" s="21">
        <v>5.3695268188166665</v>
      </c>
      <c r="I41" s="21">
        <v>4.8316966439779208</v>
      </c>
      <c r="J41" s="22">
        <f t="shared" si="1"/>
        <v>2.8570999134890258E-2</v>
      </c>
      <c r="K41" s="22">
        <f t="shared" si="2"/>
        <v>0.26867220372713269</v>
      </c>
      <c r="L41" s="23">
        <f t="shared" si="3"/>
        <v>0.48472405030289029</v>
      </c>
      <c r="M41" s="4"/>
    </row>
    <row r="42" spans="1:13" x14ac:dyDescent="0.25">
      <c r="A42" s="17"/>
      <c r="B42" s="18">
        <v>451</v>
      </c>
      <c r="C42" s="19" t="s">
        <v>226</v>
      </c>
      <c r="D42" s="20">
        <v>8.9157699999999984</v>
      </c>
      <c r="E42" s="21">
        <v>16.502593999999995</v>
      </c>
      <c r="F42" s="21">
        <f t="shared" si="0"/>
        <v>5.7974621912790099</v>
      </c>
      <c r="G42" s="21">
        <v>1.694018535304167</v>
      </c>
      <c r="H42" s="21">
        <v>1.2015704187342635</v>
      </c>
      <c r="I42" s="21">
        <v>2.9018732372405793</v>
      </c>
      <c r="J42" s="22">
        <f t="shared" si="1"/>
        <v>0.10265165193448784</v>
      </c>
      <c r="K42" s="22">
        <f t="shared" si="2"/>
        <v>0.17546265478254094</v>
      </c>
      <c r="L42" s="23">
        <f t="shared" si="3"/>
        <v>0.35130611534641232</v>
      </c>
      <c r="M42" s="4"/>
    </row>
    <row r="43" spans="1:13" x14ac:dyDescent="0.25">
      <c r="A43" s="17"/>
      <c r="B43" s="18">
        <v>452</v>
      </c>
      <c r="C43" s="19" t="s">
        <v>227</v>
      </c>
      <c r="D43" s="20">
        <v>4.7452019999999981</v>
      </c>
      <c r="E43" s="21">
        <v>12.075573999999998</v>
      </c>
      <c r="F43" s="21">
        <f t="shared" si="0"/>
        <v>4.0565084412592114</v>
      </c>
      <c r="G43" s="21">
        <v>1.1179123139154399</v>
      </c>
      <c r="H43" s="21">
        <v>1.4408222469573957</v>
      </c>
      <c r="I43" s="21">
        <v>1.4977738803863758</v>
      </c>
      <c r="J43" s="22">
        <f t="shared" si="1"/>
        <v>9.2576329201033439E-2</v>
      </c>
      <c r="K43" s="22">
        <f t="shared" si="2"/>
        <v>0.21189341068779308</v>
      </c>
      <c r="L43" s="23">
        <f t="shared" si="3"/>
        <v>0.33592675936226402</v>
      </c>
      <c r="M43" s="4"/>
    </row>
    <row r="44" spans="1:13" x14ac:dyDescent="0.25">
      <c r="A44" s="17"/>
      <c r="B44" s="18">
        <v>453</v>
      </c>
      <c r="C44" s="19" t="s">
        <v>228</v>
      </c>
      <c r="D44" s="20">
        <v>4.8125199999999984</v>
      </c>
      <c r="E44" s="21">
        <v>7.2557509999999983</v>
      </c>
      <c r="F44" s="21">
        <f t="shared" si="0"/>
        <v>1.7476438447920373</v>
      </c>
      <c r="G44" s="21">
        <v>0.38914935648790561</v>
      </c>
      <c r="H44" s="21">
        <v>1.0468694603332551</v>
      </c>
      <c r="I44" s="21">
        <v>0.31162502797087654</v>
      </c>
      <c r="J44" s="22">
        <f t="shared" si="1"/>
        <v>5.3633229211959683E-2</v>
      </c>
      <c r="K44" s="22">
        <f t="shared" si="2"/>
        <v>0.19791456691680312</v>
      </c>
      <c r="L44" s="23">
        <f t="shared" si="3"/>
        <v>0.24086326071443709</v>
      </c>
      <c r="M44" s="4"/>
    </row>
    <row r="45" spans="1:13" x14ac:dyDescent="0.25">
      <c r="A45" s="17"/>
      <c r="B45" s="18">
        <v>454</v>
      </c>
      <c r="C45" s="19" t="s">
        <v>229</v>
      </c>
      <c r="D45" s="20">
        <v>2.6447859999999999</v>
      </c>
      <c r="E45" s="21">
        <v>12.740808000000001</v>
      </c>
      <c r="F45" s="21">
        <f t="shared" si="0"/>
        <v>0.58739317265644786</v>
      </c>
      <c r="G45" s="21">
        <v>0.32204241010549595</v>
      </c>
      <c r="H45" s="21">
        <v>0.15879749142550281</v>
      </c>
      <c r="I45" s="21">
        <v>0.1065532711254491</v>
      </c>
      <c r="J45" s="22">
        <f t="shared" si="1"/>
        <v>2.5276451077945444E-2</v>
      </c>
      <c r="K45" s="22">
        <f t="shared" si="2"/>
        <v>3.7740141875695694E-2</v>
      </c>
      <c r="L45" s="23">
        <f t="shared" si="3"/>
        <v>4.6103290517873576E-2</v>
      </c>
      <c r="M45" s="4"/>
    </row>
    <row r="46" spans="1:13" x14ac:dyDescent="0.25">
      <c r="A46" s="17"/>
      <c r="B46" s="18">
        <v>455</v>
      </c>
      <c r="C46" s="19" t="s">
        <v>230</v>
      </c>
      <c r="D46" s="20">
        <v>31.948388000000008</v>
      </c>
      <c r="E46" s="21">
        <v>34.160940000000004</v>
      </c>
      <c r="F46" s="21">
        <f t="shared" si="0"/>
        <v>6.299997901954157</v>
      </c>
      <c r="G46" s="21">
        <v>2.1745965779628023</v>
      </c>
      <c r="H46" s="21">
        <v>1.7676573013468442</v>
      </c>
      <c r="I46" s="21">
        <v>2.3577440226445106</v>
      </c>
      <c r="J46" s="22">
        <f t="shared" si="1"/>
        <v>6.3657398712178348E-2</v>
      </c>
      <c r="K46" s="22">
        <f t="shared" si="2"/>
        <v>0.11540238293529528</v>
      </c>
      <c r="L46" s="23">
        <f t="shared" si="3"/>
        <v>0.18442109327068154</v>
      </c>
      <c r="M46" s="4"/>
    </row>
    <row r="47" spans="1:13" x14ac:dyDescent="0.25">
      <c r="A47" s="17"/>
      <c r="B47" s="18">
        <v>456</v>
      </c>
      <c r="C47" s="19" t="s">
        <v>231</v>
      </c>
      <c r="D47" s="20">
        <v>2.6985520000000003</v>
      </c>
      <c r="E47" s="21">
        <v>2.7297710000000008</v>
      </c>
      <c r="F47" s="21">
        <f t="shared" si="0"/>
        <v>0.35856804625655059</v>
      </c>
      <c r="G47" s="21">
        <v>9.3413388931367081E-2</v>
      </c>
      <c r="H47" s="21">
        <v>0.11221207867492922</v>
      </c>
      <c r="I47" s="21">
        <v>0.15294257865025429</v>
      </c>
      <c r="J47" s="22">
        <f t="shared" si="1"/>
        <v>3.4220229070997914E-2</v>
      </c>
      <c r="K47" s="22">
        <f t="shared" si="2"/>
        <v>7.5327002743562091E-2</v>
      </c>
      <c r="L47" s="23">
        <f t="shared" si="3"/>
        <v>0.13135462507900864</v>
      </c>
      <c r="M47" s="4"/>
    </row>
    <row r="48" spans="1:13" x14ac:dyDescent="0.25">
      <c r="A48" s="17"/>
      <c r="B48" s="18">
        <v>457</v>
      </c>
      <c r="C48" s="19" t="s">
        <v>232</v>
      </c>
      <c r="D48" s="20">
        <v>17.906003000000005</v>
      </c>
      <c r="E48" s="21">
        <v>25.126921999999997</v>
      </c>
      <c r="F48" s="21">
        <f t="shared" si="0"/>
        <v>20.975708594371099</v>
      </c>
      <c r="G48" s="21">
        <v>6.4496105860962416</v>
      </c>
      <c r="H48" s="21">
        <v>13.152615406732366</v>
      </c>
      <c r="I48" s="21">
        <v>1.3734826015424915</v>
      </c>
      <c r="J48" s="22">
        <f t="shared" si="1"/>
        <v>0.25668128336993457</v>
      </c>
      <c r="K48" s="22">
        <f t="shared" si="2"/>
        <v>0.78012842133344507</v>
      </c>
      <c r="L48" s="23">
        <f t="shared" si="3"/>
        <v>0.83479021403302411</v>
      </c>
      <c r="M48" s="4"/>
    </row>
    <row r="49" spans="1:13" x14ac:dyDescent="0.25">
      <c r="A49" s="17"/>
      <c r="B49" s="18">
        <v>458</v>
      </c>
      <c r="C49" s="19" t="s">
        <v>233</v>
      </c>
      <c r="D49" s="20">
        <v>8.6292029999999986</v>
      </c>
      <c r="E49" s="21">
        <v>12.422319999999999</v>
      </c>
      <c r="F49" s="21">
        <f t="shared" si="0"/>
        <v>4.2377051447856502</v>
      </c>
      <c r="G49" s="21">
        <v>2.1634682420244644</v>
      </c>
      <c r="H49" s="21">
        <v>1.2076445648817753</v>
      </c>
      <c r="I49" s="21">
        <v>0.86659233787941048</v>
      </c>
      <c r="J49" s="22">
        <f t="shared" si="1"/>
        <v>0.17415975776058454</v>
      </c>
      <c r="K49" s="22">
        <f t="shared" si="2"/>
        <v>0.27137546021244341</v>
      </c>
      <c r="L49" s="23">
        <f t="shared" si="3"/>
        <v>0.34113636943708187</v>
      </c>
      <c r="M49" s="4"/>
    </row>
    <row r="50" spans="1:13" x14ac:dyDescent="0.25">
      <c r="A50" s="17"/>
      <c r="B50" s="18">
        <v>459</v>
      </c>
      <c r="C50" s="19" t="s">
        <v>234</v>
      </c>
      <c r="D50" s="20">
        <v>4.0968869999999997</v>
      </c>
      <c r="E50" s="21">
        <v>6.393422000000001</v>
      </c>
      <c r="F50" s="21">
        <f t="shared" si="0"/>
        <v>1.1966103463710169</v>
      </c>
      <c r="G50" s="21">
        <v>0.54165868872223655</v>
      </c>
      <c r="H50" s="21">
        <v>0.25604364894024911</v>
      </c>
      <c r="I50" s="21">
        <v>0.39890800870853127</v>
      </c>
      <c r="J50" s="22">
        <f t="shared" si="1"/>
        <v>8.472124767022049E-2</v>
      </c>
      <c r="K50" s="22">
        <f t="shared" si="2"/>
        <v>0.12476922963359614</v>
      </c>
      <c r="L50" s="23">
        <f t="shared" si="3"/>
        <v>0.18716273481885237</v>
      </c>
      <c r="M50" s="4"/>
    </row>
    <row r="51" spans="1:13" x14ac:dyDescent="0.25">
      <c r="A51" s="17"/>
      <c r="B51" s="18">
        <v>460</v>
      </c>
      <c r="C51" s="19" t="s">
        <v>235</v>
      </c>
      <c r="D51" s="20">
        <v>5.0479119999999993</v>
      </c>
      <c r="E51" s="21">
        <v>10.034095999999998</v>
      </c>
      <c r="F51" s="21">
        <f t="shared" si="0"/>
        <v>0.90309560285663792</v>
      </c>
      <c r="G51" s="21">
        <v>0.42252810203444824</v>
      </c>
      <c r="H51" s="21">
        <v>0.25329545290082933</v>
      </c>
      <c r="I51" s="21">
        <v>0.22727204792136035</v>
      </c>
      <c r="J51" s="22">
        <f t="shared" si="1"/>
        <v>4.2109234557298265E-2</v>
      </c>
      <c r="K51" s="22">
        <f t="shared" si="2"/>
        <v>6.7352709694553217E-2</v>
      </c>
      <c r="L51" s="23">
        <f t="shared" si="3"/>
        <v>9.0002687123647021E-2</v>
      </c>
      <c r="M51" s="4"/>
    </row>
    <row r="52" spans="1:13" x14ac:dyDescent="0.25">
      <c r="A52" s="17"/>
      <c r="B52" s="18">
        <v>461</v>
      </c>
      <c r="C52" s="19" t="s">
        <v>236</v>
      </c>
      <c r="D52" s="20">
        <v>32.249374000000003</v>
      </c>
      <c r="E52" s="21">
        <v>20.505497000000002</v>
      </c>
      <c r="F52" s="21">
        <f t="shared" si="0"/>
        <v>12.621778307006025</v>
      </c>
      <c r="G52" s="21">
        <v>2.8889551434149325</v>
      </c>
      <c r="H52" s="21">
        <v>9.376583252211276</v>
      </c>
      <c r="I52" s="21">
        <v>0.35623991137981648</v>
      </c>
      <c r="J52" s="22">
        <f t="shared" si="1"/>
        <v>0.14088686284535959</v>
      </c>
      <c r="K52" s="22">
        <f t="shared" si="2"/>
        <v>0.59815855210074675</v>
      </c>
      <c r="L52" s="23">
        <f t="shared" si="3"/>
        <v>0.61553145027433487</v>
      </c>
      <c r="M52" s="4"/>
    </row>
    <row r="53" spans="1:13" x14ac:dyDescent="0.25">
      <c r="A53" s="17"/>
      <c r="B53" s="18">
        <v>462</v>
      </c>
      <c r="C53" s="19" t="s">
        <v>237</v>
      </c>
      <c r="D53" s="20">
        <v>3.1257729999999988</v>
      </c>
      <c r="E53" s="21">
        <v>3.1331079999999996</v>
      </c>
      <c r="F53" s="21">
        <f t="shared" si="0"/>
        <v>0.60248245004186174</v>
      </c>
      <c r="G53" s="21">
        <v>0.15477181925234618</v>
      </c>
      <c r="H53" s="21">
        <v>0.20204659264709335</v>
      </c>
      <c r="I53" s="21">
        <v>0.24566403814242221</v>
      </c>
      <c r="J53" s="22">
        <f t="shared" si="1"/>
        <v>4.9398813973966491E-2</v>
      </c>
      <c r="K53" s="22">
        <f t="shared" si="2"/>
        <v>0.11388640669247264</v>
      </c>
      <c r="L53" s="23">
        <f t="shared" si="3"/>
        <v>0.19229546189976912</v>
      </c>
      <c r="M53" s="4"/>
    </row>
    <row r="54" spans="1:13" x14ac:dyDescent="0.25">
      <c r="A54" s="17"/>
      <c r="B54" s="18">
        <v>463</v>
      </c>
      <c r="C54" s="19" t="s">
        <v>238</v>
      </c>
      <c r="D54" s="20">
        <v>4.5675140000000001</v>
      </c>
      <c r="E54" s="21">
        <v>28.820339999999998</v>
      </c>
      <c r="F54" s="21">
        <f t="shared" si="0"/>
        <v>16.833181999008048</v>
      </c>
      <c r="G54" s="21">
        <v>2.040940665189737</v>
      </c>
      <c r="H54" s="21">
        <v>7.2010716206141296</v>
      </c>
      <c r="I54" s="21">
        <v>7.5911697132041809</v>
      </c>
      <c r="J54" s="22">
        <f t="shared" si="1"/>
        <v>7.0815981532131034E-2</v>
      </c>
      <c r="K54" s="22">
        <f t="shared" si="2"/>
        <v>0.32067672643014855</v>
      </c>
      <c r="L54" s="23">
        <f t="shared" si="3"/>
        <v>0.58407298453134304</v>
      </c>
      <c r="M54" s="4"/>
    </row>
    <row r="55" spans="1:13" x14ac:dyDescent="0.25">
      <c r="A55" s="17"/>
      <c r="B55" s="18">
        <v>464</v>
      </c>
      <c r="C55" s="19" t="s">
        <v>239</v>
      </c>
      <c r="D55" s="20">
        <v>3.4840379999999991</v>
      </c>
      <c r="E55" s="21">
        <v>5.327653999999999</v>
      </c>
      <c r="F55" s="21">
        <f t="shared" si="0"/>
        <v>0.87965237352045733</v>
      </c>
      <c r="G55" s="21">
        <v>0.28861730343487579</v>
      </c>
      <c r="H55" s="21">
        <v>0.22810074924200308</v>
      </c>
      <c r="I55" s="21">
        <v>0.36293432084357846</v>
      </c>
      <c r="J55" s="22">
        <f t="shared" si="1"/>
        <v>5.4173432327789275E-2</v>
      </c>
      <c r="K55" s="22">
        <f t="shared" si="2"/>
        <v>9.6987914882775597E-2</v>
      </c>
      <c r="L55" s="23">
        <f t="shared" si="3"/>
        <v>0.1651106422302307</v>
      </c>
      <c r="M55" s="4"/>
    </row>
    <row r="56" spans="1:13" x14ac:dyDescent="0.25">
      <c r="A56" s="17"/>
      <c r="B56" s="18">
        <v>465</v>
      </c>
      <c r="C56" s="19" t="s">
        <v>240</v>
      </c>
      <c r="D56" s="20">
        <v>6.5118640000000001</v>
      </c>
      <c r="E56" s="21">
        <v>19.291923999999998</v>
      </c>
      <c r="F56" s="21">
        <f t="shared" si="0"/>
        <v>0.11090021891868673</v>
      </c>
      <c r="G56" s="21">
        <v>5.2094618906266987E-2</v>
      </c>
      <c r="H56" s="21">
        <v>3.5539099495508708E-2</v>
      </c>
      <c r="I56" s="21">
        <v>2.3266500516911037E-2</v>
      </c>
      <c r="J56" s="22">
        <f t="shared" si="1"/>
        <v>2.7003329945871129E-3</v>
      </c>
      <c r="K56" s="22">
        <f t="shared" si="2"/>
        <v>4.5425079635279357E-3</v>
      </c>
      <c r="L56" s="23">
        <f t="shared" si="3"/>
        <v>5.7485307799619544E-3</v>
      </c>
      <c r="M56" s="4"/>
    </row>
    <row r="57" spans="1:13" ht="15.75" thickBot="1" x14ac:dyDescent="0.3">
      <c r="A57" s="41" t="s">
        <v>241</v>
      </c>
      <c r="B57" s="58"/>
      <c r="C57" s="43"/>
      <c r="D57" s="44">
        <v>211.95612300000039</v>
      </c>
      <c r="E57" s="45">
        <v>427.52856899999836</v>
      </c>
      <c r="F57" s="45">
        <f t="shared" si="0"/>
        <v>107.55991211266797</v>
      </c>
      <c r="G57" s="45">
        <v>38.345946191871917</v>
      </c>
      <c r="H57" s="45">
        <v>38.222918091071051</v>
      </c>
      <c r="I57" s="45">
        <v>30.991047829724998</v>
      </c>
      <c r="J57" s="46">
        <f t="shared" si="1"/>
        <v>8.9692125795392319E-2</v>
      </c>
      <c r="K57" s="46">
        <f t="shared" si="2"/>
        <v>0.17909648579050461</v>
      </c>
      <c r="L57" s="47">
        <f t="shared" si="3"/>
        <v>0.2515853206354226</v>
      </c>
      <c r="M57" s="4"/>
    </row>
    <row r="58" spans="1:13" x14ac:dyDescent="0.25">
      <c r="D58" s="5"/>
      <c r="E58" s="5"/>
      <c r="F58" s="5"/>
      <c r="G58" s="5"/>
      <c r="H58" s="5"/>
      <c r="I58" s="5"/>
      <c r="J58" s="4"/>
      <c r="K58" s="4"/>
      <c r="L58" s="4"/>
      <c r="M58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16</v>
      </c>
      <c r="B1" s="51" t="s">
        <v>366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368</v>
      </c>
      <c r="N2" s="72" t="s">
        <v>406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521.51113800000007</v>
      </c>
      <c r="E6" s="14">
        <f ca="1">SUM(E7:OFFSET(E7,50,0))</f>
        <v>552.65982900000029</v>
      </c>
      <c r="F6" s="14">
        <f ca="1">SUM(F7:OFFSET(F7,50,0))</f>
        <v>189.49189176925645</v>
      </c>
      <c r="G6" s="14">
        <f ca="1">SUM(G7:OFFSET(G7,50,0))</f>
        <v>75.744897007781105</v>
      </c>
      <c r="H6" s="14">
        <f ca="1">SUM(H7:OFFSET(H7,50,0))</f>
        <v>71.067543284563243</v>
      </c>
      <c r="I6" s="14">
        <f ca="1">SUM(I7:OFFSET(I7,50,0))</f>
        <v>42.679451476912107</v>
      </c>
      <c r="J6" s="15">
        <f ca="1">IFERROR(G6/E6,0)</f>
        <v>0.13705518844175132</v>
      </c>
      <c r="K6" s="15">
        <f ca="1">IFERROR(SUM(G6,H6)/E6,0)</f>
        <v>0.26564702659498757</v>
      </c>
      <c r="L6" s="16">
        <f ca="1">IFERROR(SUM(G6,H6,I6)/E6,0)</f>
        <v>0.34287256251667309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</v>
      </c>
      <c r="C7" s="19" t="s">
        <v>258</v>
      </c>
      <c r="D7" s="20">
        <v>4.6444960000000002</v>
      </c>
      <c r="E7" s="21">
        <v>5.110595</v>
      </c>
      <c r="F7" s="21">
        <f t="shared" ref="F7:F31" si="0">SUM(G7,H7,I7)</f>
        <v>2.0763551213781284</v>
      </c>
      <c r="G7" s="21">
        <v>0.63454194581026968</v>
      </c>
      <c r="H7" s="21">
        <v>0.39848027078323867</v>
      </c>
      <c r="I7" s="21">
        <v>1.04333290478462</v>
      </c>
      <c r="J7" s="22">
        <f t="shared" ref="J7:J31" si="1">IFERROR(G7/E7,0)</f>
        <v>0.12416204880454618</v>
      </c>
      <c r="K7" s="22">
        <f t="shared" ref="K7:K31" si="2">IFERROR(SUM(G7,H7)/E7,0)</f>
        <v>0.20213345346158487</v>
      </c>
      <c r="L7" s="23">
        <f t="shared" ref="L7:L31" si="3">IFERROR(SUM(G7,H7,I7)/E7,0)</f>
        <v>0.406284419207182</v>
      </c>
      <c r="M7" s="4"/>
      <c r="N7" t="s">
        <v>270</v>
      </c>
      <c r="O7" s="5">
        <v>8.9307664542074576</v>
      </c>
      <c r="P7" s="71">
        <v>0.40692118796242954</v>
      </c>
    </row>
    <row r="8" spans="1:16" x14ac:dyDescent="0.25">
      <c r="A8" s="17"/>
      <c r="B8" s="55">
        <v>2</v>
      </c>
      <c r="C8" s="19" t="s">
        <v>259</v>
      </c>
      <c r="D8" s="20">
        <v>10.109304000000007</v>
      </c>
      <c r="E8" s="21">
        <v>11.418964000000003</v>
      </c>
      <c r="F8" s="21">
        <f t="shared" si="0"/>
        <v>3.0831914724858507</v>
      </c>
      <c r="G8" s="21">
        <v>0.95570430160114483</v>
      </c>
      <c r="H8" s="21">
        <v>0.45274491762938851</v>
      </c>
      <c r="I8" s="21">
        <v>1.6747422532553173</v>
      </c>
      <c r="J8" s="22">
        <f t="shared" si="1"/>
        <v>8.3694484158207752E-2</v>
      </c>
      <c r="K8" s="22">
        <f t="shared" si="2"/>
        <v>0.12334299497139434</v>
      </c>
      <c r="L8" s="23">
        <f t="shared" si="3"/>
        <v>0.27000623458361461</v>
      </c>
      <c r="M8" s="4"/>
      <c r="N8" t="s">
        <v>258</v>
      </c>
      <c r="O8" s="5">
        <v>2.0763551213781284</v>
      </c>
      <c r="P8" s="71">
        <v>0.406284419207182</v>
      </c>
    </row>
    <row r="9" spans="1:16" x14ac:dyDescent="0.25">
      <c r="A9" s="17"/>
      <c r="B9" s="55">
        <v>3</v>
      </c>
      <c r="C9" s="19" t="s">
        <v>260</v>
      </c>
      <c r="D9" s="20">
        <v>5.2950560000000007</v>
      </c>
      <c r="E9" s="21">
        <v>6.332656000000001</v>
      </c>
      <c r="F9" s="21">
        <f t="shared" si="0"/>
        <v>1.6117780412889715</v>
      </c>
      <c r="G9" s="21">
        <v>0.71534069121810262</v>
      </c>
      <c r="H9" s="21">
        <v>0.46676776771710138</v>
      </c>
      <c r="I9" s="21">
        <v>0.42966958235376751</v>
      </c>
      <c r="J9" s="22">
        <f t="shared" si="1"/>
        <v>0.11296061103241713</v>
      </c>
      <c r="K9" s="22">
        <f t="shared" si="2"/>
        <v>0.18666866776518476</v>
      </c>
      <c r="L9" s="23">
        <f t="shared" si="3"/>
        <v>0.25451848975990032</v>
      </c>
      <c r="M9" s="4"/>
      <c r="N9" t="s">
        <v>264</v>
      </c>
      <c r="O9" s="5">
        <v>11.131300834803369</v>
      </c>
      <c r="P9" s="71">
        <v>0.40483780411534714</v>
      </c>
    </row>
    <row r="10" spans="1:16" x14ac:dyDescent="0.25">
      <c r="A10" s="17"/>
      <c r="B10" s="55">
        <v>4</v>
      </c>
      <c r="C10" s="19" t="s">
        <v>261</v>
      </c>
      <c r="D10" s="20">
        <v>22.208403000000001</v>
      </c>
      <c r="E10" s="21">
        <v>24.772384000000006</v>
      </c>
      <c r="F10" s="21">
        <f t="shared" si="0"/>
        <v>9.5841206801164276</v>
      </c>
      <c r="G10" s="21">
        <v>3.2192033117917163</v>
      </c>
      <c r="H10" s="21">
        <v>1.8508679884880621</v>
      </c>
      <c r="I10" s="21">
        <v>4.5140493798366492</v>
      </c>
      <c r="J10" s="22">
        <f t="shared" si="1"/>
        <v>0.12995129220472748</v>
      </c>
      <c r="K10" s="22">
        <f t="shared" si="2"/>
        <v>0.20466626467116678</v>
      </c>
      <c r="L10" s="23">
        <f t="shared" si="3"/>
        <v>0.38688729676225048</v>
      </c>
      <c r="M10" s="4"/>
      <c r="N10" t="s">
        <v>261</v>
      </c>
      <c r="O10" s="5">
        <v>9.5841206801164276</v>
      </c>
      <c r="P10" s="71">
        <v>0.38688729676225048</v>
      </c>
    </row>
    <row r="11" spans="1:16" x14ac:dyDescent="0.25">
      <c r="A11" s="17"/>
      <c r="B11" s="55">
        <v>5</v>
      </c>
      <c r="C11" s="19" t="s">
        <v>262</v>
      </c>
      <c r="D11" s="20">
        <v>8.7668140000000072</v>
      </c>
      <c r="E11" s="21">
        <v>9.5873120000000061</v>
      </c>
      <c r="F11" s="21">
        <f t="shared" si="0"/>
        <v>2.5603760913828557</v>
      </c>
      <c r="G11" s="21">
        <v>1.0556314456334803</v>
      </c>
      <c r="H11" s="21">
        <v>0.69431786177584964</v>
      </c>
      <c r="I11" s="21">
        <v>0.81042678397352574</v>
      </c>
      <c r="J11" s="22">
        <f t="shared" si="1"/>
        <v>0.1101071338487242</v>
      </c>
      <c r="K11" s="22">
        <f t="shared" si="2"/>
        <v>0.18252762686864982</v>
      </c>
      <c r="L11" s="23">
        <f t="shared" si="3"/>
        <v>0.26705880557374728</v>
      </c>
      <c r="M11" s="4"/>
      <c r="N11" t="s">
        <v>272</v>
      </c>
      <c r="O11" s="5">
        <v>83.815321979464187</v>
      </c>
      <c r="P11" s="71">
        <v>0.35928504791801658</v>
      </c>
    </row>
    <row r="12" spans="1:16" x14ac:dyDescent="0.25">
      <c r="A12" s="17"/>
      <c r="B12" s="55">
        <v>6</v>
      </c>
      <c r="C12" s="19" t="s">
        <v>263</v>
      </c>
      <c r="D12" s="20">
        <v>17.069663999999992</v>
      </c>
      <c r="E12" s="21">
        <v>19.987466999999995</v>
      </c>
      <c r="F12" s="21">
        <f t="shared" si="0"/>
        <v>7.0246003961647148</v>
      </c>
      <c r="G12" s="21">
        <v>3.6897252134558585</v>
      </c>
      <c r="H12" s="21">
        <v>1.6495868113488541</v>
      </c>
      <c r="I12" s="21">
        <v>1.6852883713600022</v>
      </c>
      <c r="J12" s="22">
        <f t="shared" si="1"/>
        <v>0.18460194147942105</v>
      </c>
      <c r="K12" s="22">
        <f t="shared" si="2"/>
        <v>0.26713300013477015</v>
      </c>
      <c r="L12" s="23">
        <f t="shared" si="3"/>
        <v>0.35145025611122793</v>
      </c>
      <c r="M12" s="4"/>
      <c r="N12" t="s">
        <v>281</v>
      </c>
      <c r="O12" s="5">
        <v>2.4006626273039728</v>
      </c>
      <c r="P12" s="71">
        <v>0.35550246284898829</v>
      </c>
    </row>
    <row r="13" spans="1:16" x14ac:dyDescent="0.25">
      <c r="A13" s="17"/>
      <c r="B13" s="55">
        <v>7</v>
      </c>
      <c r="C13" s="19" t="s">
        <v>264</v>
      </c>
      <c r="D13" s="20">
        <v>23.680282999999996</v>
      </c>
      <c r="E13" s="21">
        <v>27.495704999999994</v>
      </c>
      <c r="F13" s="21">
        <f t="shared" si="0"/>
        <v>11.131300834803369</v>
      </c>
      <c r="G13" s="21">
        <v>3.7942969307114254</v>
      </c>
      <c r="H13" s="21">
        <v>2.8059576498308161</v>
      </c>
      <c r="I13" s="21">
        <v>4.5310462542611276</v>
      </c>
      <c r="J13" s="22">
        <f t="shared" si="1"/>
        <v>0.13799598630809526</v>
      </c>
      <c r="K13" s="22">
        <f t="shared" si="2"/>
        <v>0.24004674841187898</v>
      </c>
      <c r="L13" s="23">
        <f t="shared" si="3"/>
        <v>0.40483780411534714</v>
      </c>
      <c r="M13" s="4"/>
      <c r="N13" t="s">
        <v>263</v>
      </c>
      <c r="O13" s="5">
        <v>7.0246003961647148</v>
      </c>
      <c r="P13" s="71">
        <v>0.35145025611122793</v>
      </c>
    </row>
    <row r="14" spans="1:16" x14ac:dyDescent="0.25">
      <c r="A14" s="17"/>
      <c r="B14" s="55">
        <v>8</v>
      </c>
      <c r="C14" s="19" t="s">
        <v>265</v>
      </c>
      <c r="D14" s="20">
        <v>12.938356999999993</v>
      </c>
      <c r="E14" s="21">
        <v>15.720594999999994</v>
      </c>
      <c r="F14" s="21">
        <f t="shared" si="0"/>
        <v>4.509259103065923</v>
      </c>
      <c r="G14" s="21">
        <v>2.3657778442047857</v>
      </c>
      <c r="H14" s="21">
        <v>0.78855565751269641</v>
      </c>
      <c r="I14" s="21">
        <v>1.354925601348441</v>
      </c>
      <c r="J14" s="22">
        <f t="shared" si="1"/>
        <v>0.15048907781192675</v>
      </c>
      <c r="K14" s="22">
        <f t="shared" si="2"/>
        <v>0.20064975286988077</v>
      </c>
      <c r="L14" s="23">
        <f t="shared" si="3"/>
        <v>0.28683768668208326</v>
      </c>
      <c r="M14" s="4"/>
      <c r="N14" t="s">
        <v>266</v>
      </c>
      <c r="O14" s="5">
        <v>1.7881769441337383</v>
      </c>
      <c r="P14" s="71">
        <v>0.32926329731812087</v>
      </c>
    </row>
    <row r="15" spans="1:16" x14ac:dyDescent="0.25">
      <c r="A15" s="17"/>
      <c r="B15" s="55">
        <v>9</v>
      </c>
      <c r="C15" s="19" t="s">
        <v>266</v>
      </c>
      <c r="D15" s="20">
        <v>3.8612749999999982</v>
      </c>
      <c r="E15" s="21">
        <v>5.4308420000000002</v>
      </c>
      <c r="F15" s="21">
        <f t="shared" si="0"/>
        <v>1.7881769441337383</v>
      </c>
      <c r="G15" s="21">
        <v>0.81700482631276827</v>
      </c>
      <c r="H15" s="21">
        <v>0.49571549588654307</v>
      </c>
      <c r="I15" s="21">
        <v>0.47545662193442695</v>
      </c>
      <c r="J15" s="22">
        <f t="shared" si="1"/>
        <v>0.15043796639872201</v>
      </c>
      <c r="K15" s="22">
        <f t="shared" si="2"/>
        <v>0.24171580064367759</v>
      </c>
      <c r="L15" s="23">
        <f t="shared" si="3"/>
        <v>0.32926329731812087</v>
      </c>
      <c r="M15" s="4"/>
      <c r="N15" t="s">
        <v>273</v>
      </c>
      <c r="O15" s="5">
        <v>7.1316634219032267</v>
      </c>
      <c r="P15" s="71">
        <v>0.32283517625917896</v>
      </c>
    </row>
    <row r="16" spans="1:16" x14ac:dyDescent="0.25">
      <c r="A16" s="17"/>
      <c r="B16" s="55">
        <v>10</v>
      </c>
      <c r="C16" s="19" t="s">
        <v>267</v>
      </c>
      <c r="D16" s="20">
        <v>6.6012910000000007</v>
      </c>
      <c r="E16" s="21">
        <v>7.6176200000000032</v>
      </c>
      <c r="F16" s="21">
        <f t="shared" si="0"/>
        <v>2.3448716854891245</v>
      </c>
      <c r="G16" s="21">
        <v>1.1733617172285449</v>
      </c>
      <c r="H16" s="21">
        <v>0.47433542595535982</v>
      </c>
      <c r="I16" s="21">
        <v>0.6971745423052198</v>
      </c>
      <c r="J16" s="22">
        <f t="shared" si="1"/>
        <v>0.15403258724228097</v>
      </c>
      <c r="K16" s="22">
        <f t="shared" si="2"/>
        <v>0.21630077940142775</v>
      </c>
      <c r="L16" s="23">
        <f t="shared" si="3"/>
        <v>0.30782208688397733</v>
      </c>
      <c r="M16" s="4"/>
      <c r="N16" t="s">
        <v>271</v>
      </c>
      <c r="O16" s="5">
        <v>8.6219255966716446</v>
      </c>
      <c r="P16" s="71">
        <v>0.32190958611006931</v>
      </c>
    </row>
    <row r="17" spans="1:16" x14ac:dyDescent="0.25">
      <c r="A17" s="17"/>
      <c r="B17" s="55">
        <v>11</v>
      </c>
      <c r="C17" s="19" t="s">
        <v>268</v>
      </c>
      <c r="D17" s="20">
        <v>17.401059999999994</v>
      </c>
      <c r="E17" s="21">
        <v>18.612533999999997</v>
      </c>
      <c r="F17" s="21">
        <f t="shared" si="0"/>
        <v>5.7694224725732965</v>
      </c>
      <c r="G17" s="21">
        <v>2.6339618709771457</v>
      </c>
      <c r="H17" s="21">
        <v>1.3404062665945276</v>
      </c>
      <c r="I17" s="21">
        <v>1.7950543350016233</v>
      </c>
      <c r="J17" s="22">
        <f t="shared" si="1"/>
        <v>0.14151549009807832</v>
      </c>
      <c r="K17" s="22">
        <f t="shared" si="2"/>
        <v>0.2135318134312971</v>
      </c>
      <c r="L17" s="23">
        <f t="shared" si="3"/>
        <v>0.30997512066725025</v>
      </c>
      <c r="M17" s="4"/>
      <c r="N17" t="s">
        <v>279</v>
      </c>
      <c r="O17" s="5">
        <v>5.1042269468555332</v>
      </c>
      <c r="P17" s="71">
        <v>0.31894854058196248</v>
      </c>
    </row>
    <row r="18" spans="1:16" x14ac:dyDescent="0.25">
      <c r="A18" s="17"/>
      <c r="B18" s="55">
        <v>12</v>
      </c>
      <c r="C18" s="19" t="s">
        <v>269</v>
      </c>
      <c r="D18" s="20">
        <v>10.922936</v>
      </c>
      <c r="E18" s="21">
        <v>13.231621999999998</v>
      </c>
      <c r="F18" s="21">
        <f t="shared" si="0"/>
        <v>4.1525216013702675</v>
      </c>
      <c r="G18" s="21">
        <v>1.7655752229447899</v>
      </c>
      <c r="H18" s="21">
        <v>0.69876527465157778</v>
      </c>
      <c r="I18" s="21">
        <v>1.6881811037738998</v>
      </c>
      <c r="J18" s="22">
        <f t="shared" si="1"/>
        <v>0.13343603852534408</v>
      </c>
      <c r="K18" s="22">
        <f t="shared" si="2"/>
        <v>0.18624628919994601</v>
      </c>
      <c r="L18" s="23">
        <f t="shared" si="3"/>
        <v>0.31383314920651967</v>
      </c>
      <c r="M18" s="4"/>
      <c r="N18" t="s">
        <v>280</v>
      </c>
      <c r="O18" s="5">
        <v>2.9625375136693037</v>
      </c>
      <c r="P18" s="71">
        <v>0.31714171989255791</v>
      </c>
    </row>
    <row r="19" spans="1:16" x14ac:dyDescent="0.25">
      <c r="A19" s="17"/>
      <c r="B19" s="55">
        <v>13</v>
      </c>
      <c r="C19" s="19" t="s">
        <v>270</v>
      </c>
      <c r="D19" s="20">
        <v>19.834720000000001</v>
      </c>
      <c r="E19" s="21">
        <v>21.947165000000005</v>
      </c>
      <c r="F19" s="21">
        <f t="shared" si="0"/>
        <v>8.9307664542074576</v>
      </c>
      <c r="G19" s="21">
        <v>4.0863017113988462</v>
      </c>
      <c r="H19" s="21">
        <v>1.9476814525967256</v>
      </c>
      <c r="I19" s="21">
        <v>2.8967832902118857</v>
      </c>
      <c r="J19" s="22">
        <f t="shared" si="1"/>
        <v>0.18618813461323344</v>
      </c>
      <c r="K19" s="22">
        <f t="shared" si="2"/>
        <v>0.27493223676021805</v>
      </c>
      <c r="L19" s="23">
        <f t="shared" si="3"/>
        <v>0.40692118796242954</v>
      </c>
      <c r="M19" s="4"/>
      <c r="N19" t="s">
        <v>282</v>
      </c>
      <c r="O19" s="5">
        <v>3.2410167208598253</v>
      </c>
      <c r="P19" s="71">
        <v>0.31459611889398859</v>
      </c>
    </row>
    <row r="20" spans="1:16" x14ac:dyDescent="0.25">
      <c r="A20" s="17"/>
      <c r="B20" s="55">
        <v>14</v>
      </c>
      <c r="C20" s="19" t="s">
        <v>271</v>
      </c>
      <c r="D20" s="20">
        <v>25.872086000000003</v>
      </c>
      <c r="E20" s="21">
        <v>26.783687000000004</v>
      </c>
      <c r="F20" s="21">
        <f t="shared" si="0"/>
        <v>8.6219255966716446</v>
      </c>
      <c r="G20" s="21">
        <v>3.9967963490707916</v>
      </c>
      <c r="H20" s="21">
        <v>1.7578368840404437</v>
      </c>
      <c r="I20" s="21">
        <v>2.8672923635604093</v>
      </c>
      <c r="J20" s="22">
        <f t="shared" si="1"/>
        <v>0.14922502451103131</v>
      </c>
      <c r="K20" s="22">
        <f t="shared" si="2"/>
        <v>0.21485590214339179</v>
      </c>
      <c r="L20" s="23">
        <f t="shared" si="3"/>
        <v>0.32190958611006931</v>
      </c>
      <c r="M20" s="4"/>
      <c r="N20" t="s">
        <v>269</v>
      </c>
      <c r="O20" s="5">
        <v>4.1525216013702675</v>
      </c>
      <c r="P20" s="71">
        <v>0.31383314920651967</v>
      </c>
    </row>
    <row r="21" spans="1:16" x14ac:dyDescent="0.25">
      <c r="A21" s="17"/>
      <c r="B21" s="55">
        <v>15</v>
      </c>
      <c r="C21" s="19" t="s">
        <v>272</v>
      </c>
      <c r="D21" s="20">
        <v>241.39050900000012</v>
      </c>
      <c r="E21" s="21">
        <v>233.28363500000026</v>
      </c>
      <c r="F21" s="21">
        <f t="shared" si="0"/>
        <v>83.815321979464187</v>
      </c>
      <c r="G21" s="21">
        <v>30.411677158623206</v>
      </c>
      <c r="H21" s="21">
        <v>46.350318758566885</v>
      </c>
      <c r="I21" s="21">
        <v>7.0533260622740883</v>
      </c>
      <c r="J21" s="22">
        <f t="shared" si="1"/>
        <v>0.13036352575105911</v>
      </c>
      <c r="K21" s="22">
        <f t="shared" si="2"/>
        <v>0.32905006781633012</v>
      </c>
      <c r="L21" s="23">
        <f t="shared" si="3"/>
        <v>0.35928504791801658</v>
      </c>
      <c r="M21" s="4"/>
      <c r="N21" t="s">
        <v>278</v>
      </c>
      <c r="O21" s="5">
        <v>4.3576808330271888</v>
      </c>
      <c r="P21" s="71">
        <v>0.31166759475461725</v>
      </c>
    </row>
    <row r="22" spans="1:16" x14ac:dyDescent="0.25">
      <c r="A22" s="17"/>
      <c r="B22" s="55">
        <v>16</v>
      </c>
      <c r="C22" s="19" t="s">
        <v>273</v>
      </c>
      <c r="D22" s="20">
        <v>18.830248000000001</v>
      </c>
      <c r="E22" s="21">
        <v>22.090725999999997</v>
      </c>
      <c r="F22" s="21">
        <f t="shared" si="0"/>
        <v>7.1316634219032267</v>
      </c>
      <c r="G22" s="21">
        <v>3.4710148401609331</v>
      </c>
      <c r="H22" s="21">
        <v>1.5681187652471635</v>
      </c>
      <c r="I22" s="21">
        <v>2.09252981649513</v>
      </c>
      <c r="J22" s="22">
        <f t="shared" si="1"/>
        <v>0.15712543083287228</v>
      </c>
      <c r="K22" s="22">
        <f t="shared" si="2"/>
        <v>0.22811081923736221</v>
      </c>
      <c r="L22" s="23">
        <f t="shared" si="3"/>
        <v>0.32283517625917896</v>
      </c>
      <c r="M22" s="4"/>
      <c r="N22" t="s">
        <v>268</v>
      </c>
      <c r="O22" s="5">
        <v>5.7694224725732965</v>
      </c>
      <c r="P22" s="71">
        <v>0.30997512066725025</v>
      </c>
    </row>
    <row r="23" spans="1:16" x14ac:dyDescent="0.25">
      <c r="A23" s="17"/>
      <c r="B23" s="55">
        <v>17</v>
      </c>
      <c r="C23" s="19" t="s">
        <v>274</v>
      </c>
      <c r="D23" s="20">
        <v>6.8916709999999997</v>
      </c>
      <c r="E23" s="21">
        <v>7.1673609999999996</v>
      </c>
      <c r="F23" s="21">
        <f t="shared" si="0"/>
        <v>2.0561108894762583</v>
      </c>
      <c r="G23" s="21">
        <v>0.88458106598409358</v>
      </c>
      <c r="H23" s="21">
        <v>0.60099571233877214</v>
      </c>
      <c r="I23" s="21">
        <v>0.57053411115339259</v>
      </c>
      <c r="J23" s="22">
        <f t="shared" si="1"/>
        <v>0.12341795899273018</v>
      </c>
      <c r="K23" s="22">
        <f t="shared" si="2"/>
        <v>0.20726970196183306</v>
      </c>
      <c r="L23" s="23">
        <f t="shared" si="3"/>
        <v>0.28687140071167871</v>
      </c>
      <c r="M23" s="4"/>
      <c r="N23" t="s">
        <v>267</v>
      </c>
      <c r="O23" s="5">
        <v>2.3448716854891245</v>
      </c>
      <c r="P23" s="71">
        <v>0.30782208688397733</v>
      </c>
    </row>
    <row r="24" spans="1:16" x14ac:dyDescent="0.25">
      <c r="A24" s="17"/>
      <c r="B24" s="55">
        <v>18</v>
      </c>
      <c r="C24" s="19" t="s">
        <v>275</v>
      </c>
      <c r="D24" s="20">
        <v>2.6453780000000005</v>
      </c>
      <c r="E24" s="21">
        <v>4.4372769999999999</v>
      </c>
      <c r="F24" s="21">
        <f t="shared" si="0"/>
        <v>0.80411616112724005</v>
      </c>
      <c r="G24" s="21">
        <v>0.32510230227126158</v>
      </c>
      <c r="H24" s="21">
        <v>0.15974676031146373</v>
      </c>
      <c r="I24" s="21">
        <v>0.31926709854451474</v>
      </c>
      <c r="J24" s="22">
        <f t="shared" si="1"/>
        <v>7.3266172535828067E-2</v>
      </c>
      <c r="K24" s="22">
        <f t="shared" si="2"/>
        <v>0.10926725164616168</v>
      </c>
      <c r="L24" s="23">
        <f t="shared" si="3"/>
        <v>0.18121838260880266</v>
      </c>
      <c r="M24" s="4"/>
      <c r="N24" t="s">
        <v>277</v>
      </c>
      <c r="O24" s="5">
        <v>3.7419991491815381</v>
      </c>
      <c r="P24" s="71">
        <v>0.29364247797437942</v>
      </c>
    </row>
    <row r="25" spans="1:16" x14ac:dyDescent="0.25">
      <c r="A25" s="17"/>
      <c r="B25" s="55">
        <v>19</v>
      </c>
      <c r="C25" s="19" t="s">
        <v>276</v>
      </c>
      <c r="D25" s="20">
        <v>2.2581969999999991</v>
      </c>
      <c r="E25" s="21">
        <v>2.5067909999999989</v>
      </c>
      <c r="F25" s="21">
        <f t="shared" si="0"/>
        <v>0.68788903125641809</v>
      </c>
      <c r="G25" s="21">
        <v>0.23658080996574427</v>
      </c>
      <c r="H25" s="21">
        <v>0.24556053049127513</v>
      </c>
      <c r="I25" s="21">
        <v>0.2057476907993987</v>
      </c>
      <c r="J25" s="22">
        <f t="shared" si="1"/>
        <v>9.4375961125496455E-2</v>
      </c>
      <c r="K25" s="22">
        <f t="shared" si="2"/>
        <v>0.19233407988819953</v>
      </c>
      <c r="L25" s="23">
        <f t="shared" si="3"/>
        <v>0.27441020462273019</v>
      </c>
      <c r="M25" s="4"/>
      <c r="N25" t="s">
        <v>274</v>
      </c>
      <c r="O25" s="5">
        <v>2.0561108894762583</v>
      </c>
      <c r="P25" s="71">
        <v>0.28687140071167871</v>
      </c>
    </row>
    <row r="26" spans="1:16" x14ac:dyDescent="0.25">
      <c r="A26" s="17"/>
      <c r="B26" s="55">
        <v>20</v>
      </c>
      <c r="C26" s="19" t="s">
        <v>277</v>
      </c>
      <c r="D26" s="20">
        <v>8.4366800000000008</v>
      </c>
      <c r="E26" s="21">
        <v>12.743385000000004</v>
      </c>
      <c r="F26" s="21">
        <f t="shared" si="0"/>
        <v>3.7419991491815381</v>
      </c>
      <c r="G26" s="21">
        <v>1.659842070990635</v>
      </c>
      <c r="H26" s="21">
        <v>0.48735533247145213</v>
      </c>
      <c r="I26" s="21">
        <v>1.594801745719451</v>
      </c>
      <c r="J26" s="22">
        <f t="shared" si="1"/>
        <v>0.13025126926563346</v>
      </c>
      <c r="K26" s="22">
        <f t="shared" si="2"/>
        <v>0.16849505868825956</v>
      </c>
      <c r="L26" s="23">
        <f t="shared" si="3"/>
        <v>0.29364247797437942</v>
      </c>
      <c r="M26" s="4"/>
      <c r="N26" t="s">
        <v>265</v>
      </c>
      <c r="O26" s="5">
        <v>4.509259103065923</v>
      </c>
      <c r="P26" s="71">
        <v>0.28683768668208326</v>
      </c>
    </row>
    <row r="27" spans="1:16" x14ac:dyDescent="0.25">
      <c r="A27" s="17"/>
      <c r="B27" s="55">
        <v>21</v>
      </c>
      <c r="C27" s="19" t="s">
        <v>278</v>
      </c>
      <c r="D27" s="20">
        <v>13.058190999999995</v>
      </c>
      <c r="E27" s="21">
        <v>13.98182199999999</v>
      </c>
      <c r="F27" s="21">
        <f t="shared" si="0"/>
        <v>4.3576808330271888</v>
      </c>
      <c r="G27" s="21">
        <v>2.0329820736060356</v>
      </c>
      <c r="H27" s="21">
        <v>0.8447011002117506</v>
      </c>
      <c r="I27" s="21">
        <v>1.4799976592094026</v>
      </c>
      <c r="J27" s="22">
        <f t="shared" si="1"/>
        <v>0.14540179910787285</v>
      </c>
      <c r="K27" s="22">
        <f t="shared" si="2"/>
        <v>0.20581603555085939</v>
      </c>
      <c r="L27" s="23">
        <f t="shared" si="3"/>
        <v>0.31166759475461725</v>
      </c>
      <c r="M27" s="4"/>
      <c r="N27" t="s">
        <v>276</v>
      </c>
      <c r="O27" s="5">
        <v>0.68788903125641809</v>
      </c>
      <c r="P27" s="71">
        <v>0.27441020462273019</v>
      </c>
    </row>
    <row r="28" spans="1:16" x14ac:dyDescent="0.25">
      <c r="A28" s="17"/>
      <c r="B28" s="55">
        <v>22</v>
      </c>
      <c r="C28" s="19" t="s">
        <v>279</v>
      </c>
      <c r="D28" s="20">
        <v>14.666801000000001</v>
      </c>
      <c r="E28" s="21">
        <v>16.003292999999992</v>
      </c>
      <c r="F28" s="21">
        <f t="shared" si="0"/>
        <v>5.1042269468555332</v>
      </c>
      <c r="G28" s="21">
        <v>2.3829243869506627</v>
      </c>
      <c r="H28" s="21">
        <v>1.2219131212004868</v>
      </c>
      <c r="I28" s="21">
        <v>1.4993894387043838</v>
      </c>
      <c r="J28" s="22">
        <f t="shared" si="1"/>
        <v>0.14890212826514293</v>
      </c>
      <c r="K28" s="22">
        <f t="shared" si="2"/>
        <v>0.22525598376228886</v>
      </c>
      <c r="L28" s="23">
        <f t="shared" si="3"/>
        <v>0.31894854058196248</v>
      </c>
      <c r="M28" s="4"/>
      <c r="N28" t="s">
        <v>259</v>
      </c>
      <c r="O28" s="5">
        <v>3.0831914724858507</v>
      </c>
      <c r="P28" s="71">
        <v>0.27000623458361461</v>
      </c>
    </row>
    <row r="29" spans="1:16" x14ac:dyDescent="0.25">
      <c r="A29" s="17"/>
      <c r="B29" s="55">
        <v>23</v>
      </c>
      <c r="C29" s="19" t="s">
        <v>280</v>
      </c>
      <c r="D29" s="20">
        <v>7.8161439999999978</v>
      </c>
      <c r="E29" s="21">
        <v>9.3413679999999992</v>
      </c>
      <c r="F29" s="21">
        <f t="shared" si="0"/>
        <v>2.9625375136693037</v>
      </c>
      <c r="G29" s="21">
        <v>1.4134170345114399</v>
      </c>
      <c r="H29" s="21">
        <v>0.4397654227050225</v>
      </c>
      <c r="I29" s="21">
        <v>1.1093550564528414</v>
      </c>
      <c r="J29" s="22">
        <f t="shared" si="1"/>
        <v>0.15130728545449018</v>
      </c>
      <c r="K29" s="22">
        <f t="shared" si="2"/>
        <v>0.19838448257433627</v>
      </c>
      <c r="L29" s="23">
        <f t="shared" si="3"/>
        <v>0.31714171989255791</v>
      </c>
      <c r="M29" s="4"/>
      <c r="N29" t="s">
        <v>262</v>
      </c>
      <c r="O29" s="5">
        <v>2.5603760913828557</v>
      </c>
      <c r="P29" s="71">
        <v>0.26705880557374728</v>
      </c>
    </row>
    <row r="30" spans="1:16" x14ac:dyDescent="0.25">
      <c r="A30" s="17"/>
      <c r="B30" s="55">
        <v>24</v>
      </c>
      <c r="C30" s="19" t="s">
        <v>281</v>
      </c>
      <c r="D30" s="20">
        <v>6.4373719999999999</v>
      </c>
      <c r="E30" s="21">
        <v>6.7528719999999991</v>
      </c>
      <c r="F30" s="21">
        <f t="shared" si="0"/>
        <v>2.4006626273039728</v>
      </c>
      <c r="G30" s="21">
        <v>1.1657055468531325</v>
      </c>
      <c r="H30" s="21">
        <v>2.1475826136957039</v>
      </c>
      <c r="I30" s="21">
        <v>-0.91262553324486362</v>
      </c>
      <c r="J30" s="22">
        <f t="shared" si="1"/>
        <v>0.1726236698775177</v>
      </c>
      <c r="K30" s="22">
        <f t="shared" si="2"/>
        <v>0.49064874331230279</v>
      </c>
      <c r="L30" s="23">
        <f t="shared" si="3"/>
        <v>0.35550246284898829</v>
      </c>
      <c r="M30" s="4"/>
      <c r="N30" t="s">
        <v>260</v>
      </c>
      <c r="O30" s="5">
        <v>1.6117780412889715</v>
      </c>
      <c r="P30" s="71">
        <v>0.25451848975990032</v>
      </c>
    </row>
    <row r="31" spans="1:16" ht="15.75" thickBot="1" x14ac:dyDescent="0.3">
      <c r="A31" s="24"/>
      <c r="B31" s="56">
        <v>25</v>
      </c>
      <c r="C31" s="26" t="s">
        <v>282</v>
      </c>
      <c r="D31" s="27">
        <v>9.8742020000000004</v>
      </c>
      <c r="E31" s="28">
        <v>10.302151000000006</v>
      </c>
      <c r="F31" s="28">
        <f t="shared" si="0"/>
        <v>3.2410167208598253</v>
      </c>
      <c r="G31" s="28">
        <v>0.85784633550429135</v>
      </c>
      <c r="H31" s="28">
        <v>1.1794654425120825</v>
      </c>
      <c r="I31" s="28">
        <v>1.2037049428434514</v>
      </c>
      <c r="J31" s="29">
        <f t="shared" si="1"/>
        <v>8.326866258359937E-2</v>
      </c>
      <c r="K31" s="29">
        <f t="shared" si="2"/>
        <v>0.19775596164493928</v>
      </c>
      <c r="L31" s="30">
        <f t="shared" si="3"/>
        <v>0.31459611889398859</v>
      </c>
      <c r="M31" s="4"/>
      <c r="N31" t="s">
        <v>275</v>
      </c>
      <c r="O31" s="5">
        <v>0.80411616112724005</v>
      </c>
      <c r="P31" s="71">
        <v>0.18121838260880266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68</v>
      </c>
      <c r="B1" s="51" t="s">
        <v>42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1042</v>
      </c>
      <c r="N2" s="72" t="s">
        <v>1082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2095.3467619999983</v>
      </c>
      <c r="E6" s="14">
        <f ca="1">SUM(E7:OFFSET(E7,50,0))</f>
        <v>2108.8821099999986</v>
      </c>
      <c r="F6" s="14">
        <f ca="1">SUM(F7:OFFSET(F7,50,0))</f>
        <v>480.09826939689862</v>
      </c>
      <c r="G6" s="14">
        <f ca="1">SUM(G7:OFFSET(G7,50,0))</f>
        <v>148.43101728975432</v>
      </c>
      <c r="H6" s="14">
        <f ca="1">SUM(H7:OFFSET(H7,50,0))</f>
        <v>205.87915130544451</v>
      </c>
      <c r="I6" s="14">
        <f ca="1">SUM(I7:OFFSET(I7,50,0))</f>
        <v>125.78810080169977</v>
      </c>
      <c r="J6" s="15">
        <f ca="1">IFERROR(G6/E6,0)</f>
        <v>7.0383743399366414E-2</v>
      </c>
      <c r="K6" s="15">
        <f ca="1">IFERROR(SUM(G6,H6)/E6,0)</f>
        <v>0.16800852305357128</v>
      </c>
      <c r="L6" s="16">
        <f ca="1">IFERROR(SUM(G6,H6,I6)/E6,0)</f>
        <v>0.22765533792540871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</v>
      </c>
      <c r="C7" s="19" t="s">
        <v>258</v>
      </c>
      <c r="D7" s="20">
        <v>10.964611</v>
      </c>
      <c r="E7" s="21">
        <v>30.764757999999997</v>
      </c>
      <c r="F7" s="21">
        <f t="shared" ref="F7:F31" si="0">SUM(G7,H7,I7)</f>
        <v>8.1559014288783374</v>
      </c>
      <c r="G7" s="21">
        <v>3.5736200067649406</v>
      </c>
      <c r="H7" s="21">
        <v>3.1622561323206355</v>
      </c>
      <c r="I7" s="21">
        <v>1.4200252897927612</v>
      </c>
      <c r="J7" s="22">
        <f t="shared" ref="J7:J31" si="1">IFERROR(G7/E7,0)</f>
        <v>0.11615953575077499</v>
      </c>
      <c r="K7" s="22">
        <f t="shared" ref="K7:K31" si="2">IFERROR(SUM(G7,H7)/E7,0)</f>
        <v>0.21894780186749971</v>
      </c>
      <c r="L7" s="23">
        <f t="shared" ref="L7:L31" si="3">IFERROR(SUM(G7,H7,I7)/E7,0)</f>
        <v>0.26510533347534665</v>
      </c>
      <c r="M7" s="4"/>
      <c r="N7" t="s">
        <v>281</v>
      </c>
      <c r="O7" s="5">
        <v>21.161171912234295</v>
      </c>
      <c r="P7" s="71">
        <v>0.44806168392570522</v>
      </c>
    </row>
    <row r="8" spans="1:16" x14ac:dyDescent="0.25">
      <c r="A8" s="17"/>
      <c r="B8" s="55">
        <v>2</v>
      </c>
      <c r="C8" s="19" t="s">
        <v>259</v>
      </c>
      <c r="D8" s="20">
        <v>30.659798000000009</v>
      </c>
      <c r="E8" s="21">
        <v>38.075739999999982</v>
      </c>
      <c r="F8" s="21">
        <f t="shared" si="0"/>
        <v>9.4667906811027933</v>
      </c>
      <c r="G8" s="21">
        <v>2.1575172500160988</v>
      </c>
      <c r="H8" s="21">
        <v>4.3217403145481512</v>
      </c>
      <c r="I8" s="21">
        <v>2.9875331165385433</v>
      </c>
      <c r="J8" s="22">
        <f t="shared" si="1"/>
        <v>5.666382977759854E-2</v>
      </c>
      <c r="K8" s="22">
        <f t="shared" si="2"/>
        <v>0.17016760710531834</v>
      </c>
      <c r="L8" s="23">
        <f t="shared" si="3"/>
        <v>0.24863051069008241</v>
      </c>
      <c r="M8" s="4"/>
      <c r="N8" t="s">
        <v>277</v>
      </c>
      <c r="O8" s="5">
        <v>30.610554800718774</v>
      </c>
      <c r="P8" s="71">
        <v>0.4205297155215264</v>
      </c>
    </row>
    <row r="9" spans="1:16" x14ac:dyDescent="0.25">
      <c r="A9" s="17"/>
      <c r="B9" s="55">
        <v>3</v>
      </c>
      <c r="C9" s="19" t="s">
        <v>260</v>
      </c>
      <c r="D9" s="20">
        <v>30.033277000000012</v>
      </c>
      <c r="E9" s="21">
        <v>34.023177000000004</v>
      </c>
      <c r="F9" s="21">
        <f t="shared" si="0"/>
        <v>11.667719591095192</v>
      </c>
      <c r="G9" s="21">
        <v>3.5267379961002234</v>
      </c>
      <c r="H9" s="21">
        <v>4.9783025537193453</v>
      </c>
      <c r="I9" s="21">
        <v>3.1626790412756236</v>
      </c>
      <c r="J9" s="22">
        <f t="shared" si="1"/>
        <v>0.10365692763201459</v>
      </c>
      <c r="K9" s="22">
        <f t="shared" si="2"/>
        <v>0.24997784744850746</v>
      </c>
      <c r="L9" s="23">
        <f t="shared" si="3"/>
        <v>0.34293445291999602</v>
      </c>
      <c r="M9" s="4"/>
      <c r="N9" t="s">
        <v>269</v>
      </c>
      <c r="O9" s="5">
        <v>17.992669645105252</v>
      </c>
      <c r="P9" s="71">
        <v>0.36655211073261645</v>
      </c>
    </row>
    <row r="10" spans="1:16" x14ac:dyDescent="0.25">
      <c r="A10" s="17"/>
      <c r="B10" s="55">
        <v>4</v>
      </c>
      <c r="C10" s="19" t="s">
        <v>261</v>
      </c>
      <c r="D10" s="20">
        <v>17.878053000000012</v>
      </c>
      <c r="E10" s="21">
        <v>29.501868999999999</v>
      </c>
      <c r="F10" s="21">
        <f t="shared" si="0"/>
        <v>8.1158053868020943</v>
      </c>
      <c r="G10" s="21">
        <v>1.4959531521271856</v>
      </c>
      <c r="H10" s="21">
        <v>4.4963518423091955</v>
      </c>
      <c r="I10" s="21">
        <v>2.1235003923657132</v>
      </c>
      <c r="J10" s="22">
        <f t="shared" si="1"/>
        <v>5.0707063750001252E-2</v>
      </c>
      <c r="K10" s="22">
        <f t="shared" si="2"/>
        <v>0.20311611425148629</v>
      </c>
      <c r="L10" s="23">
        <f t="shared" si="3"/>
        <v>0.27509461813426445</v>
      </c>
      <c r="M10" s="4"/>
      <c r="N10" t="s">
        <v>278</v>
      </c>
      <c r="O10" s="5">
        <v>9.0077088105072107</v>
      </c>
      <c r="P10" s="71">
        <v>0.34826956512403712</v>
      </c>
    </row>
    <row r="11" spans="1:16" x14ac:dyDescent="0.25">
      <c r="A11" s="17"/>
      <c r="B11" s="55">
        <v>5</v>
      </c>
      <c r="C11" s="19" t="s">
        <v>262</v>
      </c>
      <c r="D11" s="20">
        <v>19.558959000000012</v>
      </c>
      <c r="E11" s="21">
        <v>39.410813999999988</v>
      </c>
      <c r="F11" s="21">
        <f t="shared" si="0"/>
        <v>4.8074329018440949</v>
      </c>
      <c r="G11" s="21">
        <v>1.3017477125686128</v>
      </c>
      <c r="H11" s="21">
        <v>1.5722623080364428</v>
      </c>
      <c r="I11" s="21">
        <v>1.9334228812390393</v>
      </c>
      <c r="J11" s="22">
        <f t="shared" si="1"/>
        <v>3.3030216340332708E-2</v>
      </c>
      <c r="K11" s="22">
        <f t="shared" si="2"/>
        <v>7.2924401424569824E-2</v>
      </c>
      <c r="L11" s="23">
        <f t="shared" si="3"/>
        <v>0.12198258330427016</v>
      </c>
      <c r="M11" s="4"/>
      <c r="N11" t="s">
        <v>260</v>
      </c>
      <c r="O11" s="5">
        <v>11.667719591095192</v>
      </c>
      <c r="P11" s="71">
        <v>0.34293445291999602</v>
      </c>
    </row>
    <row r="12" spans="1:16" x14ac:dyDescent="0.25">
      <c r="A12" s="17"/>
      <c r="B12" s="55">
        <v>6</v>
      </c>
      <c r="C12" s="19" t="s">
        <v>263</v>
      </c>
      <c r="D12" s="20">
        <v>14.461408999999994</v>
      </c>
      <c r="E12" s="21">
        <v>41.168595000000032</v>
      </c>
      <c r="F12" s="21">
        <f t="shared" si="0"/>
        <v>12.587130342456703</v>
      </c>
      <c r="G12" s="21">
        <v>4.2995245453676034</v>
      </c>
      <c r="H12" s="21">
        <v>4.0864744682842229</v>
      </c>
      <c r="I12" s="21">
        <v>4.2011313288048768</v>
      </c>
      <c r="J12" s="22">
        <f t="shared" si="1"/>
        <v>0.10443699974137083</v>
      </c>
      <c r="K12" s="22">
        <f t="shared" si="2"/>
        <v>0.20369893637739689</v>
      </c>
      <c r="L12" s="23">
        <f t="shared" si="3"/>
        <v>0.30574592945075474</v>
      </c>
      <c r="M12" s="4"/>
      <c r="N12" t="s">
        <v>263</v>
      </c>
      <c r="O12" s="5">
        <v>12.587130342456703</v>
      </c>
      <c r="P12" s="71">
        <v>0.30574592945075474</v>
      </c>
    </row>
    <row r="13" spans="1:16" x14ac:dyDescent="0.25">
      <c r="A13" s="17"/>
      <c r="B13" s="55">
        <v>7</v>
      </c>
      <c r="C13" s="19" t="s">
        <v>264</v>
      </c>
      <c r="D13" s="20">
        <v>7.7611429999999997</v>
      </c>
      <c r="E13" s="21">
        <v>25.696572</v>
      </c>
      <c r="F13" s="21">
        <f t="shared" si="0"/>
        <v>4.9860736244517057</v>
      </c>
      <c r="G13" s="21">
        <v>0.52377535402047215</v>
      </c>
      <c r="H13" s="21">
        <v>0.71224248663202161</v>
      </c>
      <c r="I13" s="21">
        <v>3.7500557837992119</v>
      </c>
      <c r="J13" s="22">
        <f t="shared" si="1"/>
        <v>2.0383082771525795E-2</v>
      </c>
      <c r="K13" s="22">
        <f t="shared" si="2"/>
        <v>4.8100495297679929E-2</v>
      </c>
      <c r="L13" s="23">
        <f t="shared" si="3"/>
        <v>0.19403652846970038</v>
      </c>
      <c r="M13" s="4"/>
      <c r="N13" t="s">
        <v>270</v>
      </c>
      <c r="O13" s="5">
        <v>14.207573726745068</v>
      </c>
      <c r="P13" s="71">
        <v>0.27674398453337001</v>
      </c>
    </row>
    <row r="14" spans="1:16" x14ac:dyDescent="0.25">
      <c r="A14" s="17"/>
      <c r="B14" s="55">
        <v>8</v>
      </c>
      <c r="C14" s="19" t="s">
        <v>265</v>
      </c>
      <c r="D14" s="20">
        <v>43.169543999999988</v>
      </c>
      <c r="E14" s="21">
        <v>77.510334000000014</v>
      </c>
      <c r="F14" s="21">
        <f t="shared" si="0"/>
        <v>18.713757400175762</v>
      </c>
      <c r="G14" s="21">
        <v>5.8356818526226562</v>
      </c>
      <c r="H14" s="21">
        <v>5.9840316855237852</v>
      </c>
      <c r="I14" s="21">
        <v>6.8940438620293207</v>
      </c>
      <c r="J14" s="22">
        <f t="shared" si="1"/>
        <v>7.5289081487155698E-2</v>
      </c>
      <c r="K14" s="22">
        <f t="shared" si="2"/>
        <v>0.15249209915862882</v>
      </c>
      <c r="L14" s="23">
        <f t="shared" si="3"/>
        <v>0.24143564392556685</v>
      </c>
      <c r="M14" s="4"/>
      <c r="N14" t="s">
        <v>261</v>
      </c>
      <c r="O14" s="5">
        <v>8.1158053868020943</v>
      </c>
      <c r="P14" s="71">
        <v>0.27509461813426445</v>
      </c>
    </row>
    <row r="15" spans="1:16" x14ac:dyDescent="0.25">
      <c r="A15" s="17"/>
      <c r="B15" s="55">
        <v>9</v>
      </c>
      <c r="C15" s="19" t="s">
        <v>266</v>
      </c>
      <c r="D15" s="20">
        <v>12.582146999999997</v>
      </c>
      <c r="E15" s="21">
        <v>24.609022000000003</v>
      </c>
      <c r="F15" s="21">
        <f t="shared" si="0"/>
        <v>4.9692292618910869</v>
      </c>
      <c r="G15" s="21">
        <v>1.458648216608708</v>
      </c>
      <c r="H15" s="21">
        <v>2.3359644046722678</v>
      </c>
      <c r="I15" s="21">
        <v>1.1746166406101111</v>
      </c>
      <c r="J15" s="22">
        <f t="shared" si="1"/>
        <v>5.927290473423559E-2</v>
      </c>
      <c r="K15" s="22">
        <f t="shared" si="2"/>
        <v>0.15419599451294633</v>
      </c>
      <c r="L15" s="23">
        <f t="shared" si="3"/>
        <v>0.20192713314210886</v>
      </c>
      <c r="M15" s="4"/>
      <c r="N15" t="s">
        <v>267</v>
      </c>
      <c r="O15" s="5">
        <v>5.2850870223264792</v>
      </c>
      <c r="P15" s="71">
        <v>0.2685019171953964</v>
      </c>
    </row>
    <row r="16" spans="1:16" x14ac:dyDescent="0.25">
      <c r="A16" s="17"/>
      <c r="B16" s="55">
        <v>10</v>
      </c>
      <c r="C16" s="19" t="s">
        <v>267</v>
      </c>
      <c r="D16" s="20">
        <v>18.055333000000001</v>
      </c>
      <c r="E16" s="21">
        <v>19.683610000000009</v>
      </c>
      <c r="F16" s="21">
        <f t="shared" si="0"/>
        <v>5.2850870223264792</v>
      </c>
      <c r="G16" s="21">
        <v>2.8681710168093559</v>
      </c>
      <c r="H16" s="21">
        <v>0.68164569192231284</v>
      </c>
      <c r="I16" s="21">
        <v>1.7352703135948104</v>
      </c>
      <c r="J16" s="22">
        <f t="shared" si="1"/>
        <v>0.14571366821479162</v>
      </c>
      <c r="K16" s="22">
        <f t="shared" si="2"/>
        <v>0.18034378392640715</v>
      </c>
      <c r="L16" s="23">
        <f t="shared" si="3"/>
        <v>0.2685019171953964</v>
      </c>
      <c r="M16" s="4"/>
      <c r="N16" t="s">
        <v>258</v>
      </c>
      <c r="O16" s="5">
        <v>8.1559014288783374</v>
      </c>
      <c r="P16" s="71">
        <v>0.26510533347534665</v>
      </c>
    </row>
    <row r="17" spans="1:16" x14ac:dyDescent="0.25">
      <c r="A17" s="17"/>
      <c r="B17" s="55">
        <v>11</v>
      </c>
      <c r="C17" s="19" t="s">
        <v>268</v>
      </c>
      <c r="D17" s="20">
        <v>52.897067000000007</v>
      </c>
      <c r="E17" s="21">
        <v>54.658028000000023</v>
      </c>
      <c r="F17" s="21">
        <f t="shared" si="0"/>
        <v>10.050187566159366</v>
      </c>
      <c r="G17" s="21">
        <v>5.789962946830201</v>
      </c>
      <c r="H17" s="21">
        <v>2.5729753227033143</v>
      </c>
      <c r="I17" s="21">
        <v>1.6872492966258505</v>
      </c>
      <c r="J17" s="22">
        <f t="shared" si="1"/>
        <v>0.1059306959780949</v>
      </c>
      <c r="K17" s="22">
        <f t="shared" si="2"/>
        <v>0.15300475658458648</v>
      </c>
      <c r="L17" s="23">
        <f t="shared" si="3"/>
        <v>0.18387395107191504</v>
      </c>
      <c r="M17" s="4"/>
      <c r="N17" t="s">
        <v>259</v>
      </c>
      <c r="O17" s="5">
        <v>9.4667906811027933</v>
      </c>
      <c r="P17" s="71">
        <v>0.24863051069008241</v>
      </c>
    </row>
    <row r="18" spans="1:16" x14ac:dyDescent="0.25">
      <c r="A18" s="17"/>
      <c r="B18" s="55">
        <v>12</v>
      </c>
      <c r="C18" s="19" t="s">
        <v>269</v>
      </c>
      <c r="D18" s="20">
        <v>17.614372999999997</v>
      </c>
      <c r="E18" s="21">
        <v>49.08625300000007</v>
      </c>
      <c r="F18" s="21">
        <f t="shared" si="0"/>
        <v>17.992669645105252</v>
      </c>
      <c r="G18" s="21">
        <v>1.563798757531913</v>
      </c>
      <c r="H18" s="21">
        <v>8.4434477224035618</v>
      </c>
      <c r="I18" s="21">
        <v>7.9854231651697773</v>
      </c>
      <c r="J18" s="22">
        <f t="shared" si="1"/>
        <v>3.1858181506172631E-2</v>
      </c>
      <c r="K18" s="22">
        <f t="shared" si="2"/>
        <v>0.20387065356028419</v>
      </c>
      <c r="L18" s="23">
        <f t="shared" si="3"/>
        <v>0.36655211073261645</v>
      </c>
      <c r="M18" s="4"/>
      <c r="N18" t="s">
        <v>265</v>
      </c>
      <c r="O18" s="5">
        <v>18.713757400175762</v>
      </c>
      <c r="P18" s="71">
        <v>0.24143564392556685</v>
      </c>
    </row>
    <row r="19" spans="1:16" x14ac:dyDescent="0.25">
      <c r="A19" s="17"/>
      <c r="B19" s="55">
        <v>13</v>
      </c>
      <c r="C19" s="19" t="s">
        <v>270</v>
      </c>
      <c r="D19" s="20">
        <v>15.946870999999996</v>
      </c>
      <c r="E19" s="21">
        <v>51.338329000000023</v>
      </c>
      <c r="F19" s="21">
        <f t="shared" si="0"/>
        <v>14.207573726745068</v>
      </c>
      <c r="G19" s="21">
        <v>3.8312791153593935</v>
      </c>
      <c r="H19" s="21">
        <v>3.3054974221468001</v>
      </c>
      <c r="I19" s="21">
        <v>7.0707971892388741</v>
      </c>
      <c r="J19" s="22">
        <f t="shared" si="1"/>
        <v>7.4628044776435781E-2</v>
      </c>
      <c r="K19" s="22">
        <f t="shared" si="2"/>
        <v>0.1390145857202752</v>
      </c>
      <c r="L19" s="23">
        <f t="shared" si="3"/>
        <v>0.27674398453337001</v>
      </c>
      <c r="M19" s="4"/>
      <c r="N19" t="s">
        <v>273</v>
      </c>
      <c r="O19" s="5">
        <v>3.2885619768994729</v>
      </c>
      <c r="P19" s="71">
        <v>0.23083566459269264</v>
      </c>
    </row>
    <row r="20" spans="1:16" x14ac:dyDescent="0.25">
      <c r="A20" s="17"/>
      <c r="B20" s="55">
        <v>14</v>
      </c>
      <c r="C20" s="19" t="s">
        <v>271</v>
      </c>
      <c r="D20" s="20">
        <v>12.350873</v>
      </c>
      <c r="E20" s="21">
        <v>29.019182999999995</v>
      </c>
      <c r="F20" s="21">
        <f t="shared" si="0"/>
        <v>6.6038833879669028</v>
      </c>
      <c r="G20" s="21">
        <v>2.2155449004676484</v>
      </c>
      <c r="H20" s="21">
        <v>2.407916238593657</v>
      </c>
      <c r="I20" s="21">
        <v>1.9804222489055974</v>
      </c>
      <c r="J20" s="22">
        <f t="shared" si="1"/>
        <v>7.6347597396785732E-2</v>
      </c>
      <c r="K20" s="22">
        <f t="shared" si="2"/>
        <v>0.15932430417015209</v>
      </c>
      <c r="L20" s="23">
        <f t="shared" si="3"/>
        <v>0.22756958347059267</v>
      </c>
      <c r="M20" s="4"/>
      <c r="N20" t="s">
        <v>271</v>
      </c>
      <c r="O20" s="5">
        <v>6.6038833879669028</v>
      </c>
      <c r="P20" s="71">
        <v>0.22756958347059267</v>
      </c>
    </row>
    <row r="21" spans="1:16" x14ac:dyDescent="0.25">
      <c r="A21" s="17"/>
      <c r="B21" s="55">
        <v>15</v>
      </c>
      <c r="C21" s="19" t="s">
        <v>272</v>
      </c>
      <c r="D21" s="20">
        <v>1580.4854699999983</v>
      </c>
      <c r="E21" s="21">
        <v>1253.5832409999989</v>
      </c>
      <c r="F21" s="21">
        <f t="shared" si="0"/>
        <v>253.56908260284359</v>
      </c>
      <c r="G21" s="21">
        <v>77.410023738532573</v>
      </c>
      <c r="H21" s="21">
        <v>114.23508487406298</v>
      </c>
      <c r="I21" s="21">
        <v>61.923973990248037</v>
      </c>
      <c r="J21" s="22">
        <f t="shared" si="1"/>
        <v>6.1751004007345886E-2</v>
      </c>
      <c r="K21" s="22">
        <f t="shared" si="2"/>
        <v>0.15287784835071491</v>
      </c>
      <c r="L21" s="23">
        <f t="shared" si="3"/>
        <v>0.20227542480590949</v>
      </c>
      <c r="M21" s="4"/>
      <c r="N21" t="s">
        <v>276</v>
      </c>
      <c r="O21" s="5">
        <v>2.1089193365974097</v>
      </c>
      <c r="P21" s="71">
        <v>0.22093432673397229</v>
      </c>
    </row>
    <row r="22" spans="1:16" x14ac:dyDescent="0.25">
      <c r="A22" s="17"/>
      <c r="B22" s="55">
        <v>16</v>
      </c>
      <c r="C22" s="19" t="s">
        <v>273</v>
      </c>
      <c r="D22" s="20">
        <v>18.806776999999993</v>
      </c>
      <c r="E22" s="21">
        <v>14.246333999999999</v>
      </c>
      <c r="F22" s="21">
        <f t="shared" si="0"/>
        <v>3.2885619768994729</v>
      </c>
      <c r="G22" s="21">
        <v>0.90751486278531956</v>
      </c>
      <c r="H22" s="21">
        <v>1.7751185877395983</v>
      </c>
      <c r="I22" s="21">
        <v>0.60592852637455508</v>
      </c>
      <c r="J22" s="22">
        <f t="shared" si="1"/>
        <v>6.3701641614279131E-2</v>
      </c>
      <c r="K22" s="22">
        <f t="shared" si="2"/>
        <v>0.18830342251732396</v>
      </c>
      <c r="L22" s="23">
        <f t="shared" si="3"/>
        <v>0.23083566459269264</v>
      </c>
      <c r="M22" s="4"/>
      <c r="N22" t="s">
        <v>272</v>
      </c>
      <c r="O22" s="5">
        <v>253.56908260284359</v>
      </c>
      <c r="P22" s="71">
        <v>0.20227542480590949</v>
      </c>
    </row>
    <row r="23" spans="1:16" x14ac:dyDescent="0.25">
      <c r="A23" s="17"/>
      <c r="B23" s="55">
        <v>17</v>
      </c>
      <c r="C23" s="19" t="s">
        <v>274</v>
      </c>
      <c r="D23" s="20">
        <v>3.9702130000000007</v>
      </c>
      <c r="E23" s="21">
        <v>14.216627000000003</v>
      </c>
      <c r="F23" s="21">
        <f t="shared" si="0"/>
        <v>0.87364534599782928</v>
      </c>
      <c r="G23" s="21">
        <v>0.43950991057863575</v>
      </c>
      <c r="H23" s="21">
        <v>0.2899408632711129</v>
      </c>
      <c r="I23" s="21">
        <v>0.14419457214808062</v>
      </c>
      <c r="J23" s="22">
        <f t="shared" si="1"/>
        <v>3.0915203063190424E-2</v>
      </c>
      <c r="K23" s="22">
        <f t="shared" si="2"/>
        <v>5.1309693491272478E-2</v>
      </c>
      <c r="L23" s="23">
        <f t="shared" si="3"/>
        <v>6.1452364614885735E-2</v>
      </c>
      <c r="M23" s="4"/>
      <c r="N23" t="s">
        <v>266</v>
      </c>
      <c r="O23" s="5">
        <v>4.9692292618910869</v>
      </c>
      <c r="P23" s="71">
        <v>0.20192713314210886</v>
      </c>
    </row>
    <row r="24" spans="1:16" x14ac:dyDescent="0.25">
      <c r="A24" s="17"/>
      <c r="B24" s="55">
        <v>18</v>
      </c>
      <c r="C24" s="19" t="s">
        <v>275</v>
      </c>
      <c r="D24" s="20">
        <v>38.761447999999987</v>
      </c>
      <c r="E24" s="21">
        <v>42.841585000000002</v>
      </c>
      <c r="F24" s="21">
        <f t="shared" si="0"/>
        <v>8.0133162859201548</v>
      </c>
      <c r="G24" s="21">
        <v>2.5194409167052072</v>
      </c>
      <c r="H24" s="21">
        <v>2.6011143054229251</v>
      </c>
      <c r="I24" s="21">
        <v>2.8927610637920225</v>
      </c>
      <c r="J24" s="22">
        <f t="shared" si="1"/>
        <v>5.8808303117291461E-2</v>
      </c>
      <c r="K24" s="22">
        <f t="shared" si="2"/>
        <v>0.11952301069458873</v>
      </c>
      <c r="L24" s="23">
        <f t="shared" si="3"/>
        <v>0.18704528055906788</v>
      </c>
      <c r="M24" s="4"/>
      <c r="N24" t="s">
        <v>264</v>
      </c>
      <c r="O24" s="5">
        <v>4.9860736244517057</v>
      </c>
      <c r="P24" s="71">
        <v>0.19403652846970038</v>
      </c>
    </row>
    <row r="25" spans="1:16" x14ac:dyDescent="0.25">
      <c r="A25" s="17"/>
      <c r="B25" s="55">
        <v>19</v>
      </c>
      <c r="C25" s="19" t="s">
        <v>276</v>
      </c>
      <c r="D25" s="20">
        <v>11.433565999999992</v>
      </c>
      <c r="E25" s="21">
        <v>9.545458</v>
      </c>
      <c r="F25" s="21">
        <f t="shared" si="0"/>
        <v>2.1089193365974097</v>
      </c>
      <c r="G25" s="21">
        <v>0.41616512301334296</v>
      </c>
      <c r="H25" s="21">
        <v>0.96035305600207721</v>
      </c>
      <c r="I25" s="21">
        <v>0.73240115758198954</v>
      </c>
      <c r="J25" s="22">
        <f t="shared" si="1"/>
        <v>4.3598235203941287E-2</v>
      </c>
      <c r="K25" s="22">
        <f t="shared" si="2"/>
        <v>0.14420661418398364</v>
      </c>
      <c r="L25" s="23">
        <f t="shared" si="3"/>
        <v>0.22093432673397229</v>
      </c>
      <c r="M25" s="4"/>
      <c r="N25" t="s">
        <v>275</v>
      </c>
      <c r="O25" s="5">
        <v>8.0133162859201548</v>
      </c>
      <c r="P25" s="71">
        <v>0.18704528055906788</v>
      </c>
    </row>
    <row r="26" spans="1:16" x14ac:dyDescent="0.25">
      <c r="A26" s="17"/>
      <c r="B26" s="55">
        <v>20</v>
      </c>
      <c r="C26" s="19" t="s">
        <v>277</v>
      </c>
      <c r="D26" s="20">
        <v>40.463234999999997</v>
      </c>
      <c r="E26" s="21">
        <v>72.790468000000004</v>
      </c>
      <c r="F26" s="21">
        <f t="shared" si="0"/>
        <v>30.610554800718774</v>
      </c>
      <c r="G26" s="21">
        <v>11.373753545065483</v>
      </c>
      <c r="H26" s="21">
        <v>15.368523930493211</v>
      </c>
      <c r="I26" s="21">
        <v>3.8682773251600793</v>
      </c>
      <c r="J26" s="22">
        <f t="shared" si="1"/>
        <v>0.15625333725104615</v>
      </c>
      <c r="K26" s="22">
        <f t="shared" si="2"/>
        <v>0.36738707979674884</v>
      </c>
      <c r="L26" s="23">
        <f t="shared" si="3"/>
        <v>0.4205297155215264</v>
      </c>
      <c r="M26" s="4"/>
      <c r="N26" t="s">
        <v>282</v>
      </c>
      <c r="O26" s="5">
        <v>1.8932888718009053</v>
      </c>
      <c r="P26" s="71">
        <v>0.18574606841563507</v>
      </c>
    </row>
    <row r="27" spans="1:16" x14ac:dyDescent="0.25">
      <c r="A27" s="17"/>
      <c r="B27" s="55">
        <v>21</v>
      </c>
      <c r="C27" s="19" t="s">
        <v>278</v>
      </c>
      <c r="D27" s="20">
        <v>17.150904999999995</v>
      </c>
      <c r="E27" s="21">
        <v>25.864186000000004</v>
      </c>
      <c r="F27" s="21">
        <f t="shared" si="0"/>
        <v>9.0077088105072107</v>
      </c>
      <c r="G27" s="21">
        <v>3.5753338831764268</v>
      </c>
      <c r="H27" s="21">
        <v>3.2648865272867624</v>
      </c>
      <c r="I27" s="21">
        <v>2.1674884000440215</v>
      </c>
      <c r="J27" s="22">
        <f t="shared" si="1"/>
        <v>0.13823492775594895</v>
      </c>
      <c r="K27" s="22">
        <f t="shared" si="2"/>
        <v>0.2644668736322569</v>
      </c>
      <c r="L27" s="23">
        <f t="shared" si="3"/>
        <v>0.34826956512403712</v>
      </c>
      <c r="M27" s="4"/>
      <c r="N27" t="s">
        <v>268</v>
      </c>
      <c r="O27" s="5">
        <v>10.050187566159366</v>
      </c>
      <c r="P27" s="71">
        <v>0.18387395107191504</v>
      </c>
    </row>
    <row r="28" spans="1:16" x14ac:dyDescent="0.25">
      <c r="A28" s="17"/>
      <c r="B28" s="55">
        <v>22</v>
      </c>
      <c r="C28" s="19" t="s">
        <v>279</v>
      </c>
      <c r="D28" s="20">
        <v>15.548996999999993</v>
      </c>
      <c r="E28" s="21">
        <v>55.788283999999948</v>
      </c>
      <c r="F28" s="21">
        <f t="shared" si="0"/>
        <v>9.0163950380210736</v>
      </c>
      <c r="G28" s="21">
        <v>2.9636959578383539</v>
      </c>
      <c r="H28" s="21">
        <v>3.3359795236046921</v>
      </c>
      <c r="I28" s="21">
        <v>2.7167195565780276</v>
      </c>
      <c r="J28" s="22">
        <f t="shared" si="1"/>
        <v>5.3123984918381009E-2</v>
      </c>
      <c r="K28" s="22">
        <f t="shared" si="2"/>
        <v>0.11292111944943586</v>
      </c>
      <c r="L28" s="23">
        <f t="shared" si="3"/>
        <v>0.16161807446920365</v>
      </c>
      <c r="M28" s="4"/>
      <c r="N28" t="s">
        <v>280</v>
      </c>
      <c r="O28" s="5">
        <v>2.9463824483570278</v>
      </c>
      <c r="P28" s="71">
        <v>0.16333855984120568</v>
      </c>
    </row>
    <row r="29" spans="1:16" x14ac:dyDescent="0.25">
      <c r="A29" s="17"/>
      <c r="B29" s="55">
        <v>23</v>
      </c>
      <c r="C29" s="19" t="s">
        <v>280</v>
      </c>
      <c r="D29" s="20">
        <v>11.149063999999997</v>
      </c>
      <c r="E29" s="21">
        <v>18.038498999999995</v>
      </c>
      <c r="F29" s="21">
        <f t="shared" si="0"/>
        <v>2.9463824483570278</v>
      </c>
      <c r="G29" s="21">
        <v>1.1184207874039203</v>
      </c>
      <c r="H29" s="21">
        <v>1.0431273067563325</v>
      </c>
      <c r="I29" s="21">
        <v>0.78483435419677505</v>
      </c>
      <c r="J29" s="22">
        <f t="shared" si="1"/>
        <v>6.2001876508900246E-2</v>
      </c>
      <c r="K29" s="22">
        <f t="shared" si="2"/>
        <v>0.11982970945422085</v>
      </c>
      <c r="L29" s="23">
        <f t="shared" si="3"/>
        <v>0.16333855984120568</v>
      </c>
      <c r="M29" s="4"/>
      <c r="N29" t="s">
        <v>279</v>
      </c>
      <c r="O29" s="5">
        <v>9.0163950380210736</v>
      </c>
      <c r="P29" s="71">
        <v>0.16161807446920365</v>
      </c>
    </row>
    <row r="30" spans="1:16" x14ac:dyDescent="0.25">
      <c r="A30" s="17"/>
      <c r="B30" s="55">
        <v>24</v>
      </c>
      <c r="C30" s="19" t="s">
        <v>281</v>
      </c>
      <c r="D30" s="20">
        <v>44.394297999999978</v>
      </c>
      <c r="E30" s="21">
        <v>47.228256000000009</v>
      </c>
      <c r="F30" s="21">
        <f t="shared" si="0"/>
        <v>21.161171912234295</v>
      </c>
      <c r="G30" s="21">
        <v>6.8701025382506486</v>
      </c>
      <c r="H30" s="21">
        <v>13.020660077360844</v>
      </c>
      <c r="I30" s="21">
        <v>1.2704092966228018</v>
      </c>
      <c r="J30" s="22">
        <f t="shared" si="1"/>
        <v>0.14546593755760634</v>
      </c>
      <c r="K30" s="22">
        <f t="shared" si="2"/>
        <v>0.42116233586121599</v>
      </c>
      <c r="L30" s="23">
        <f t="shared" si="3"/>
        <v>0.44806168392570522</v>
      </c>
      <c r="M30" s="4"/>
      <c r="N30" t="s">
        <v>262</v>
      </c>
      <c r="O30" s="5">
        <v>4.8074329018440949</v>
      </c>
      <c r="P30" s="71">
        <v>0.12198258330427016</v>
      </c>
    </row>
    <row r="31" spans="1:16" ht="15.75" thickBot="1" x14ac:dyDescent="0.3">
      <c r="A31" s="24"/>
      <c r="B31" s="56">
        <v>25</v>
      </c>
      <c r="C31" s="26" t="s">
        <v>282</v>
      </c>
      <c r="D31" s="27">
        <v>9.2493310000000015</v>
      </c>
      <c r="E31" s="28">
        <v>10.192887999999998</v>
      </c>
      <c r="F31" s="28">
        <f t="shared" si="0"/>
        <v>1.8932888718009053</v>
      </c>
      <c r="G31" s="28">
        <v>0.39509320320939878</v>
      </c>
      <c r="H31" s="28">
        <v>0.92325365962824435</v>
      </c>
      <c r="I31" s="28">
        <v>0.5749420089632622</v>
      </c>
      <c r="J31" s="29">
        <f t="shared" si="1"/>
        <v>3.8761654519248998E-2</v>
      </c>
      <c r="K31" s="29">
        <f t="shared" si="2"/>
        <v>0.12933987529713301</v>
      </c>
      <c r="L31" s="30">
        <f t="shared" si="3"/>
        <v>0.18574606841563507</v>
      </c>
      <c r="M31" s="4"/>
      <c r="N31" t="s">
        <v>274</v>
      </c>
      <c r="O31" s="5">
        <v>0.87364534599782928</v>
      </c>
      <c r="P31" s="71">
        <v>6.1452364614885735E-2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7"/>
  <sheetViews>
    <sheetView workbookViewId="0">
      <selection activeCell="A27" sqref="A27:D2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68</v>
      </c>
      <c r="B1" s="49" t="s">
        <v>42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1043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2095.3467619999983</v>
      </c>
      <c r="E6" s="14">
        <v>2108.8821099999986</v>
      </c>
      <c r="F6" s="14">
        <v>480.09826939689862</v>
      </c>
      <c r="G6" s="14">
        <v>148.43101728975432</v>
      </c>
      <c r="H6" s="14">
        <v>205.87915130544451</v>
      </c>
      <c r="I6" s="14">
        <v>125.78810080169977</v>
      </c>
      <c r="J6" s="15">
        <v>7.0383743399366414E-2</v>
      </c>
      <c r="K6" s="15">
        <v>0.16800852305357128</v>
      </c>
      <c r="L6" s="16">
        <v>0.22765533792540871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1555.4050979999972</v>
      </c>
      <c r="E7" s="38">
        <f ca="1">SUM(E8:OFFSET(E6,MATCH("PROYECTOS",$A$8:$A$50,0),0))</f>
        <v>1305.172210999998</v>
      </c>
      <c r="F7" s="38">
        <f ca="1">SUM(F8:OFFSET(F6,MATCH("PROYECTOS",$A$8:$A$50,0),0))</f>
        <v>249.70966578966161</v>
      </c>
      <c r="G7" s="38">
        <f ca="1">SUM(G8:OFFSET(G6,MATCH("PROYECTOS",$A$8:$A$50,0),0))</f>
        <v>76.581373382935794</v>
      </c>
      <c r="H7" s="38">
        <f ca="1">SUM(H8:OFFSET(H6,MATCH("PROYECTOS",$A$8:$A$50,0),0))</f>
        <v>90.139553997301775</v>
      </c>
      <c r="I7" s="38">
        <f ca="1">SUM(I8:OFFSET(I6,MATCH("PROYECTOS",$A$8:$A$50,0),0))</f>
        <v>82.98873840942403</v>
      </c>
      <c r="J7" s="39">
        <f ca="1">IFERROR(G7/E7,0)</f>
        <v>5.8675301801178109E-2</v>
      </c>
      <c r="K7" s="39">
        <f ca="1">IFERROR(SUM(G7,H7)/E7,0)</f>
        <v>0.12773864320364223</v>
      </c>
      <c r="L7" s="40">
        <f ca="1">IFERROR(SUM(G7,H7,I7)/E7,0)</f>
        <v>0.19132315543121994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935.90397499999835</v>
      </c>
      <c r="E8" s="21">
        <v>493.91953699999965</v>
      </c>
      <c r="F8" s="21">
        <f t="shared" ref="F8:F15" si="0">SUM(G8,H8,I8)</f>
        <v>19.234940346282478</v>
      </c>
      <c r="G8" s="21">
        <v>8.2342656254124904</v>
      </c>
      <c r="H8" s="21">
        <v>5.1134646019841057</v>
      </c>
      <c r="I8" s="21">
        <v>5.8872101188858803</v>
      </c>
      <c r="J8" s="22">
        <f t="shared" ref="J8:J16" si="1">IFERROR(G8/E8,0)</f>
        <v>1.6671269323392843E-2</v>
      </c>
      <c r="K8" s="22">
        <f t="shared" ref="K8:K16" si="2">IFERROR(SUM(G8,H8)/E8,0)</f>
        <v>2.7024098517076083E-2</v>
      </c>
      <c r="L8" s="23">
        <f t="shared" ref="L8:L16" si="3">IFERROR(SUM(G8,H8,I8)/E8,0)</f>
        <v>3.8943469341409132E-2</v>
      </c>
      <c r="M8" s="4"/>
    </row>
    <row r="9" spans="1:13" ht="38.25" x14ac:dyDescent="0.25">
      <c r="A9" s="17"/>
      <c r="B9" s="19">
        <v>3000734</v>
      </c>
      <c r="C9" s="19" t="s">
        <v>1045</v>
      </c>
      <c r="D9" s="20">
        <v>360.88247999999879</v>
      </c>
      <c r="E9" s="21">
        <v>455.19489699999849</v>
      </c>
      <c r="F9" s="21">
        <f t="shared" si="0"/>
        <v>129.94318660494773</v>
      </c>
      <c r="G9" s="21">
        <v>33.088275070518762</v>
      </c>
      <c r="H9" s="21">
        <v>45.267894946452017</v>
      </c>
      <c r="I9" s="21">
        <v>51.587016587976947</v>
      </c>
      <c r="J9" s="22">
        <f t="shared" si="1"/>
        <v>7.2690347120738644E-2</v>
      </c>
      <c r="K9" s="22">
        <f t="shared" si="2"/>
        <v>0.17213762837277818</v>
      </c>
      <c r="L9" s="23">
        <f t="shared" si="3"/>
        <v>0.28546714267086382</v>
      </c>
      <c r="M9" s="4"/>
    </row>
    <row r="10" spans="1:13" ht="38.25" x14ac:dyDescent="0.25">
      <c r="A10" s="17"/>
      <c r="B10" s="19">
        <v>3000735</v>
      </c>
      <c r="C10" s="19" t="s">
        <v>1046</v>
      </c>
      <c r="D10" s="20">
        <v>69.057596000000032</v>
      </c>
      <c r="E10" s="21">
        <v>148.27872300000007</v>
      </c>
      <c r="F10" s="21">
        <f t="shared" si="0"/>
        <v>65.851585094167149</v>
      </c>
      <c r="G10" s="21">
        <v>21.613726349787612</v>
      </c>
      <c r="H10" s="21">
        <v>29.389531679514675</v>
      </c>
      <c r="I10" s="21">
        <v>14.848327064864861</v>
      </c>
      <c r="J10" s="22">
        <f t="shared" si="1"/>
        <v>0.1457641791923687</v>
      </c>
      <c r="K10" s="22">
        <f t="shared" si="2"/>
        <v>0.34396882436937537</v>
      </c>
      <c r="L10" s="23">
        <f t="shared" si="3"/>
        <v>0.44410677244750157</v>
      </c>
      <c r="M10" s="4"/>
    </row>
    <row r="11" spans="1:13" ht="25.5" x14ac:dyDescent="0.25">
      <c r="A11" s="17"/>
      <c r="B11" s="19">
        <v>3000736</v>
      </c>
      <c r="C11" s="19" t="s">
        <v>1047</v>
      </c>
      <c r="D11" s="20">
        <v>18.404758999999999</v>
      </c>
      <c r="E11" s="21">
        <v>25.322609999999997</v>
      </c>
      <c r="F11" s="21">
        <f t="shared" si="0"/>
        <v>4.8098377845985851</v>
      </c>
      <c r="G11" s="21">
        <v>1.6999197121040197</v>
      </c>
      <c r="H11" s="21">
        <v>1.6190047626037085</v>
      </c>
      <c r="I11" s="21">
        <v>1.4909133098908569</v>
      </c>
      <c r="J11" s="22">
        <f t="shared" si="1"/>
        <v>6.713050953689291E-2</v>
      </c>
      <c r="K11" s="22">
        <f t="shared" si="2"/>
        <v>0.13106565534546907</v>
      </c>
      <c r="L11" s="23">
        <f t="shared" si="3"/>
        <v>0.1899424184394336</v>
      </c>
      <c r="M11" s="4"/>
    </row>
    <row r="12" spans="1:13" ht="25.5" x14ac:dyDescent="0.25">
      <c r="A12" s="17"/>
      <c r="B12" s="19">
        <v>3000737</v>
      </c>
      <c r="C12" s="19" t="s">
        <v>1048</v>
      </c>
      <c r="D12" s="20">
        <v>58.671228000000035</v>
      </c>
      <c r="E12" s="21">
        <v>61.718731000000041</v>
      </c>
      <c r="F12" s="21">
        <f t="shared" si="0"/>
        <v>12.889146873114782</v>
      </c>
      <c r="G12" s="21">
        <v>5.4917928701870551</v>
      </c>
      <c r="H12" s="21">
        <v>3.3246411179802635</v>
      </c>
      <c r="I12" s="21">
        <v>4.0727128849474639</v>
      </c>
      <c r="J12" s="22">
        <f t="shared" si="1"/>
        <v>8.8980975162743572E-2</v>
      </c>
      <c r="K12" s="22">
        <f t="shared" si="2"/>
        <v>0.14284859467002509</v>
      </c>
      <c r="L12" s="23">
        <f t="shared" si="3"/>
        <v>0.2088368743860721</v>
      </c>
      <c r="M12" s="4"/>
    </row>
    <row r="13" spans="1:13" ht="51" x14ac:dyDescent="0.25">
      <c r="A13" s="17"/>
      <c r="B13" s="19">
        <v>3000738</v>
      </c>
      <c r="C13" s="19" t="s">
        <v>1049</v>
      </c>
      <c r="D13" s="20">
        <v>47.279070999999995</v>
      </c>
      <c r="E13" s="21">
        <v>48.661124000000008</v>
      </c>
      <c r="F13" s="21">
        <f t="shared" si="0"/>
        <v>11.914279007838786</v>
      </c>
      <c r="G13" s="21">
        <v>4.7879550731286145</v>
      </c>
      <c r="H13" s="21">
        <v>3.2317234870708944</v>
      </c>
      <c r="I13" s="21">
        <v>3.8946004476392773</v>
      </c>
      <c r="J13" s="22">
        <f t="shared" si="1"/>
        <v>9.8393844604341932E-2</v>
      </c>
      <c r="K13" s="22">
        <f t="shared" si="2"/>
        <v>0.16480668552168065</v>
      </c>
      <c r="L13" s="23">
        <f t="shared" si="3"/>
        <v>0.24484183735334153</v>
      </c>
      <c r="M13" s="4"/>
    </row>
    <row r="14" spans="1:13" ht="25.5" x14ac:dyDescent="0.25">
      <c r="A14" s="17"/>
      <c r="B14" s="19">
        <v>3000739</v>
      </c>
      <c r="C14" s="19" t="s">
        <v>1050</v>
      </c>
      <c r="D14" s="20">
        <v>27.410140999999999</v>
      </c>
      <c r="E14" s="21">
        <v>29.593595000000011</v>
      </c>
      <c r="F14" s="21">
        <f t="shared" si="0"/>
        <v>3.0676922870416092</v>
      </c>
      <c r="G14" s="21">
        <v>1.1855104377555108</v>
      </c>
      <c r="H14" s="21">
        <v>1.0968326757074465</v>
      </c>
      <c r="I14" s="21">
        <v>0.78534917357865197</v>
      </c>
      <c r="J14" s="22">
        <f t="shared" si="1"/>
        <v>4.0059696625418792E-2</v>
      </c>
      <c r="K14" s="22">
        <f t="shared" si="2"/>
        <v>7.7122874509263112E-2</v>
      </c>
      <c r="L14" s="23">
        <f t="shared" si="3"/>
        <v>0.10366068357161771</v>
      </c>
      <c r="M14" s="4"/>
    </row>
    <row r="15" spans="1:13" ht="25.5" x14ac:dyDescent="0.25">
      <c r="A15" s="17"/>
      <c r="B15" s="19">
        <v>3000740</v>
      </c>
      <c r="C15" s="19" t="s">
        <v>1051</v>
      </c>
      <c r="D15" s="20">
        <v>37.795847999999999</v>
      </c>
      <c r="E15" s="21">
        <v>42.482993999999991</v>
      </c>
      <c r="F15" s="21">
        <f t="shared" si="0"/>
        <v>1.9989977916704902</v>
      </c>
      <c r="G15" s="21">
        <v>0.47992824404173007</v>
      </c>
      <c r="H15" s="21">
        <v>1.0964607259886634</v>
      </c>
      <c r="I15" s="21">
        <v>0.42260882164009672</v>
      </c>
      <c r="J15" s="22">
        <f t="shared" si="1"/>
        <v>1.1296949646292118E-2</v>
      </c>
      <c r="K15" s="22">
        <f t="shared" si="2"/>
        <v>3.7106352956912447E-2</v>
      </c>
      <c r="L15" s="23">
        <f t="shared" si="3"/>
        <v>4.7054070428051528E-2</v>
      </c>
      <c r="M15" s="4"/>
    </row>
    <row r="16" spans="1:13" ht="15.75" thickBot="1" x14ac:dyDescent="0.3">
      <c r="A16" s="41" t="s">
        <v>302</v>
      </c>
      <c r="B16" s="43"/>
      <c r="C16" s="43"/>
      <c r="D16" s="44">
        <f ca="1">OFFSET(D16,-MATCH("PROYECTOS",$A$8:$A$50,0)-1,0)-(OFFSET(D16,-MATCH("PROYECTOS",$A$8:$A$50,0),0))</f>
        <v>539.94166400000108</v>
      </c>
      <c r="E16" s="45">
        <f t="shared" ref="E16:I16" ca="1" si="4">OFFSET(E16,-MATCH("PROYECTOS",$A$8:$A$50,0)-1,0)-(OFFSET(E16,-MATCH("PROYECTOS",$A$8:$A$50,0),0))</f>
        <v>803.70989900000063</v>
      </c>
      <c r="F16" s="45">
        <f t="shared" ca="1" si="4"/>
        <v>230.388603607237</v>
      </c>
      <c r="G16" s="45">
        <f t="shared" ca="1" si="4"/>
        <v>71.849643906818528</v>
      </c>
      <c r="H16" s="45">
        <f t="shared" ca="1" si="4"/>
        <v>115.73959730814273</v>
      </c>
      <c r="I16" s="45">
        <f t="shared" ca="1" si="4"/>
        <v>42.799362392275739</v>
      </c>
      <c r="J16" s="46">
        <f t="shared" ca="1" si="1"/>
        <v>8.9397485331729712E-2</v>
      </c>
      <c r="K16" s="46">
        <f t="shared" ca="1" si="2"/>
        <v>0.23340416915153747</v>
      </c>
      <c r="L16" s="47">
        <f t="shared" ca="1" si="3"/>
        <v>0.28665642154450655</v>
      </c>
      <c r="M16" s="4"/>
    </row>
    <row r="17" spans="1:4" ht="15.75" thickBot="1" x14ac:dyDescent="0.3"/>
    <row r="18" spans="1:4" ht="15.75" thickBot="1" x14ac:dyDescent="0.3">
      <c r="A18" s="89" t="s">
        <v>324</v>
      </c>
      <c r="B18" s="90"/>
      <c r="C18" s="90"/>
      <c r="D18" s="91"/>
    </row>
    <row r="19" spans="1:4" ht="15.75" thickBot="1" x14ac:dyDescent="0.3">
      <c r="A19" s="1" t="s">
        <v>1083</v>
      </c>
    </row>
    <row r="20" spans="1:4" ht="45" customHeight="1" x14ac:dyDescent="0.25">
      <c r="A20" s="82" t="s">
        <v>326</v>
      </c>
      <c r="B20" s="83"/>
      <c r="C20" s="83"/>
      <c r="D20" s="94" t="s">
        <v>327</v>
      </c>
    </row>
    <row r="21" spans="1:4" ht="15.75" thickBot="1" x14ac:dyDescent="0.3">
      <c r="A21" s="92"/>
      <c r="B21" s="93"/>
      <c r="C21" s="93"/>
      <c r="D21" s="95"/>
    </row>
    <row r="22" spans="1:4" x14ac:dyDescent="0.25">
      <c r="A22" s="17"/>
      <c r="B22" s="19">
        <v>3000001</v>
      </c>
      <c r="C22" s="19" t="s">
        <v>284</v>
      </c>
      <c r="D22" s="23">
        <v>3.8943469341409132E-2</v>
      </c>
    </row>
    <row r="23" spans="1:4" ht="25.5" x14ac:dyDescent="0.25">
      <c r="A23" s="17"/>
      <c r="B23" s="19">
        <v>3000736</v>
      </c>
      <c r="C23" s="19" t="s">
        <v>1047</v>
      </c>
      <c r="D23" s="23">
        <v>0.1899424184394336</v>
      </c>
    </row>
    <row r="24" spans="1:4" ht="25.5" x14ac:dyDescent="0.25">
      <c r="A24" s="17"/>
      <c r="B24" s="19">
        <v>3000737</v>
      </c>
      <c r="C24" s="19" t="s">
        <v>1048</v>
      </c>
      <c r="D24" s="23">
        <v>0.2088368743860721</v>
      </c>
    </row>
    <row r="25" spans="1:4" ht="51" x14ac:dyDescent="0.25">
      <c r="A25" s="17"/>
      <c r="B25" s="19">
        <v>3000738</v>
      </c>
      <c r="C25" s="19" t="s">
        <v>1049</v>
      </c>
      <c r="D25" s="23">
        <v>0.24484183735334153</v>
      </c>
    </row>
    <row r="26" spans="1:4" ht="25.5" x14ac:dyDescent="0.25">
      <c r="A26" s="17"/>
      <c r="B26" s="19">
        <v>3000739</v>
      </c>
      <c r="C26" s="19" t="s">
        <v>1050</v>
      </c>
      <c r="D26" s="23">
        <v>0.10366068357161771</v>
      </c>
    </row>
    <row r="27" spans="1:4" ht="26.25" thickBot="1" x14ac:dyDescent="0.3">
      <c r="A27" s="24"/>
      <c r="B27" s="26">
        <v>3000740</v>
      </c>
      <c r="C27" s="26" t="s">
        <v>1051</v>
      </c>
      <c r="D27" s="30">
        <v>4.7054070428051528E-2</v>
      </c>
    </row>
  </sheetData>
  <mergeCells count="10">
    <mergeCell ref="A18:D18"/>
    <mergeCell ref="A20:C21"/>
    <mergeCell ref="D20:D21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1"/>
  <sheetViews>
    <sheetView topLeftCell="A31" workbookViewId="0">
      <selection activeCell="A40" sqref="A40:S4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68</v>
      </c>
      <c r="B1" s="49" t="s">
        <v>42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1044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2095.3467619999983</v>
      </c>
      <c r="I6" s="14">
        <v>2108.8821099999986</v>
      </c>
      <c r="J6" s="14">
        <v>480.09826939689862</v>
      </c>
      <c r="K6" s="14">
        <v>148.43101728975432</v>
      </c>
      <c r="L6" s="14">
        <v>205.87915130544451</v>
      </c>
      <c r="M6" s="14">
        <v>125.78810080169977</v>
      </c>
      <c r="N6" s="15">
        <v>7.0383743399366414E-2</v>
      </c>
      <c r="O6" s="15">
        <v>0.16800852305357128</v>
      </c>
      <c r="P6" s="16">
        <v>0.22765533792540871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SUM(H8:OFFSET(H6,MATCH("PROYECTOS",$A$8:$A$50,0),0))</f>
        <v>1555.405098</v>
      </c>
      <c r="I7" s="38">
        <f ca="1">SUM(I8:OFFSET(I6,MATCH("PROYECTOS",$A$8:$A$50,0),0))</f>
        <v>1305.1722110000001</v>
      </c>
      <c r="J7" s="38">
        <f ca="1">SUM(J8:OFFSET(J6,MATCH("PROYECTOS",$A$8:$A$50,0),0))</f>
        <v>249.70966578966161</v>
      </c>
      <c r="K7" s="38">
        <f ca="1">SUM(K8:OFFSET(K6,MATCH("PROYECTOS",$A$8:$A$50,0),0))</f>
        <v>76.581373382935794</v>
      </c>
      <c r="L7" s="38">
        <f ca="1">SUM(L8:OFFSET(L6,MATCH("PROYECTOS",$A$8:$A$50,0),0))</f>
        <v>90.139553997301775</v>
      </c>
      <c r="M7" s="38">
        <f ca="1">SUM(M8:OFFSET(M6,MATCH("PROYECTOS",$A$8:$A$50,0),0))</f>
        <v>82.98873840942403</v>
      </c>
      <c r="N7" s="39">
        <f ca="1">IFERROR(K7/I7,0)</f>
        <v>5.8675301801178012E-2</v>
      </c>
      <c r="O7" s="39">
        <f ca="1">IFERROR(SUM(K7,L7)/I7,0)</f>
        <v>0.127738643203642</v>
      </c>
      <c r="P7" s="40">
        <f ca="1">IFERROR(SUM(K7,L7,M7)/I7,0)</f>
        <v>0.19132315543121964</v>
      </c>
      <c r="Q7" s="64"/>
      <c r="R7" s="38"/>
      <c r="S7" s="40"/>
    </row>
    <row r="8" spans="1:19" ht="38.25" x14ac:dyDescent="0.25">
      <c r="A8" s="17"/>
      <c r="B8" s="19">
        <v>5004279</v>
      </c>
      <c r="C8" s="19" t="s">
        <v>1052</v>
      </c>
      <c r="D8" s="68">
        <v>3000001</v>
      </c>
      <c r="E8" s="19" t="s">
        <v>284</v>
      </c>
      <c r="F8" s="69">
        <v>201</v>
      </c>
      <c r="G8" s="19" t="s">
        <v>632</v>
      </c>
      <c r="H8" s="20">
        <v>12.654996999999998</v>
      </c>
      <c r="I8" s="21">
        <v>14.828202000000001</v>
      </c>
      <c r="J8" s="21">
        <f t="shared" ref="J8:J40" si="0">SUM(K8,L8,M8)</f>
        <v>3.8817805914800374</v>
      </c>
      <c r="K8" s="21">
        <v>1.6061747670064506</v>
      </c>
      <c r="L8" s="21">
        <v>1.0218379149359862</v>
      </c>
      <c r="M8" s="21">
        <v>1.2537679095376006</v>
      </c>
      <c r="N8" s="22">
        <f t="shared" ref="N8:N41" si="1">IFERROR(K8/I8,0)</f>
        <v>0.10831891600926737</v>
      </c>
      <c r="O8" s="22">
        <f t="shared" ref="O8:O41" si="2">IFERROR(SUM(K8,L8)/I8,0)</f>
        <v>0.17723070416375744</v>
      </c>
      <c r="P8" s="23">
        <f t="shared" ref="P8:P41" si="3">IFERROR(SUM(K8,L8,M8)/I8,0)</f>
        <v>0.26178363307163183</v>
      </c>
      <c r="Q8" s="70">
        <v>163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5004280</v>
      </c>
      <c r="C9" s="19" t="s">
        <v>1053</v>
      </c>
      <c r="D9" s="68">
        <v>3000001</v>
      </c>
      <c r="E9" s="19" t="s">
        <v>284</v>
      </c>
      <c r="F9" s="69">
        <v>201</v>
      </c>
      <c r="G9" s="19" t="s">
        <v>632</v>
      </c>
      <c r="H9" s="20">
        <v>15.840398999999993</v>
      </c>
      <c r="I9" s="21">
        <v>20.893412999999995</v>
      </c>
      <c r="J9" s="21">
        <f t="shared" si="0"/>
        <v>5.145566987009536</v>
      </c>
      <c r="K9" s="21">
        <v>2.5644572070923459</v>
      </c>
      <c r="L9" s="21">
        <v>1.2294497581478936</v>
      </c>
      <c r="M9" s="21">
        <v>1.3516600217692964</v>
      </c>
      <c r="N9" s="22">
        <f t="shared" si="1"/>
        <v>0.12273998542470521</v>
      </c>
      <c r="O9" s="22">
        <f t="shared" si="2"/>
        <v>0.18158387838503171</v>
      </c>
      <c r="P9" s="23">
        <f t="shared" si="3"/>
        <v>0.24627699586513402</v>
      </c>
      <c r="Q9" s="70">
        <v>117</v>
      </c>
      <c r="R9" s="21">
        <v>0</v>
      </c>
      <c r="S9" s="23">
        <f t="shared" ref="S9:S40" si="4">IFERROR(R9/Q9,0)</f>
        <v>0</v>
      </c>
    </row>
    <row r="10" spans="1:19" ht="38.25" x14ac:dyDescent="0.25">
      <c r="A10" s="17"/>
      <c r="B10" s="19">
        <v>5005560</v>
      </c>
      <c r="C10" s="19" t="s">
        <v>1054</v>
      </c>
      <c r="D10" s="68">
        <v>3000734</v>
      </c>
      <c r="E10" s="19" t="s">
        <v>1045</v>
      </c>
      <c r="F10" s="69">
        <v>248</v>
      </c>
      <c r="G10" s="19" t="s">
        <v>1076</v>
      </c>
      <c r="H10" s="20">
        <v>9.6361559999999962</v>
      </c>
      <c r="I10" s="21">
        <v>9.5991899999999983</v>
      </c>
      <c r="J10" s="21">
        <f t="shared" si="0"/>
        <v>1.2544773274803447</v>
      </c>
      <c r="K10" s="21">
        <v>0.58059160116499697</v>
      </c>
      <c r="L10" s="21">
        <v>0.31941619314966374</v>
      </c>
      <c r="M10" s="21">
        <v>0.35446953316568397</v>
      </c>
      <c r="N10" s="22">
        <f t="shared" si="1"/>
        <v>6.0483395074479938E-2</v>
      </c>
      <c r="O10" s="22">
        <f t="shared" si="2"/>
        <v>9.3758722800013419E-2</v>
      </c>
      <c r="P10" s="23">
        <f t="shared" si="3"/>
        <v>0.1306857482225422</v>
      </c>
      <c r="Q10" s="70">
        <v>182.5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5005561</v>
      </c>
      <c r="C11" s="19" t="s">
        <v>1055</v>
      </c>
      <c r="D11" s="68">
        <v>3000734</v>
      </c>
      <c r="E11" s="19" t="s">
        <v>1045</v>
      </c>
      <c r="F11" s="69">
        <v>583</v>
      </c>
      <c r="G11" s="19" t="s">
        <v>1077</v>
      </c>
      <c r="H11" s="20">
        <v>20.998592999999989</v>
      </c>
      <c r="I11" s="21">
        <v>27.584898999999997</v>
      </c>
      <c r="J11" s="21">
        <f t="shared" si="0"/>
        <v>4.0150914628993633</v>
      </c>
      <c r="K11" s="21">
        <v>0.7792094757387531</v>
      </c>
      <c r="L11" s="21">
        <v>2.1649924542889494</v>
      </c>
      <c r="M11" s="21">
        <v>1.0708895328716608</v>
      </c>
      <c r="N11" s="22">
        <f t="shared" si="1"/>
        <v>2.8247682753478748E-2</v>
      </c>
      <c r="O11" s="22">
        <f t="shared" si="2"/>
        <v>0.10673238027906873</v>
      </c>
      <c r="P11" s="23">
        <f t="shared" si="3"/>
        <v>0.14555396642559262</v>
      </c>
      <c r="Q11" s="70">
        <v>76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5005562</v>
      </c>
      <c r="C12" s="19" t="s">
        <v>1056</v>
      </c>
      <c r="D12" s="68">
        <v>3000735</v>
      </c>
      <c r="E12" s="19" t="s">
        <v>1046</v>
      </c>
      <c r="F12" s="69">
        <v>65</v>
      </c>
      <c r="G12" s="19" t="s">
        <v>964</v>
      </c>
      <c r="H12" s="20">
        <v>0.90711400000000009</v>
      </c>
      <c r="I12" s="21">
        <v>2.9804249999999994</v>
      </c>
      <c r="J12" s="21">
        <f t="shared" si="0"/>
        <v>0.96196718855935615</v>
      </c>
      <c r="K12" s="21">
        <v>5.5253900529351085E-2</v>
      </c>
      <c r="L12" s="21">
        <v>0.13139474920171779</v>
      </c>
      <c r="M12" s="21">
        <v>0.77531853882828727</v>
      </c>
      <c r="N12" s="22">
        <f t="shared" si="1"/>
        <v>1.8538933383444003E-2</v>
      </c>
      <c r="O12" s="22">
        <f t="shared" si="2"/>
        <v>6.2624843682048334E-2</v>
      </c>
      <c r="P12" s="23">
        <f t="shared" si="3"/>
        <v>0.32276174993813173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5005563</v>
      </c>
      <c r="C13" s="19" t="s">
        <v>1057</v>
      </c>
      <c r="D13" s="68">
        <v>3000735</v>
      </c>
      <c r="E13" s="19" t="s">
        <v>1046</v>
      </c>
      <c r="F13" s="69">
        <v>65</v>
      </c>
      <c r="G13" s="19" t="s">
        <v>964</v>
      </c>
      <c r="H13" s="20">
        <v>1.0747409999999999</v>
      </c>
      <c r="I13" s="21">
        <v>1.0982499999999999</v>
      </c>
      <c r="J13" s="21">
        <f t="shared" si="0"/>
        <v>0.34725718893605517</v>
      </c>
      <c r="K13" s="21">
        <v>1.8658639761270024E-2</v>
      </c>
      <c r="L13" s="21">
        <v>0.17377083026076434</v>
      </c>
      <c r="M13" s="21">
        <v>0.15482771891402081</v>
      </c>
      <c r="N13" s="22">
        <f t="shared" si="1"/>
        <v>1.6989428419094035E-2</v>
      </c>
      <c r="O13" s="22">
        <f t="shared" si="2"/>
        <v>0.17521463238974219</v>
      </c>
      <c r="P13" s="23">
        <f t="shared" si="3"/>
        <v>0.31619138532761681</v>
      </c>
      <c r="Q13" s="70">
        <v>12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5005564</v>
      </c>
      <c r="C14" s="19" t="s">
        <v>1058</v>
      </c>
      <c r="D14" s="68">
        <v>3000735</v>
      </c>
      <c r="E14" s="19" t="s">
        <v>1046</v>
      </c>
      <c r="F14" s="69">
        <v>65</v>
      </c>
      <c r="G14" s="19" t="s">
        <v>964</v>
      </c>
      <c r="H14" s="20">
        <v>61.306784999999998</v>
      </c>
      <c r="I14" s="21">
        <v>87.212202000000033</v>
      </c>
      <c r="J14" s="21">
        <f t="shared" si="0"/>
        <v>30.916752965746127</v>
      </c>
      <c r="K14" s="21">
        <v>10.239382245366869</v>
      </c>
      <c r="L14" s="21">
        <v>12.989035925362259</v>
      </c>
      <c r="M14" s="21">
        <v>7.6883347950169991</v>
      </c>
      <c r="N14" s="22">
        <f t="shared" si="1"/>
        <v>0.11740767932183234</v>
      </c>
      <c r="O14" s="22">
        <f t="shared" si="2"/>
        <v>0.26634367253711949</v>
      </c>
      <c r="P14" s="23">
        <f t="shared" si="3"/>
        <v>0.35450031368025903</v>
      </c>
      <c r="Q14" s="70">
        <v>92.800999999999988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5005565</v>
      </c>
      <c r="C15" s="19" t="s">
        <v>1059</v>
      </c>
      <c r="D15" s="68">
        <v>3000735</v>
      </c>
      <c r="E15" s="19" t="s">
        <v>1046</v>
      </c>
      <c r="F15" s="69">
        <v>65</v>
      </c>
      <c r="G15" s="19" t="s">
        <v>964</v>
      </c>
      <c r="H15" s="20">
        <v>5.7689559999999993</v>
      </c>
      <c r="I15" s="21">
        <v>5.7686019999999996</v>
      </c>
      <c r="J15" s="21">
        <f t="shared" si="0"/>
        <v>2.7120480856478935</v>
      </c>
      <c r="K15" s="21">
        <v>9.9339901935309172E-3</v>
      </c>
      <c r="L15" s="21">
        <v>1.0574100052740505</v>
      </c>
      <c r="M15" s="21">
        <v>1.6447040901803121</v>
      </c>
      <c r="N15" s="22">
        <f t="shared" si="1"/>
        <v>1.7220793172298796E-3</v>
      </c>
      <c r="O15" s="22">
        <f t="shared" si="2"/>
        <v>0.18502645796461284</v>
      </c>
      <c r="P15" s="23">
        <f t="shared" si="3"/>
        <v>0.47013957379065041</v>
      </c>
      <c r="Q15" s="70">
        <v>4</v>
      </c>
      <c r="R15" s="21">
        <v>0</v>
      </c>
      <c r="S15" s="23">
        <f t="shared" si="4"/>
        <v>0</v>
      </c>
    </row>
    <row r="16" spans="1:19" ht="38.25" x14ac:dyDescent="0.25">
      <c r="A16" s="17"/>
      <c r="B16" s="19">
        <v>5005570</v>
      </c>
      <c r="C16" s="19" t="s">
        <v>1060</v>
      </c>
      <c r="D16" s="68">
        <v>3000737</v>
      </c>
      <c r="E16" s="19" t="s">
        <v>1048</v>
      </c>
      <c r="F16" s="69">
        <v>610</v>
      </c>
      <c r="G16" s="19" t="s">
        <v>1078</v>
      </c>
      <c r="H16" s="20">
        <v>6.2597269999999892</v>
      </c>
      <c r="I16" s="21">
        <v>7.0016849999999904</v>
      </c>
      <c r="J16" s="21">
        <f t="shared" si="0"/>
        <v>0.61333735645166598</v>
      </c>
      <c r="K16" s="21">
        <v>0.11526821872394066</v>
      </c>
      <c r="L16" s="21">
        <v>0.18789574998663738</v>
      </c>
      <c r="M16" s="21">
        <v>0.31017338774108794</v>
      </c>
      <c r="N16" s="22">
        <f t="shared" si="1"/>
        <v>1.6462925527775216E-2</v>
      </c>
      <c r="O16" s="22">
        <f t="shared" si="2"/>
        <v>4.3298715767787106E-2</v>
      </c>
      <c r="P16" s="23">
        <f t="shared" si="3"/>
        <v>8.759853613118368E-2</v>
      </c>
      <c r="Q16" s="70">
        <v>64</v>
      </c>
      <c r="R16" s="21">
        <v>0</v>
      </c>
      <c r="S16" s="23">
        <f t="shared" si="4"/>
        <v>0</v>
      </c>
    </row>
    <row r="17" spans="1:19" ht="25.5" x14ac:dyDescent="0.25">
      <c r="A17" s="17"/>
      <c r="B17" s="19">
        <v>5005571</v>
      </c>
      <c r="C17" s="19" t="s">
        <v>1061</v>
      </c>
      <c r="D17" s="68">
        <v>3000737</v>
      </c>
      <c r="E17" s="19" t="s">
        <v>1048</v>
      </c>
      <c r="F17" s="69">
        <v>610</v>
      </c>
      <c r="G17" s="19" t="s">
        <v>1078</v>
      </c>
      <c r="H17" s="20">
        <v>4.8989050000000001</v>
      </c>
      <c r="I17" s="21">
        <v>5.195252</v>
      </c>
      <c r="J17" s="21">
        <f t="shared" si="0"/>
        <v>0.5568044520332478</v>
      </c>
      <c r="K17" s="21">
        <v>0.15131859415851068</v>
      </c>
      <c r="L17" s="21">
        <v>0.17221099245216465</v>
      </c>
      <c r="M17" s="21">
        <v>0.23327486542257247</v>
      </c>
      <c r="N17" s="22">
        <f t="shared" si="1"/>
        <v>2.9126324220367112E-2</v>
      </c>
      <c r="O17" s="22">
        <f t="shared" si="2"/>
        <v>6.227408922814049E-2</v>
      </c>
      <c r="P17" s="23">
        <f t="shared" si="3"/>
        <v>0.1071756388397036</v>
      </c>
      <c r="Q17" s="70">
        <v>0</v>
      </c>
      <c r="R17" s="21">
        <v>0</v>
      </c>
      <c r="S17" s="23">
        <f t="shared" si="4"/>
        <v>0</v>
      </c>
    </row>
    <row r="18" spans="1:19" ht="38.25" x14ac:dyDescent="0.25">
      <c r="A18" s="17"/>
      <c r="B18" s="19">
        <v>5005572</v>
      </c>
      <c r="C18" s="19" t="s">
        <v>1062</v>
      </c>
      <c r="D18" s="68">
        <v>3000737</v>
      </c>
      <c r="E18" s="19" t="s">
        <v>1048</v>
      </c>
      <c r="F18" s="69">
        <v>66</v>
      </c>
      <c r="G18" s="19" t="s">
        <v>581</v>
      </c>
      <c r="H18" s="20">
        <v>1.5382499999999999</v>
      </c>
      <c r="I18" s="21">
        <v>1.5642569999999998</v>
      </c>
      <c r="J18" s="21">
        <f t="shared" si="0"/>
        <v>0.2867089228820987</v>
      </c>
      <c r="K18" s="21">
        <v>0.13618999277241528</v>
      </c>
      <c r="L18" s="21">
        <v>7.2573420184198767E-2</v>
      </c>
      <c r="M18" s="21">
        <v>7.7945509925484657E-2</v>
      </c>
      <c r="N18" s="22">
        <f t="shared" si="1"/>
        <v>8.7063693991725977E-2</v>
      </c>
      <c r="O18" s="22">
        <f t="shared" si="2"/>
        <v>0.13345851286368804</v>
      </c>
      <c r="P18" s="23">
        <f t="shared" si="3"/>
        <v>0.18328760739577879</v>
      </c>
      <c r="Q18" s="70">
        <v>0</v>
      </c>
      <c r="R18" s="21">
        <v>0</v>
      </c>
      <c r="S18" s="23">
        <f t="shared" si="4"/>
        <v>0</v>
      </c>
    </row>
    <row r="19" spans="1:19" ht="38.25" x14ac:dyDescent="0.25">
      <c r="A19" s="17"/>
      <c r="B19" s="19">
        <v>5005574</v>
      </c>
      <c r="C19" s="19" t="s">
        <v>1063</v>
      </c>
      <c r="D19" s="68">
        <v>3000737</v>
      </c>
      <c r="E19" s="19" t="s">
        <v>1048</v>
      </c>
      <c r="F19" s="69">
        <v>610</v>
      </c>
      <c r="G19" s="19" t="s">
        <v>1078</v>
      </c>
      <c r="H19" s="20">
        <v>1.8032519999999996</v>
      </c>
      <c r="I19" s="21">
        <v>1.7641740000000006</v>
      </c>
      <c r="J19" s="21">
        <f t="shared" si="0"/>
        <v>0.30071923261857592</v>
      </c>
      <c r="K19" s="21">
        <v>0.14089663128834218</v>
      </c>
      <c r="L19" s="21">
        <v>5.2758970385184512E-2</v>
      </c>
      <c r="M19" s="21">
        <v>0.10706363094504923</v>
      </c>
      <c r="N19" s="22">
        <f t="shared" si="1"/>
        <v>7.9865495857178559E-2</v>
      </c>
      <c r="O19" s="22">
        <f t="shared" si="2"/>
        <v>0.10977125933922993</v>
      </c>
      <c r="P19" s="23">
        <f t="shared" si="3"/>
        <v>0.17045894147548701</v>
      </c>
      <c r="Q19" s="70">
        <v>0</v>
      </c>
      <c r="R19" s="21">
        <v>0</v>
      </c>
      <c r="S19" s="23">
        <f t="shared" si="4"/>
        <v>0</v>
      </c>
    </row>
    <row r="20" spans="1:19" ht="38.25" x14ac:dyDescent="0.25">
      <c r="A20" s="17"/>
      <c r="B20" s="19">
        <v>5005575</v>
      </c>
      <c r="C20" s="19" t="s">
        <v>1064</v>
      </c>
      <c r="D20" s="68">
        <v>3000737</v>
      </c>
      <c r="E20" s="19" t="s">
        <v>1048</v>
      </c>
      <c r="F20" s="69">
        <v>610</v>
      </c>
      <c r="G20" s="19" t="s">
        <v>1078</v>
      </c>
      <c r="H20" s="20">
        <v>7.9873440000000002</v>
      </c>
      <c r="I20" s="21">
        <v>8.333082000000001</v>
      </c>
      <c r="J20" s="21">
        <f t="shared" si="0"/>
        <v>2.1943642238202301</v>
      </c>
      <c r="K20" s="21">
        <v>0.75775901434099069</v>
      </c>
      <c r="L20" s="21">
        <v>0.60681352617393713</v>
      </c>
      <c r="M20" s="21">
        <v>0.82979168330530229</v>
      </c>
      <c r="N20" s="22">
        <f t="shared" si="1"/>
        <v>9.0933824285059306E-2</v>
      </c>
      <c r="O20" s="22">
        <f t="shared" si="2"/>
        <v>0.16375364367168446</v>
      </c>
      <c r="P20" s="23">
        <f t="shared" si="3"/>
        <v>0.26333164894095962</v>
      </c>
      <c r="Q20" s="70">
        <v>0</v>
      </c>
      <c r="R20" s="21">
        <v>0</v>
      </c>
      <c r="S20" s="23">
        <f t="shared" si="4"/>
        <v>0</v>
      </c>
    </row>
    <row r="21" spans="1:19" ht="25.5" x14ac:dyDescent="0.25">
      <c r="A21" s="17"/>
      <c r="B21" s="19">
        <v>5005576</v>
      </c>
      <c r="C21" s="19" t="s">
        <v>1065</v>
      </c>
      <c r="D21" s="68">
        <v>3000737</v>
      </c>
      <c r="E21" s="19" t="s">
        <v>1048</v>
      </c>
      <c r="F21" s="69">
        <v>610</v>
      </c>
      <c r="G21" s="19" t="s">
        <v>1078</v>
      </c>
      <c r="H21" s="20">
        <v>1.8714230000000001</v>
      </c>
      <c r="I21" s="21">
        <v>1.7409509999999999</v>
      </c>
      <c r="J21" s="21">
        <f t="shared" si="0"/>
        <v>0.45796765983322985</v>
      </c>
      <c r="K21" s="21">
        <v>0.15883463060526992</v>
      </c>
      <c r="L21" s="21">
        <v>0.14466139950309298</v>
      </c>
      <c r="M21" s="21">
        <v>0.15447162972486694</v>
      </c>
      <c r="N21" s="22">
        <f t="shared" si="1"/>
        <v>9.1234406140821844E-2</v>
      </c>
      <c r="O21" s="22">
        <f t="shared" si="2"/>
        <v>0.17432772668981661</v>
      </c>
      <c r="P21" s="23">
        <f t="shared" si="3"/>
        <v>0.26305603077469147</v>
      </c>
      <c r="Q21" s="70">
        <v>0</v>
      </c>
      <c r="R21" s="21">
        <v>0</v>
      </c>
      <c r="S21" s="23">
        <f t="shared" si="4"/>
        <v>0</v>
      </c>
    </row>
    <row r="22" spans="1:19" ht="38.25" x14ac:dyDescent="0.25">
      <c r="A22" s="17"/>
      <c r="B22" s="19">
        <v>5005577</v>
      </c>
      <c r="C22" s="19" t="s">
        <v>1066</v>
      </c>
      <c r="D22" s="68">
        <v>3000737</v>
      </c>
      <c r="E22" s="19" t="s">
        <v>1048</v>
      </c>
      <c r="F22" s="69">
        <v>610</v>
      </c>
      <c r="G22" s="19" t="s">
        <v>1078</v>
      </c>
      <c r="H22" s="20">
        <v>30.605692000000012</v>
      </c>
      <c r="I22" s="21">
        <v>32.412189999999995</v>
      </c>
      <c r="J22" s="21">
        <f t="shared" si="0"/>
        <v>7.734825872111287</v>
      </c>
      <c r="K22" s="21">
        <v>3.7736392826336669</v>
      </c>
      <c r="L22" s="21">
        <v>1.9182409495110733</v>
      </c>
      <c r="M22" s="21">
        <v>2.0429456399665469</v>
      </c>
      <c r="N22" s="22">
        <f t="shared" si="1"/>
        <v>0.11642654453875741</v>
      </c>
      <c r="O22" s="22">
        <f t="shared" si="2"/>
        <v>0.17560924553832188</v>
      </c>
      <c r="P22" s="23">
        <f t="shared" si="3"/>
        <v>0.23863940918868143</v>
      </c>
      <c r="Q22" s="70">
        <v>0</v>
      </c>
      <c r="R22" s="21">
        <v>0</v>
      </c>
      <c r="S22" s="23">
        <f t="shared" si="4"/>
        <v>0</v>
      </c>
    </row>
    <row r="23" spans="1:19" ht="25.5" x14ac:dyDescent="0.25">
      <c r="A23" s="17"/>
      <c r="B23" s="19">
        <v>5005578</v>
      </c>
      <c r="C23" s="19" t="s">
        <v>1067</v>
      </c>
      <c r="D23" s="68">
        <v>3000737</v>
      </c>
      <c r="E23" s="19" t="s">
        <v>1048</v>
      </c>
      <c r="F23" s="69">
        <v>610</v>
      </c>
      <c r="G23" s="19" t="s">
        <v>1078</v>
      </c>
      <c r="H23" s="20">
        <v>3.7066349999999995</v>
      </c>
      <c r="I23" s="21">
        <v>3.707139999999999</v>
      </c>
      <c r="J23" s="21">
        <f t="shared" si="0"/>
        <v>0.74441915336444708</v>
      </c>
      <c r="K23" s="21">
        <v>0.2578865056639188</v>
      </c>
      <c r="L23" s="21">
        <v>0.16948610978397483</v>
      </c>
      <c r="M23" s="21">
        <v>0.31704653791655346</v>
      </c>
      <c r="N23" s="22">
        <f t="shared" si="1"/>
        <v>6.9564814294555605E-2</v>
      </c>
      <c r="O23" s="22">
        <f t="shared" si="2"/>
        <v>0.11528364600416864</v>
      </c>
      <c r="P23" s="23">
        <f t="shared" si="3"/>
        <v>0.20080686280109392</v>
      </c>
      <c r="Q23" s="70">
        <v>0</v>
      </c>
      <c r="R23" s="21">
        <v>0</v>
      </c>
      <c r="S23" s="23">
        <f t="shared" si="4"/>
        <v>0</v>
      </c>
    </row>
    <row r="24" spans="1:19" ht="51" x14ac:dyDescent="0.25">
      <c r="A24" s="17"/>
      <c r="B24" s="19">
        <v>5005579</v>
      </c>
      <c r="C24" s="19" t="s">
        <v>1068</v>
      </c>
      <c r="D24" s="68">
        <v>3000738</v>
      </c>
      <c r="E24" s="19" t="s">
        <v>1049</v>
      </c>
      <c r="F24" s="69">
        <v>86</v>
      </c>
      <c r="G24" s="19" t="s">
        <v>508</v>
      </c>
      <c r="H24" s="20">
        <v>2.9919790000000002</v>
      </c>
      <c r="I24" s="21">
        <v>3.179994999999999</v>
      </c>
      <c r="J24" s="21">
        <f t="shared" si="0"/>
        <v>0.73075706162217102</v>
      </c>
      <c r="K24" s="21">
        <v>0.24417296960018575</v>
      </c>
      <c r="L24" s="21">
        <v>0.1993904884220683</v>
      </c>
      <c r="M24" s="21">
        <v>0.28719360359991697</v>
      </c>
      <c r="N24" s="22">
        <f t="shared" si="1"/>
        <v>7.6784073434136166E-2</v>
      </c>
      <c r="O24" s="22">
        <f t="shared" si="2"/>
        <v>0.13948558347489673</v>
      </c>
      <c r="P24" s="23">
        <f t="shared" si="3"/>
        <v>0.22979817943807185</v>
      </c>
      <c r="Q24" s="70">
        <v>11</v>
      </c>
      <c r="R24" s="21">
        <v>0</v>
      </c>
      <c r="S24" s="23">
        <f t="shared" si="4"/>
        <v>0</v>
      </c>
    </row>
    <row r="25" spans="1:19" ht="51" x14ac:dyDescent="0.25">
      <c r="A25" s="17"/>
      <c r="B25" s="19">
        <v>5005580</v>
      </c>
      <c r="C25" s="19" t="s">
        <v>1069</v>
      </c>
      <c r="D25" s="68">
        <v>3000738</v>
      </c>
      <c r="E25" s="19" t="s">
        <v>1049</v>
      </c>
      <c r="F25" s="69">
        <v>86</v>
      </c>
      <c r="G25" s="19" t="s">
        <v>508</v>
      </c>
      <c r="H25" s="20">
        <v>44.287092000000001</v>
      </c>
      <c r="I25" s="21">
        <v>45.018987000000038</v>
      </c>
      <c r="J25" s="21">
        <f t="shared" si="0"/>
        <v>10.721379977906736</v>
      </c>
      <c r="K25" s="21">
        <v>4.0816401352185494</v>
      </c>
      <c r="L25" s="21">
        <v>3.0323329986488261</v>
      </c>
      <c r="M25" s="21">
        <v>3.6074068440393603</v>
      </c>
      <c r="N25" s="22">
        <f t="shared" si="1"/>
        <v>9.0664859589544872E-2</v>
      </c>
      <c r="O25" s="22">
        <f t="shared" si="2"/>
        <v>0.15802161727600333</v>
      </c>
      <c r="P25" s="23">
        <f t="shared" si="3"/>
        <v>0.23815240396028295</v>
      </c>
      <c r="Q25" s="70">
        <v>3373</v>
      </c>
      <c r="R25" s="21">
        <v>0</v>
      </c>
      <c r="S25" s="23">
        <f t="shared" si="4"/>
        <v>0</v>
      </c>
    </row>
    <row r="26" spans="1:19" ht="25.5" x14ac:dyDescent="0.25">
      <c r="A26" s="17"/>
      <c r="B26" s="19">
        <v>5005584</v>
      </c>
      <c r="C26" s="19" t="s">
        <v>1070</v>
      </c>
      <c r="D26" s="68">
        <v>3000740</v>
      </c>
      <c r="E26" s="19" t="s">
        <v>1051</v>
      </c>
      <c r="F26" s="69">
        <v>65</v>
      </c>
      <c r="G26" s="19" t="s">
        <v>964</v>
      </c>
      <c r="H26" s="20">
        <v>18.840591</v>
      </c>
      <c r="I26" s="21">
        <v>18.632083000000002</v>
      </c>
      <c r="J26" s="21">
        <f t="shared" si="0"/>
        <v>0.3915049504757917</v>
      </c>
      <c r="K26" s="21">
        <v>3.1983129920263309E-2</v>
      </c>
      <c r="L26" s="21">
        <v>0.21317175879812567</v>
      </c>
      <c r="M26" s="21">
        <v>0.14635006175740273</v>
      </c>
      <c r="N26" s="22">
        <f t="shared" si="1"/>
        <v>1.7165622287246846E-3</v>
      </c>
      <c r="O26" s="22">
        <f t="shared" si="2"/>
        <v>1.3157674786999873E-2</v>
      </c>
      <c r="P26" s="23">
        <f t="shared" si="3"/>
        <v>2.1012409105079215E-2</v>
      </c>
      <c r="Q26" s="70">
        <v>13</v>
      </c>
      <c r="R26" s="21">
        <v>0</v>
      </c>
      <c r="S26" s="23">
        <f t="shared" si="4"/>
        <v>0</v>
      </c>
    </row>
    <row r="27" spans="1:19" ht="25.5" x14ac:dyDescent="0.25">
      <c r="A27" s="17"/>
      <c r="B27" s="19">
        <v>5005585</v>
      </c>
      <c r="C27" s="19" t="s">
        <v>1071</v>
      </c>
      <c r="D27" s="68">
        <v>3000740</v>
      </c>
      <c r="E27" s="19" t="s">
        <v>1051</v>
      </c>
      <c r="F27" s="69">
        <v>65</v>
      </c>
      <c r="G27" s="19" t="s">
        <v>964</v>
      </c>
      <c r="H27" s="20">
        <v>18.955257</v>
      </c>
      <c r="I27" s="21">
        <v>23.850911000000014</v>
      </c>
      <c r="J27" s="21">
        <f t="shared" si="0"/>
        <v>1.6074928411946985</v>
      </c>
      <c r="K27" s="21">
        <v>0.44794511412146676</v>
      </c>
      <c r="L27" s="21">
        <v>0.88328896719053773</v>
      </c>
      <c r="M27" s="21">
        <v>0.27625875988269399</v>
      </c>
      <c r="N27" s="22">
        <f t="shared" si="1"/>
        <v>1.8781048410329754E-2</v>
      </c>
      <c r="O27" s="22">
        <f t="shared" si="2"/>
        <v>5.5814810650712823E-2</v>
      </c>
      <c r="P27" s="23">
        <f t="shared" si="3"/>
        <v>6.7397544739263737E-2</v>
      </c>
      <c r="Q27" s="70">
        <v>322</v>
      </c>
      <c r="R27" s="21">
        <v>0</v>
      </c>
      <c r="S27" s="23">
        <f t="shared" si="4"/>
        <v>0</v>
      </c>
    </row>
    <row r="28" spans="1:19" ht="25.5" x14ac:dyDescent="0.25">
      <c r="A28" s="17"/>
      <c r="B28" s="19">
        <v>5005609</v>
      </c>
      <c r="C28" s="19" t="s">
        <v>1072</v>
      </c>
      <c r="D28" s="68">
        <v>3000001</v>
      </c>
      <c r="E28" s="19" t="s">
        <v>284</v>
      </c>
      <c r="F28" s="69">
        <v>201</v>
      </c>
      <c r="G28" s="19" t="s">
        <v>632</v>
      </c>
      <c r="H28" s="20">
        <v>14.995457999999999</v>
      </c>
      <c r="I28" s="21">
        <v>14.543255999999998</v>
      </c>
      <c r="J28" s="21">
        <f t="shared" si="0"/>
        <v>3.273078680084609</v>
      </c>
      <c r="K28" s="21">
        <v>1.4625380219233648</v>
      </c>
      <c r="L28" s="21">
        <v>0.82769287837254524</v>
      </c>
      <c r="M28" s="21">
        <v>0.98284777978869897</v>
      </c>
      <c r="N28" s="22">
        <f t="shared" si="1"/>
        <v>0.10056468936002812</v>
      </c>
      <c r="O28" s="22">
        <f t="shared" si="2"/>
        <v>0.15747717707065806</v>
      </c>
      <c r="P28" s="23">
        <f t="shared" si="3"/>
        <v>0.22505817679924012</v>
      </c>
      <c r="Q28" s="70">
        <v>72</v>
      </c>
      <c r="R28" s="21">
        <v>0</v>
      </c>
      <c r="S28" s="23">
        <f t="shared" si="4"/>
        <v>0</v>
      </c>
    </row>
    <row r="29" spans="1:19" ht="51" x14ac:dyDescent="0.25">
      <c r="A29" s="17"/>
      <c r="B29" s="19">
        <v>5005610</v>
      </c>
      <c r="C29" s="19" t="s">
        <v>1073</v>
      </c>
      <c r="D29" s="68">
        <v>3000734</v>
      </c>
      <c r="E29" s="19" t="s">
        <v>1045</v>
      </c>
      <c r="F29" s="69">
        <v>614</v>
      </c>
      <c r="G29" s="19" t="s">
        <v>1079</v>
      </c>
      <c r="H29" s="20">
        <v>199.78309999999996</v>
      </c>
      <c r="I29" s="21">
        <v>182.025014</v>
      </c>
      <c r="J29" s="21">
        <f t="shared" si="0"/>
        <v>82.167190791533358</v>
      </c>
      <c r="K29" s="21">
        <v>23.711072876409162</v>
      </c>
      <c r="L29" s="21">
        <v>33.283239944150409</v>
      </c>
      <c r="M29" s="21">
        <v>25.172877970973786</v>
      </c>
      <c r="N29" s="22">
        <f t="shared" si="1"/>
        <v>0.13026271694949115</v>
      </c>
      <c r="O29" s="22">
        <f t="shared" si="2"/>
        <v>0.31311253089951457</v>
      </c>
      <c r="P29" s="23">
        <f t="shared" si="3"/>
        <v>0.45140604022441311</v>
      </c>
      <c r="Q29" s="70">
        <v>42.004999999999995</v>
      </c>
      <c r="R29" s="21">
        <v>0</v>
      </c>
      <c r="S29" s="23">
        <f t="shared" si="4"/>
        <v>0</v>
      </c>
    </row>
    <row r="30" spans="1:19" ht="38.25" x14ac:dyDescent="0.25">
      <c r="A30" s="17"/>
      <c r="B30" s="19">
        <v>5005611</v>
      </c>
      <c r="C30" s="19" t="s">
        <v>1074</v>
      </c>
      <c r="D30" s="68">
        <v>3000734</v>
      </c>
      <c r="E30" s="19" t="s">
        <v>1045</v>
      </c>
      <c r="F30" s="69">
        <v>615</v>
      </c>
      <c r="G30" s="19" t="s">
        <v>1080</v>
      </c>
      <c r="H30" s="20">
        <v>86.172280000000029</v>
      </c>
      <c r="I30" s="21">
        <v>101.21577000000005</v>
      </c>
      <c r="J30" s="21">
        <f t="shared" si="0"/>
        <v>15.99348439812313</v>
      </c>
      <c r="K30" s="21">
        <v>2.9924150765878039</v>
      </c>
      <c r="L30" s="21">
        <v>5.7178916002785627</v>
      </c>
      <c r="M30" s="21">
        <v>7.283177721256763</v>
      </c>
      <c r="N30" s="22">
        <f t="shared" si="1"/>
        <v>2.956471186839563E-2</v>
      </c>
      <c r="O30" s="22">
        <f t="shared" si="2"/>
        <v>8.6056813843004523E-2</v>
      </c>
      <c r="P30" s="23">
        <f t="shared" si="3"/>
        <v>0.15801376009018281</v>
      </c>
      <c r="Q30" s="70">
        <v>239</v>
      </c>
      <c r="R30" s="21">
        <v>0</v>
      </c>
      <c r="S30" s="23">
        <f t="shared" si="4"/>
        <v>0</v>
      </c>
    </row>
    <row r="31" spans="1:19" ht="38.25" x14ac:dyDescent="0.25">
      <c r="A31" s="17"/>
      <c r="B31" s="19">
        <v>5005612</v>
      </c>
      <c r="C31" s="19" t="s">
        <v>1075</v>
      </c>
      <c r="D31" s="68">
        <v>3000734</v>
      </c>
      <c r="E31" s="19" t="s">
        <v>1045</v>
      </c>
      <c r="F31" s="69">
        <v>248</v>
      </c>
      <c r="G31" s="19" t="s">
        <v>1076</v>
      </c>
      <c r="H31" s="20">
        <v>44.292351000000018</v>
      </c>
      <c r="I31" s="21">
        <v>50.818792000000023</v>
      </c>
      <c r="J31" s="21">
        <f t="shared" si="0"/>
        <v>12.097818945038096</v>
      </c>
      <c r="K31" s="21">
        <v>4.8564377937142353</v>
      </c>
      <c r="L31" s="21">
        <v>3.0880372054429408</v>
      </c>
      <c r="M31" s="21">
        <v>4.1533439458809198</v>
      </c>
      <c r="N31" s="22">
        <f t="shared" si="1"/>
        <v>9.5563818079623636E-2</v>
      </c>
      <c r="O31" s="22">
        <f t="shared" si="2"/>
        <v>0.1563294735372138</v>
      </c>
      <c r="P31" s="23">
        <f t="shared" si="3"/>
        <v>0.23805797951746061</v>
      </c>
      <c r="Q31" s="70">
        <v>238</v>
      </c>
      <c r="R31" s="21">
        <v>0</v>
      </c>
      <c r="S31" s="23">
        <f t="shared" si="4"/>
        <v>0</v>
      </c>
    </row>
    <row r="32" spans="1:19" x14ac:dyDescent="0.25">
      <c r="A32" s="17"/>
      <c r="B32" s="19">
        <v>5005827</v>
      </c>
      <c r="C32" s="19" t="s">
        <v>428</v>
      </c>
      <c r="D32" s="68">
        <v>3000001</v>
      </c>
      <c r="E32" s="19" t="s">
        <v>284</v>
      </c>
      <c r="F32" s="69">
        <v>1</v>
      </c>
      <c r="G32" s="19" t="s">
        <v>539</v>
      </c>
      <c r="H32" s="20">
        <v>892.41312100000005</v>
      </c>
      <c r="I32" s="21">
        <v>443.65466599999996</v>
      </c>
      <c r="J32" s="21">
        <f t="shared" si="0"/>
        <v>6.934514087708294</v>
      </c>
      <c r="K32" s="21">
        <v>2.6010956293903291</v>
      </c>
      <c r="L32" s="21">
        <v>2.0344840505276807</v>
      </c>
      <c r="M32" s="21">
        <v>2.2989344077902842</v>
      </c>
      <c r="N32" s="22">
        <f t="shared" si="1"/>
        <v>5.8628835189357149E-3</v>
      </c>
      <c r="O32" s="22">
        <f t="shared" si="2"/>
        <v>1.0448621495886646E-2</v>
      </c>
      <c r="P32" s="23">
        <f t="shared" si="3"/>
        <v>1.5630431998450559E-2</v>
      </c>
      <c r="Q32" s="70">
        <v>433</v>
      </c>
      <c r="R32" s="21">
        <v>0</v>
      </c>
      <c r="S32" s="23">
        <f t="shared" si="4"/>
        <v>0</v>
      </c>
    </row>
    <row r="33" spans="1:19" ht="38.25" x14ac:dyDescent="0.25">
      <c r="A33" s="17"/>
      <c r="B33" s="19">
        <v>5005827</v>
      </c>
      <c r="C33" s="19" t="s">
        <v>428</v>
      </c>
      <c r="D33" s="68">
        <v>3000734</v>
      </c>
      <c r="E33" s="19" t="s">
        <v>1045</v>
      </c>
      <c r="F33" s="69">
        <v>1</v>
      </c>
      <c r="G33" s="19" t="s">
        <v>539</v>
      </c>
      <c r="H33" s="20">
        <v>0</v>
      </c>
      <c r="I33" s="21">
        <v>0.71250000000000002</v>
      </c>
      <c r="J33" s="21">
        <f t="shared" si="0"/>
        <v>0.59743308760516811</v>
      </c>
      <c r="K33" s="21">
        <v>0.13809184642741457</v>
      </c>
      <c r="L33" s="21">
        <v>0.39184824157564435</v>
      </c>
      <c r="M33" s="21">
        <v>6.7492999602109194E-2</v>
      </c>
      <c r="N33" s="22">
        <f t="shared" si="1"/>
        <v>0.19381311779286253</v>
      </c>
      <c r="O33" s="22">
        <f t="shared" si="2"/>
        <v>0.74377556210955631</v>
      </c>
      <c r="P33" s="23">
        <f t="shared" si="3"/>
        <v>0.83850257909497272</v>
      </c>
      <c r="Q33" s="70">
        <v>0</v>
      </c>
      <c r="R33" s="21">
        <v>0</v>
      </c>
      <c r="S33" s="23">
        <f t="shared" si="4"/>
        <v>0</v>
      </c>
    </row>
    <row r="34" spans="1:19" ht="38.25" x14ac:dyDescent="0.25">
      <c r="A34" s="17"/>
      <c r="B34" s="19">
        <v>5005827</v>
      </c>
      <c r="C34" s="19" t="s">
        <v>428</v>
      </c>
      <c r="D34" s="68">
        <v>3000734</v>
      </c>
      <c r="E34" s="19" t="s">
        <v>1045</v>
      </c>
      <c r="F34" s="69">
        <v>505</v>
      </c>
      <c r="G34" s="19" t="s">
        <v>1081</v>
      </c>
      <c r="H34" s="20">
        <v>0</v>
      </c>
      <c r="I34" s="21">
        <v>0.43640000000000001</v>
      </c>
      <c r="J34" s="21">
        <f t="shared" si="0"/>
        <v>0.22559779982293549</v>
      </c>
      <c r="K34" s="21">
        <v>3.0456400476396084E-2</v>
      </c>
      <c r="L34" s="21">
        <v>9.9869299456258886E-2</v>
      </c>
      <c r="M34" s="21">
        <v>9.5272099890280515E-2</v>
      </c>
      <c r="N34" s="22">
        <f t="shared" si="1"/>
        <v>6.9790101916581304E-2</v>
      </c>
      <c r="O34" s="22">
        <f t="shared" si="2"/>
        <v>0.29863817583101504</v>
      </c>
      <c r="P34" s="23">
        <f t="shared" si="3"/>
        <v>0.51695187860434344</v>
      </c>
      <c r="Q34" s="70">
        <v>0</v>
      </c>
      <c r="R34" s="21">
        <v>0</v>
      </c>
      <c r="S34" s="23">
        <f t="shared" si="4"/>
        <v>0</v>
      </c>
    </row>
    <row r="35" spans="1:19" ht="38.25" x14ac:dyDescent="0.25">
      <c r="A35" s="17"/>
      <c r="B35" s="19">
        <v>5005827</v>
      </c>
      <c r="C35" s="19" t="s">
        <v>428</v>
      </c>
      <c r="D35" s="68">
        <v>3000734</v>
      </c>
      <c r="E35" s="19" t="s">
        <v>1045</v>
      </c>
      <c r="F35" s="69">
        <v>583</v>
      </c>
      <c r="G35" s="19" t="s">
        <v>1077</v>
      </c>
      <c r="H35" s="20">
        <v>0</v>
      </c>
      <c r="I35" s="21">
        <v>57.010621999999991</v>
      </c>
      <c r="J35" s="21">
        <f t="shared" si="0"/>
        <v>13.592092792445328</v>
      </c>
      <c r="K35" s="21">
        <v>0</v>
      </c>
      <c r="L35" s="21">
        <v>0.20260000810958445</v>
      </c>
      <c r="M35" s="21">
        <v>13.389492784335744</v>
      </c>
      <c r="N35" s="22">
        <f t="shared" si="1"/>
        <v>0</v>
      </c>
      <c r="O35" s="22">
        <f t="shared" si="2"/>
        <v>3.5537238676256592E-3</v>
      </c>
      <c r="P35" s="23">
        <f t="shared" si="3"/>
        <v>0.238413339753517</v>
      </c>
      <c r="Q35" s="70">
        <v>10</v>
      </c>
      <c r="R35" s="21">
        <v>0</v>
      </c>
      <c r="S35" s="23">
        <f t="shared" si="4"/>
        <v>0</v>
      </c>
    </row>
    <row r="36" spans="1:19" ht="38.25" x14ac:dyDescent="0.25">
      <c r="A36" s="17"/>
      <c r="B36" s="19">
        <v>5005827</v>
      </c>
      <c r="C36" s="19" t="s">
        <v>428</v>
      </c>
      <c r="D36" s="68">
        <v>3000734</v>
      </c>
      <c r="E36" s="19" t="s">
        <v>1045</v>
      </c>
      <c r="F36" s="69">
        <v>614</v>
      </c>
      <c r="G36" s="19" t="s">
        <v>1079</v>
      </c>
      <c r="H36" s="20">
        <v>0</v>
      </c>
      <c r="I36" s="21">
        <v>25.791709999999995</v>
      </c>
      <c r="J36" s="21">
        <f t="shared" si="0"/>
        <v>0</v>
      </c>
      <c r="K36" s="21">
        <v>0</v>
      </c>
      <c r="L36" s="21">
        <v>0</v>
      </c>
      <c r="M36" s="21">
        <v>0</v>
      </c>
      <c r="N36" s="22">
        <f t="shared" si="1"/>
        <v>0</v>
      </c>
      <c r="O36" s="22">
        <f t="shared" si="2"/>
        <v>0</v>
      </c>
      <c r="P36" s="23">
        <f t="shared" si="3"/>
        <v>0</v>
      </c>
      <c r="Q36" s="70">
        <v>1801.1</v>
      </c>
      <c r="R36" s="21">
        <v>0</v>
      </c>
      <c r="S36" s="23">
        <f t="shared" si="4"/>
        <v>0</v>
      </c>
    </row>
    <row r="37" spans="1:19" ht="38.25" x14ac:dyDescent="0.25">
      <c r="A37" s="17"/>
      <c r="B37" s="19">
        <v>5005827</v>
      </c>
      <c r="C37" s="19" t="s">
        <v>428</v>
      </c>
      <c r="D37" s="68">
        <v>3000735</v>
      </c>
      <c r="E37" s="19" t="s">
        <v>1046</v>
      </c>
      <c r="F37" s="69">
        <v>67</v>
      </c>
      <c r="G37" s="19" t="s">
        <v>773</v>
      </c>
      <c r="H37" s="20">
        <v>0</v>
      </c>
      <c r="I37" s="21">
        <v>51.219243999999996</v>
      </c>
      <c r="J37" s="21">
        <f t="shared" si="0"/>
        <v>30.913559665277717</v>
      </c>
      <c r="K37" s="21">
        <v>11.290497573936591</v>
      </c>
      <c r="L37" s="21">
        <v>15.037920169415884</v>
      </c>
      <c r="M37" s="21">
        <v>4.5851419219252421</v>
      </c>
      <c r="N37" s="22">
        <f t="shared" si="1"/>
        <v>0.2204346783005347</v>
      </c>
      <c r="O37" s="22">
        <f t="shared" si="2"/>
        <v>0.51403370466288956</v>
      </c>
      <c r="P37" s="23">
        <f t="shared" si="3"/>
        <v>0.60355361092947246</v>
      </c>
      <c r="Q37" s="70">
        <v>537.90499999999997</v>
      </c>
      <c r="R37" s="21">
        <v>0</v>
      </c>
      <c r="S37" s="23">
        <f t="shared" si="4"/>
        <v>0</v>
      </c>
    </row>
    <row r="38" spans="1:19" ht="51" x14ac:dyDescent="0.25">
      <c r="A38" s="17"/>
      <c r="B38" s="19">
        <v>5005827</v>
      </c>
      <c r="C38" s="19" t="s">
        <v>428</v>
      </c>
      <c r="D38" s="68">
        <v>3000738</v>
      </c>
      <c r="E38" s="19" t="s">
        <v>1049</v>
      </c>
      <c r="F38" s="69">
        <v>201</v>
      </c>
      <c r="G38" s="19" t="s">
        <v>632</v>
      </c>
      <c r="H38" s="20">
        <v>0</v>
      </c>
      <c r="I38" s="21">
        <v>0.462142</v>
      </c>
      <c r="J38" s="21">
        <f t="shared" si="0"/>
        <v>0.4621419683098793</v>
      </c>
      <c r="K38" s="21">
        <v>0.4621419683098793</v>
      </c>
      <c r="L38" s="21">
        <v>0</v>
      </c>
      <c r="M38" s="21">
        <v>0</v>
      </c>
      <c r="N38" s="22">
        <f t="shared" si="1"/>
        <v>0.99999993142774146</v>
      </c>
      <c r="O38" s="22">
        <f t="shared" si="2"/>
        <v>0.99999993142774146</v>
      </c>
      <c r="P38" s="23">
        <f t="shared" si="3"/>
        <v>0.99999993142774146</v>
      </c>
      <c r="Q38" s="70">
        <v>0</v>
      </c>
      <c r="R38" s="21">
        <v>0</v>
      </c>
      <c r="S38" s="23">
        <f t="shared" si="4"/>
        <v>0</v>
      </c>
    </row>
    <row r="39" spans="1:19" ht="25.5" x14ac:dyDescent="0.25">
      <c r="A39" s="17"/>
      <c r="B39" s="19">
        <v>5005827</v>
      </c>
      <c r="C39" s="19" t="s">
        <v>428</v>
      </c>
      <c r="D39" s="68">
        <v>3000739</v>
      </c>
      <c r="E39" s="19" t="s">
        <v>1050</v>
      </c>
      <c r="F39" s="69">
        <v>248</v>
      </c>
      <c r="G39" s="19" t="s">
        <v>1076</v>
      </c>
      <c r="H39" s="20">
        <v>0</v>
      </c>
      <c r="I39" s="21">
        <v>0.54356000000000004</v>
      </c>
      <c r="J39" s="21">
        <f t="shared" si="0"/>
        <v>0</v>
      </c>
      <c r="K39" s="21">
        <v>0</v>
      </c>
      <c r="L39" s="21">
        <v>0</v>
      </c>
      <c r="M39" s="21">
        <v>0</v>
      </c>
      <c r="N39" s="22">
        <f t="shared" si="1"/>
        <v>0</v>
      </c>
      <c r="O39" s="22">
        <f t="shared" si="2"/>
        <v>0</v>
      </c>
      <c r="P39" s="23">
        <f t="shared" si="3"/>
        <v>0</v>
      </c>
      <c r="Q39" s="70">
        <v>0</v>
      </c>
      <c r="R39" s="21">
        <v>0</v>
      </c>
      <c r="S39" s="23">
        <f t="shared" si="4"/>
        <v>0</v>
      </c>
    </row>
    <row r="40" spans="1:19" x14ac:dyDescent="0.25">
      <c r="A40" s="17"/>
      <c r="B40" s="19">
        <v>9000000</v>
      </c>
      <c r="C40" s="19" t="s">
        <v>312</v>
      </c>
      <c r="D40" s="68">
        <v>9000000</v>
      </c>
      <c r="E40" s="19" t="s">
        <v>313</v>
      </c>
      <c r="F40" s="69"/>
      <c r="G40" s="19" t="s">
        <v>320</v>
      </c>
      <c r="H40" s="20">
        <v>45.81489999999998</v>
      </c>
      <c r="I40" s="21">
        <v>54.372645000000006</v>
      </c>
      <c r="J40" s="21">
        <f t="shared" si="0"/>
        <v>7.8775300716401944</v>
      </c>
      <c r="K40" s="21">
        <v>2.8854301498595305</v>
      </c>
      <c r="L40" s="21">
        <v>2.715837438311155</v>
      </c>
      <c r="M40" s="21">
        <v>2.2762624834695089</v>
      </c>
      <c r="N40" s="22">
        <f t="shared" si="1"/>
        <v>5.3067680445921479E-2</v>
      </c>
      <c r="O40" s="22">
        <f t="shared" si="2"/>
        <v>0.10301627938406684</v>
      </c>
      <c r="P40" s="23">
        <f t="shared" si="3"/>
        <v>0.14488039107974596</v>
      </c>
      <c r="Q40" s="70"/>
      <c r="R40" s="21"/>
      <c r="S40" s="23">
        <f t="shared" si="4"/>
        <v>0</v>
      </c>
    </row>
    <row r="41" spans="1:19" ht="15.75" thickBot="1" x14ac:dyDescent="0.3">
      <c r="A41" s="41" t="s">
        <v>302</v>
      </c>
      <c r="B41" s="43"/>
      <c r="C41" s="43"/>
      <c r="D41" s="65"/>
      <c r="E41" s="43"/>
      <c r="F41" s="66"/>
      <c r="G41" s="43"/>
      <c r="H41" s="44">
        <f ca="1">OFFSET(H41,-MATCH("PROYECTOS",$A$8:$A$50,0)-1,0)-(OFFSET(H41,-MATCH("PROYECTOS",$A$8:$A$50,0),0))</f>
        <v>539.94166399999835</v>
      </c>
      <c r="I41" s="45">
        <f t="shared" ref="I41:M41" ca="1" si="5">OFFSET(I41,-MATCH("PROYECTOS",$A$8:$A$50,0)-1,0)-(OFFSET(I41,-MATCH("PROYECTOS",$A$8:$A$50,0),0))</f>
        <v>803.70989899999859</v>
      </c>
      <c r="J41" s="45">
        <f t="shared" ca="1" si="5"/>
        <v>230.388603607237</v>
      </c>
      <c r="K41" s="45">
        <f t="shared" ca="1" si="5"/>
        <v>71.849643906818528</v>
      </c>
      <c r="L41" s="45">
        <f t="shared" ca="1" si="5"/>
        <v>115.73959730814273</v>
      </c>
      <c r="M41" s="45">
        <f t="shared" ca="1" si="5"/>
        <v>42.799362392275739</v>
      </c>
      <c r="N41" s="46">
        <f t="shared" ca="1" si="1"/>
        <v>8.9397485331729948E-2</v>
      </c>
      <c r="O41" s="46">
        <f t="shared" ca="1" si="2"/>
        <v>0.23340416915153808</v>
      </c>
      <c r="P41" s="47">
        <f t="shared" ca="1" si="3"/>
        <v>0.28665642154450727</v>
      </c>
      <c r="Q41" s="67"/>
      <c r="R41" s="45"/>
      <c r="S41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workbookViewId="0">
      <selection activeCell="A17" sqref="A17:L1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72</v>
      </c>
      <c r="B1" s="50" t="s">
        <v>43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1084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131.45438599999997</v>
      </c>
      <c r="E6" s="14">
        <v>251.07677900000004</v>
      </c>
      <c r="F6" s="14">
        <v>56.973112721086359</v>
      </c>
      <c r="G6" s="14">
        <v>26.631171551118769</v>
      </c>
      <c r="H6" s="14">
        <v>22.01645838766467</v>
      </c>
      <c r="I6" s="14">
        <v>8.3254827823029203</v>
      </c>
      <c r="J6" s="15">
        <v>0.10606783971495334</v>
      </c>
      <c r="K6" s="15">
        <v>0.19375599022952031</v>
      </c>
      <c r="L6" s="16">
        <v>0.22691510122123379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115.435418</v>
      </c>
      <c r="E7" s="38">
        <f ca="1">SUM(E8:OFFSET(E6,MATCH("GOBIERNOS REGIONALES",$A$8:$A$50,0),0))</f>
        <v>118.264189</v>
      </c>
      <c r="F7" s="38">
        <f ca="1">SUM(F8:OFFSET(F6,MATCH("GOBIERNOS REGIONALES",$A$8:$A$50,0),0))</f>
        <v>38.276238253774984</v>
      </c>
      <c r="G7" s="38">
        <f ca="1">SUM(G8:OFFSET(G6,MATCH("GOBIERNOS REGIONALES",$A$8:$A$50,0),0))</f>
        <v>21.061245113138739</v>
      </c>
      <c r="H7" s="38">
        <f ca="1">SUM(H8:OFFSET(H6,MATCH("GOBIERNOS REGIONALES",$A$8:$A$50,0),0))</f>
        <v>16.72627622188952</v>
      </c>
      <c r="I7" s="38">
        <f ca="1">SUM(I8:OFFSET(I6,MATCH("GOBIERNOS REGIONALES",$A$8:$A$50,0),0))</f>
        <v>0.48871691874672596</v>
      </c>
      <c r="J7" s="39">
        <f ca="1">IFERROR(G7/E7,0)</f>
        <v>0.17808641222017543</v>
      </c>
      <c r="K7" s="39">
        <f ca="1">IFERROR(SUM(G7,H7)/E7,0)</f>
        <v>0.31951786635114249</v>
      </c>
      <c r="L7" s="40">
        <f ca="1">IFERROR(SUM(G7,H7,I7)/E7,0)</f>
        <v>0.32365028312818334</v>
      </c>
      <c r="M7" s="4"/>
    </row>
    <row r="8" spans="1:13" ht="25.5" x14ac:dyDescent="0.25">
      <c r="A8" s="17"/>
      <c r="B8" s="18">
        <v>12</v>
      </c>
      <c r="C8" s="19" t="s">
        <v>116</v>
      </c>
      <c r="D8" s="20">
        <v>115.435418</v>
      </c>
      <c r="E8" s="21">
        <v>118.264189</v>
      </c>
      <c r="F8" s="21">
        <f t="shared" ref="F8:F18" si="0">SUM(G8,H8,I8)</f>
        <v>38.276238253774984</v>
      </c>
      <c r="G8" s="21">
        <v>21.061245113138739</v>
      </c>
      <c r="H8" s="21">
        <v>16.72627622188952</v>
      </c>
      <c r="I8" s="21">
        <v>0.48871691874672596</v>
      </c>
      <c r="J8" s="22">
        <f t="shared" ref="J8:J18" si="1">IFERROR(G8/E8,0)</f>
        <v>0.17808641222017543</v>
      </c>
      <c r="K8" s="22">
        <f t="shared" ref="K8:K18" si="2">IFERROR(SUM(G8,H8)/E8,0)</f>
        <v>0.31951786635114249</v>
      </c>
      <c r="L8" s="23">
        <f t="shared" ref="L8:L18" si="3">IFERROR(SUM(G8,H8,I8)/E8,0)</f>
        <v>0.32365028312818334</v>
      </c>
      <c r="M8" s="4"/>
    </row>
    <row r="9" spans="1:13" x14ac:dyDescent="0.25">
      <c r="A9" s="34" t="s">
        <v>214</v>
      </c>
      <c r="B9" s="57"/>
      <c r="C9" s="36"/>
      <c r="D9" s="37">
        <f ca="1">SUM(D10:OFFSET(D8,(MATCH("GOBIERNOS LOCALES",$A$8:$A$50,0)-MATCH("GOBIERNOS REGIONALES",$A$8:$A$50,0)),0))</f>
        <v>12.808968</v>
      </c>
      <c r="E9" s="38">
        <f ca="1">SUM(E10:OFFSET(E8,(MATCH("GOBIERNOS LOCALES",$A$8:$A$50,0)-MATCH("GOBIERNOS REGIONALES",$A$8:$A$50,0)),0))</f>
        <v>27.787760999999996</v>
      </c>
      <c r="F9" s="38">
        <f ca="1">SUM(F10:OFFSET(F8,(MATCH("GOBIERNOS LOCALES",$A$8:$A$50,0)-MATCH("GOBIERNOS REGIONALES",$A$8:$A$50,0)),0))</f>
        <v>4.5369580608557953</v>
      </c>
      <c r="G9" s="38">
        <f ca="1">SUM(G10:OFFSET(G8,(MATCH("GOBIERNOS LOCALES",$A$8:$A$50,0)-MATCH("GOBIERNOS REGIONALES",$A$8:$A$50,0)),0))</f>
        <v>1.8391514067916432</v>
      </c>
      <c r="H9" s="38">
        <f ca="1">SUM(H10:OFFSET(H8,(MATCH("GOBIERNOS LOCALES",$A$8:$A$50,0)-MATCH("GOBIERNOS REGIONALES",$A$8:$A$50,0)),0))</f>
        <v>1.1991198854084359</v>
      </c>
      <c r="I9" s="38">
        <f ca="1">SUM(I10:OFFSET(I8,(MATCH("GOBIERNOS LOCALES",$A$8:$A$50,0)-MATCH("GOBIERNOS REGIONALES",$A$8:$A$50,0)),0))</f>
        <v>1.4986867686557162</v>
      </c>
      <c r="J9" s="39">
        <f t="shared" ca="1" si="1"/>
        <v>6.6185663781678686E-2</v>
      </c>
      <c r="K9" s="39">
        <f t="shared" ca="1" si="2"/>
        <v>0.1093384707101835</v>
      </c>
      <c r="L9" s="40">
        <f t="shared" ca="1" si="3"/>
        <v>0.16327181095503865</v>
      </c>
      <c r="M9" s="4"/>
    </row>
    <row r="10" spans="1:13" x14ac:dyDescent="0.25">
      <c r="A10" s="17"/>
      <c r="B10" s="18">
        <v>444</v>
      </c>
      <c r="C10" s="19" t="s">
        <v>219</v>
      </c>
      <c r="D10" s="20">
        <v>2.1301999999999999</v>
      </c>
      <c r="E10" s="21">
        <v>2.5301999999999998</v>
      </c>
      <c r="F10" s="21">
        <f t="shared" si="0"/>
        <v>0.40111746941693127</v>
      </c>
      <c r="G10" s="21">
        <v>6.4762082154629752E-2</v>
      </c>
      <c r="H10" s="21">
        <v>0.14756770795793273</v>
      </c>
      <c r="I10" s="21">
        <v>0.18878767930436879</v>
      </c>
      <c r="J10" s="22">
        <f t="shared" si="1"/>
        <v>2.5595637560125586E-2</v>
      </c>
      <c r="K10" s="22">
        <f t="shared" si="2"/>
        <v>8.3918184377741872E-2</v>
      </c>
      <c r="L10" s="23">
        <f t="shared" si="3"/>
        <v>0.15853192214723394</v>
      </c>
      <c r="M10" s="4"/>
    </row>
    <row r="11" spans="1:13" x14ac:dyDescent="0.25">
      <c r="A11" s="17"/>
      <c r="B11" s="18">
        <v>448</v>
      </c>
      <c r="C11" s="19" t="s">
        <v>223</v>
      </c>
      <c r="D11" s="20">
        <v>1.3360000000000001</v>
      </c>
      <c r="E11" s="21">
        <v>3.0667950000000004</v>
      </c>
      <c r="F11" s="21">
        <f t="shared" si="0"/>
        <v>0.28142199887952302</v>
      </c>
      <c r="G11" s="21">
        <v>2.1190998682868667E-2</v>
      </c>
      <c r="H11" s="21">
        <v>6.4259301536367275E-2</v>
      </c>
      <c r="I11" s="21">
        <v>0.19597169866028707</v>
      </c>
      <c r="J11" s="22">
        <f t="shared" si="1"/>
        <v>6.909819105244617E-3</v>
      </c>
      <c r="K11" s="22">
        <f t="shared" si="2"/>
        <v>2.7863062323773169E-2</v>
      </c>
      <c r="L11" s="23">
        <f t="shared" si="3"/>
        <v>9.1764202980480589E-2</v>
      </c>
      <c r="M11" s="4"/>
    </row>
    <row r="12" spans="1:13" x14ac:dyDescent="0.25">
      <c r="A12" s="17"/>
      <c r="B12" s="18">
        <v>450</v>
      </c>
      <c r="C12" s="19" t="s">
        <v>225</v>
      </c>
      <c r="D12" s="20">
        <v>1.4880800000000001</v>
      </c>
      <c r="E12" s="21">
        <v>3.1873600000000004</v>
      </c>
      <c r="F12" s="21">
        <f t="shared" si="0"/>
        <v>0.14251468717702664</v>
      </c>
      <c r="G12" s="21">
        <v>1.597320003202185E-2</v>
      </c>
      <c r="H12" s="21">
        <v>4.3575319199590012E-2</v>
      </c>
      <c r="I12" s="21">
        <v>8.2966167945414782E-2</v>
      </c>
      <c r="J12" s="22">
        <f t="shared" si="1"/>
        <v>5.0114201194787688E-3</v>
      </c>
      <c r="K12" s="22">
        <f t="shared" si="2"/>
        <v>1.8682708960271778E-2</v>
      </c>
      <c r="L12" s="23">
        <f t="shared" si="3"/>
        <v>4.4712453935867494E-2</v>
      </c>
      <c r="M12" s="4"/>
    </row>
    <row r="13" spans="1:13" x14ac:dyDescent="0.25">
      <c r="A13" s="17"/>
      <c r="B13" s="18">
        <v>453</v>
      </c>
      <c r="C13" s="19" t="s">
        <v>228</v>
      </c>
      <c r="D13" s="20">
        <v>1.5047999999999999</v>
      </c>
      <c r="E13" s="21">
        <v>2.1048</v>
      </c>
      <c r="F13" s="21">
        <f t="shared" si="0"/>
        <v>0.59850178635679185</v>
      </c>
      <c r="G13" s="21">
        <v>0.11589000071398914</v>
      </c>
      <c r="H13" s="21">
        <v>0.21853441384155303</v>
      </c>
      <c r="I13" s="21">
        <v>0.26407737180124968</v>
      </c>
      <c r="J13" s="22">
        <f t="shared" si="1"/>
        <v>5.5059863509116846E-2</v>
      </c>
      <c r="K13" s="22">
        <f t="shared" si="2"/>
        <v>0.1588865519553127</v>
      </c>
      <c r="L13" s="23">
        <f t="shared" si="3"/>
        <v>0.28435090571873423</v>
      </c>
      <c r="M13" s="4"/>
    </row>
    <row r="14" spans="1:13" x14ac:dyDescent="0.25">
      <c r="A14" s="17"/>
      <c r="B14" s="18">
        <v>456</v>
      </c>
      <c r="C14" s="19" t="s">
        <v>231</v>
      </c>
      <c r="D14" s="20">
        <v>1.3375999999999999</v>
      </c>
      <c r="E14" s="21">
        <v>3.426024</v>
      </c>
      <c r="F14" s="21">
        <f t="shared" si="0"/>
        <v>0.78171976012527011</v>
      </c>
      <c r="G14" s="21">
        <v>0.85115997307002544</v>
      </c>
      <c r="H14" s="21">
        <v>4.6146999520715326E-3</v>
      </c>
      <c r="I14" s="21">
        <v>-7.4054912896826863E-2</v>
      </c>
      <c r="J14" s="22">
        <f t="shared" si="1"/>
        <v>0.24843958275541136</v>
      </c>
      <c r="K14" s="22">
        <f t="shared" si="2"/>
        <v>0.24978653769561945</v>
      </c>
      <c r="L14" s="23">
        <f t="shared" si="3"/>
        <v>0.22817112785119723</v>
      </c>
      <c r="M14" s="4"/>
    </row>
    <row r="15" spans="1:13" x14ac:dyDescent="0.25">
      <c r="A15" s="17"/>
      <c r="B15" s="18">
        <v>458</v>
      </c>
      <c r="C15" s="19" t="s">
        <v>233</v>
      </c>
      <c r="D15" s="20">
        <v>1.6719999999999999</v>
      </c>
      <c r="E15" s="21">
        <v>2.2238089999999993</v>
      </c>
      <c r="F15" s="21">
        <f t="shared" si="0"/>
        <v>0.25608999090763973</v>
      </c>
      <c r="G15" s="21">
        <v>6.205500103533268E-4</v>
      </c>
      <c r="H15" s="21">
        <v>9.4923002296127379E-2</v>
      </c>
      <c r="I15" s="21">
        <v>0.16054643860115902</v>
      </c>
      <c r="J15" s="22">
        <f t="shared" si="1"/>
        <v>2.7904825025590194E-4</v>
      </c>
      <c r="K15" s="22">
        <f t="shared" si="2"/>
        <v>4.29639201507327E-2</v>
      </c>
      <c r="L15" s="23">
        <f t="shared" si="3"/>
        <v>0.11515826714778105</v>
      </c>
      <c r="M15" s="4"/>
    </row>
    <row r="16" spans="1:13" x14ac:dyDescent="0.25">
      <c r="A16" s="17"/>
      <c r="B16" s="18">
        <v>459</v>
      </c>
      <c r="C16" s="19" t="s">
        <v>234</v>
      </c>
      <c r="D16" s="20">
        <v>2.3266509999999996</v>
      </c>
      <c r="E16" s="21">
        <v>4.3550269999999998</v>
      </c>
      <c r="F16" s="21">
        <f t="shared" si="0"/>
        <v>1.6558606938006051</v>
      </c>
      <c r="G16" s="21">
        <v>0.76033465206273831</v>
      </c>
      <c r="H16" s="21">
        <v>0.41689574866904877</v>
      </c>
      <c r="I16" s="21">
        <v>0.47863029306881799</v>
      </c>
      <c r="J16" s="22">
        <f t="shared" si="1"/>
        <v>0.17458781588787817</v>
      </c>
      <c r="K16" s="22">
        <f t="shared" si="2"/>
        <v>0.27031529327643367</v>
      </c>
      <c r="L16" s="23">
        <f t="shared" si="3"/>
        <v>0.38021823832564189</v>
      </c>
      <c r="M16" s="4"/>
    </row>
    <row r="17" spans="1:13" x14ac:dyDescent="0.25">
      <c r="A17" s="17"/>
      <c r="B17" s="18">
        <v>462</v>
      </c>
      <c r="C17" s="19" t="s">
        <v>237</v>
      </c>
      <c r="D17" s="20">
        <v>1.0136369999999999</v>
      </c>
      <c r="E17" s="21">
        <v>6.8937460000000002</v>
      </c>
      <c r="F17" s="21">
        <f t="shared" si="0"/>
        <v>0.41973167419200763</v>
      </c>
      <c r="G17" s="21">
        <v>9.2199500650167465E-3</v>
      </c>
      <c r="H17" s="21">
        <v>0.20874969195574522</v>
      </c>
      <c r="I17" s="21">
        <v>0.20176203217124566</v>
      </c>
      <c r="J17" s="22">
        <f t="shared" si="1"/>
        <v>1.3374368688687901E-3</v>
      </c>
      <c r="K17" s="22">
        <f t="shared" si="2"/>
        <v>3.1618461431674731E-2</v>
      </c>
      <c r="L17" s="23">
        <f t="shared" si="3"/>
        <v>6.0885862953466464E-2</v>
      </c>
      <c r="M17" s="4"/>
    </row>
    <row r="18" spans="1:13" ht="15.75" thickBot="1" x14ac:dyDescent="0.3">
      <c r="A18" s="41" t="s">
        <v>241</v>
      </c>
      <c r="B18" s="58"/>
      <c r="C18" s="43"/>
      <c r="D18" s="44">
        <v>3.21</v>
      </c>
      <c r="E18" s="45">
        <v>105.02482899999993</v>
      </c>
      <c r="F18" s="45">
        <f t="shared" si="0"/>
        <v>14.159916406455579</v>
      </c>
      <c r="G18" s="45">
        <v>3.7307750311883865</v>
      </c>
      <c r="H18" s="45">
        <v>4.0910622803667138</v>
      </c>
      <c r="I18" s="45">
        <v>6.338079094900479</v>
      </c>
      <c r="J18" s="46">
        <f t="shared" si="1"/>
        <v>3.5522790817287493E-2</v>
      </c>
      <c r="K18" s="46">
        <f t="shared" si="2"/>
        <v>7.4476077571667423E-2</v>
      </c>
      <c r="L18" s="47">
        <f t="shared" si="3"/>
        <v>0.13482446523626893</v>
      </c>
      <c r="M18" s="4"/>
    </row>
    <row r="19" spans="1:13" x14ac:dyDescent="0.25">
      <c r="D19" s="5"/>
      <c r="E19" s="5"/>
      <c r="F19" s="5"/>
      <c r="G19" s="5"/>
      <c r="H19" s="5"/>
      <c r="I19" s="5"/>
      <c r="J19" s="4"/>
      <c r="K19" s="4"/>
      <c r="L19" s="4"/>
      <c r="M1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72</v>
      </c>
      <c r="B1" s="51" t="s">
        <v>43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1085</v>
      </c>
      <c r="N2" s="72" t="s">
        <v>1096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131.45438599999997</v>
      </c>
      <c r="E6" s="14">
        <f ca="1">SUM(E7:OFFSET(E7,50,0))</f>
        <v>251.07677900000004</v>
      </c>
      <c r="F6" s="14">
        <f ca="1">SUM(F7:OFFSET(F7,50,0))</f>
        <v>56.973112721086359</v>
      </c>
      <c r="G6" s="14">
        <f ca="1">SUM(G7:OFFSET(G7,50,0))</f>
        <v>26.631171551118769</v>
      </c>
      <c r="H6" s="14">
        <f ca="1">SUM(H7:OFFSET(H7,50,0))</f>
        <v>22.01645838766467</v>
      </c>
      <c r="I6" s="14">
        <f ca="1">SUM(I7:OFFSET(I7,50,0))</f>
        <v>8.3254827823029203</v>
      </c>
      <c r="J6" s="15">
        <f ca="1">IFERROR(G6/E6,0)</f>
        <v>0.10606783971495334</v>
      </c>
      <c r="K6" s="15">
        <f ca="1">IFERROR(SUM(G6,H6)/E6,0)</f>
        <v>0.19375599022952031</v>
      </c>
      <c r="L6" s="16">
        <f ca="1">IFERROR(SUM(G6,H6,I6)/E6,0)</f>
        <v>0.22691510122123379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</v>
      </c>
      <c r="C7" s="19" t="s">
        <v>258</v>
      </c>
      <c r="D7" s="20">
        <v>0</v>
      </c>
      <c r="E7" s="21">
        <v>5.5806000000000001E-2</v>
      </c>
      <c r="F7" s="21">
        <f t="shared" ref="F7:F24" si="0">SUM(G7,H7,I7)</f>
        <v>2.4800000246614218E-3</v>
      </c>
      <c r="G7" s="21">
        <v>0</v>
      </c>
      <c r="H7" s="21">
        <v>0</v>
      </c>
      <c r="I7" s="21">
        <v>2.4800000246614218E-3</v>
      </c>
      <c r="J7" s="22">
        <f t="shared" ref="J7:J24" si="1">IFERROR(G7/E7,0)</f>
        <v>0</v>
      </c>
      <c r="K7" s="22">
        <f t="shared" ref="K7:K24" si="2">IFERROR(SUM(G7,H7)/E7,0)</f>
        <v>0</v>
      </c>
      <c r="L7" s="23">
        <f t="shared" ref="L7:L24" si="3">IFERROR(SUM(G7,H7,I7)/E7,0)</f>
        <v>4.4439666427649745E-2</v>
      </c>
      <c r="M7" s="4"/>
      <c r="N7" t="s">
        <v>261</v>
      </c>
      <c r="O7" s="5">
        <v>1.9099100027233362E-2</v>
      </c>
      <c r="P7" s="71">
        <v>0.97944102703760827</v>
      </c>
    </row>
    <row r="8" spans="1:16" x14ac:dyDescent="0.25">
      <c r="A8" s="17"/>
      <c r="B8" s="55">
        <v>2</v>
      </c>
      <c r="C8" s="19" t="s">
        <v>259</v>
      </c>
      <c r="D8" s="20">
        <v>0</v>
      </c>
      <c r="E8" s="21">
        <v>0.23206500000000005</v>
      </c>
      <c r="F8" s="21">
        <f t="shared" si="0"/>
        <v>7.4999998323619366E-3</v>
      </c>
      <c r="G8" s="21">
        <v>0</v>
      </c>
      <c r="H8" s="21">
        <v>0</v>
      </c>
      <c r="I8" s="21">
        <v>7.4999998323619366E-3</v>
      </c>
      <c r="J8" s="22">
        <f t="shared" si="1"/>
        <v>0</v>
      </c>
      <c r="K8" s="22">
        <f t="shared" si="2"/>
        <v>0</v>
      </c>
      <c r="L8" s="23">
        <f t="shared" si="3"/>
        <v>3.2318530723555623E-2</v>
      </c>
      <c r="M8" s="4"/>
      <c r="N8" t="s">
        <v>266</v>
      </c>
      <c r="O8" s="5">
        <v>6.1201998265460134E-2</v>
      </c>
      <c r="P8" s="71">
        <v>0.60983676702863876</v>
      </c>
    </row>
    <row r="9" spans="1:16" x14ac:dyDescent="0.25">
      <c r="A9" s="17"/>
      <c r="B9" s="55">
        <v>3</v>
      </c>
      <c r="C9" s="19" t="s">
        <v>260</v>
      </c>
      <c r="D9" s="20">
        <v>0</v>
      </c>
      <c r="E9" s="21">
        <v>8.8246000000000005E-2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  <c r="N9" t="s">
        <v>265</v>
      </c>
      <c r="O9" s="5">
        <v>0.43445899873040617</v>
      </c>
      <c r="P9" s="71">
        <v>0.49879737584904721</v>
      </c>
    </row>
    <row r="10" spans="1:16" x14ac:dyDescent="0.25">
      <c r="A10" s="17"/>
      <c r="B10" s="55">
        <v>4</v>
      </c>
      <c r="C10" s="19" t="s">
        <v>261</v>
      </c>
      <c r="D10" s="20">
        <v>0</v>
      </c>
      <c r="E10" s="21">
        <v>1.95E-2</v>
      </c>
      <c r="F10" s="21">
        <f t="shared" si="0"/>
        <v>1.9099100027233362E-2</v>
      </c>
      <c r="G10" s="21">
        <v>1.9099100027233362E-2</v>
      </c>
      <c r="H10" s="21">
        <v>0</v>
      </c>
      <c r="I10" s="21">
        <v>0</v>
      </c>
      <c r="J10" s="22">
        <f t="shared" si="1"/>
        <v>0.97944102703760827</v>
      </c>
      <c r="K10" s="22">
        <f t="shared" si="2"/>
        <v>0.97944102703760827</v>
      </c>
      <c r="L10" s="23">
        <f t="shared" si="3"/>
        <v>0.97944102703760827</v>
      </c>
      <c r="M10" s="4"/>
      <c r="N10" t="s">
        <v>279</v>
      </c>
      <c r="O10" s="5">
        <v>9.7195550665082919</v>
      </c>
      <c r="P10" s="71">
        <v>0.32178930015199253</v>
      </c>
    </row>
    <row r="11" spans="1:16" x14ac:dyDescent="0.25">
      <c r="A11" s="17"/>
      <c r="B11" s="55">
        <v>5</v>
      </c>
      <c r="C11" s="19" t="s">
        <v>262</v>
      </c>
      <c r="D11" s="20">
        <v>64.255967999999996</v>
      </c>
      <c r="E11" s="21">
        <v>28.388818999999998</v>
      </c>
      <c r="F11" s="21">
        <f t="shared" si="0"/>
        <v>5.712384246638976</v>
      </c>
      <c r="G11" s="21">
        <v>1.5056171060132328</v>
      </c>
      <c r="H11" s="21">
        <v>2.9286726199788973</v>
      </c>
      <c r="I11" s="21">
        <v>1.2780945206468459</v>
      </c>
      <c r="J11" s="22">
        <f t="shared" si="1"/>
        <v>5.3035566784699034E-2</v>
      </c>
      <c r="K11" s="22">
        <f t="shared" si="2"/>
        <v>0.15619845707537641</v>
      </c>
      <c r="L11" s="23">
        <f t="shared" si="3"/>
        <v>0.20121950992885532</v>
      </c>
      <c r="M11" s="4"/>
      <c r="N11" t="s">
        <v>273</v>
      </c>
      <c r="O11" s="5">
        <v>3.4509040029952303</v>
      </c>
      <c r="P11" s="71">
        <v>0.26083644608545337</v>
      </c>
    </row>
    <row r="12" spans="1:16" x14ac:dyDescent="0.25">
      <c r="A12" s="17"/>
      <c r="B12" s="55">
        <v>6</v>
      </c>
      <c r="C12" s="19" t="s">
        <v>263</v>
      </c>
      <c r="D12" s="20">
        <v>0</v>
      </c>
      <c r="E12" s="21">
        <v>0.46860000000000002</v>
      </c>
      <c r="F12" s="21">
        <f t="shared" si="0"/>
        <v>3.8034000084735453E-2</v>
      </c>
      <c r="G12" s="21">
        <v>1.0850000195205212E-2</v>
      </c>
      <c r="H12" s="21">
        <v>3.0000000260770321E-3</v>
      </c>
      <c r="I12" s="21">
        <v>2.4183999863453209E-2</v>
      </c>
      <c r="J12" s="22">
        <f t="shared" si="1"/>
        <v>2.3154076387548465E-2</v>
      </c>
      <c r="K12" s="22">
        <f t="shared" si="2"/>
        <v>2.9556125098767056E-2</v>
      </c>
      <c r="L12" s="23">
        <f t="shared" si="3"/>
        <v>8.1165173036140528E-2</v>
      </c>
      <c r="M12" s="4"/>
      <c r="N12" t="s">
        <v>282</v>
      </c>
      <c r="O12" s="5">
        <v>8.3169210195117671</v>
      </c>
      <c r="P12" s="71">
        <v>0.23832097964383001</v>
      </c>
    </row>
    <row r="13" spans="1:16" x14ac:dyDescent="0.25">
      <c r="A13" s="17"/>
      <c r="B13" s="55">
        <v>8</v>
      </c>
      <c r="C13" s="19" t="s">
        <v>265</v>
      </c>
      <c r="D13" s="20">
        <v>2.7</v>
      </c>
      <c r="E13" s="21">
        <v>0.87101300000000004</v>
      </c>
      <c r="F13" s="21">
        <f t="shared" si="0"/>
        <v>0.43445899873040617</v>
      </c>
      <c r="G13" s="21">
        <v>0</v>
      </c>
      <c r="H13" s="21">
        <v>0.40316399931907654</v>
      </c>
      <c r="I13" s="21">
        <v>3.1294999411329627E-2</v>
      </c>
      <c r="J13" s="22">
        <f t="shared" si="1"/>
        <v>0</v>
      </c>
      <c r="K13" s="22">
        <f t="shared" si="2"/>
        <v>0.4628679472282004</v>
      </c>
      <c r="L13" s="23">
        <f t="shared" si="3"/>
        <v>0.49879737584904721</v>
      </c>
      <c r="M13" s="4"/>
      <c r="N13" t="s">
        <v>267</v>
      </c>
      <c r="O13" s="5">
        <v>13.713778240399627</v>
      </c>
      <c r="P13" s="71">
        <v>0.23055909366651839</v>
      </c>
    </row>
    <row r="14" spans="1:16" x14ac:dyDescent="0.25">
      <c r="A14" s="17"/>
      <c r="B14" s="55">
        <v>9</v>
      </c>
      <c r="C14" s="19" t="s">
        <v>266</v>
      </c>
      <c r="D14" s="20">
        <v>0</v>
      </c>
      <c r="E14" s="21">
        <v>0.100358</v>
      </c>
      <c r="F14" s="21">
        <f t="shared" si="0"/>
        <v>6.1201998265460134E-2</v>
      </c>
      <c r="G14" s="21">
        <v>4.0201998548582196E-2</v>
      </c>
      <c r="H14" s="21">
        <v>1.2000000104308128E-2</v>
      </c>
      <c r="I14" s="21">
        <v>8.999999612569809E-3</v>
      </c>
      <c r="J14" s="22">
        <f t="shared" si="1"/>
        <v>0.40058588800675776</v>
      </c>
      <c r="K14" s="22">
        <f t="shared" si="2"/>
        <v>0.52015782152783363</v>
      </c>
      <c r="L14" s="23">
        <f t="shared" si="3"/>
        <v>0.60983676702863876</v>
      </c>
      <c r="M14" s="4"/>
      <c r="N14" t="s">
        <v>272</v>
      </c>
      <c r="O14" s="5">
        <v>1.9279515945308958</v>
      </c>
      <c r="P14" s="71">
        <v>0.20384298013769855</v>
      </c>
    </row>
    <row r="15" spans="1:16" x14ac:dyDescent="0.25">
      <c r="A15" s="17"/>
      <c r="B15" s="55">
        <v>10</v>
      </c>
      <c r="C15" s="19" t="s">
        <v>267</v>
      </c>
      <c r="D15" s="20">
        <v>11.641301</v>
      </c>
      <c r="E15" s="21">
        <v>59.480535000000003</v>
      </c>
      <c r="F15" s="21">
        <f t="shared" si="0"/>
        <v>13.713778240399627</v>
      </c>
      <c r="G15" s="21">
        <v>8.5634512902470306</v>
      </c>
      <c r="H15" s="21">
        <v>4.6754387008259073</v>
      </c>
      <c r="I15" s="21">
        <v>0.47488824932668994</v>
      </c>
      <c r="J15" s="22">
        <f t="shared" si="1"/>
        <v>0.14397065006639617</v>
      </c>
      <c r="K15" s="22">
        <f t="shared" si="2"/>
        <v>0.22257516666709432</v>
      </c>
      <c r="L15" s="23">
        <f t="shared" si="3"/>
        <v>0.23055909366651839</v>
      </c>
      <c r="M15" s="4"/>
      <c r="N15" t="s">
        <v>262</v>
      </c>
      <c r="O15" s="5">
        <v>5.712384246638976</v>
      </c>
      <c r="P15" s="71">
        <v>0.20121950992885532</v>
      </c>
    </row>
    <row r="16" spans="1:16" x14ac:dyDescent="0.25">
      <c r="A16" s="17"/>
      <c r="B16" s="55">
        <v>12</v>
      </c>
      <c r="C16" s="19" t="s">
        <v>269</v>
      </c>
      <c r="D16" s="20">
        <v>12.074636</v>
      </c>
      <c r="E16" s="21">
        <v>24.422414999999997</v>
      </c>
      <c r="F16" s="21">
        <f t="shared" si="0"/>
        <v>4.6344834453416297</v>
      </c>
      <c r="G16" s="21">
        <v>2.4284012206994703</v>
      </c>
      <c r="H16" s="21">
        <v>1.877172768356786</v>
      </c>
      <c r="I16" s="21">
        <v>0.32890945628537338</v>
      </c>
      <c r="J16" s="22">
        <f t="shared" si="1"/>
        <v>9.9433296039702482E-2</v>
      </c>
      <c r="K16" s="22">
        <f t="shared" si="2"/>
        <v>0.17629599648749958</v>
      </c>
      <c r="L16" s="23">
        <f t="shared" si="3"/>
        <v>0.18976352032923977</v>
      </c>
      <c r="M16" s="4"/>
      <c r="N16" t="s">
        <v>269</v>
      </c>
      <c r="O16" s="5">
        <v>4.6344834453416297</v>
      </c>
      <c r="P16" s="71">
        <v>0.18976352032923977</v>
      </c>
    </row>
    <row r="17" spans="1:16" x14ac:dyDescent="0.25">
      <c r="A17" s="17"/>
      <c r="B17" s="55">
        <v>13</v>
      </c>
      <c r="C17" s="19" t="s">
        <v>270</v>
      </c>
      <c r="D17" s="20">
        <v>0.5</v>
      </c>
      <c r="E17" s="21">
        <v>0</v>
      </c>
      <c r="F17" s="21">
        <f t="shared" si="0"/>
        <v>0</v>
      </c>
      <c r="G17" s="21">
        <v>0</v>
      </c>
      <c r="H17" s="21">
        <v>0</v>
      </c>
      <c r="I17" s="21">
        <v>0</v>
      </c>
      <c r="J17" s="22">
        <f t="shared" si="1"/>
        <v>0</v>
      </c>
      <c r="K17" s="22">
        <f t="shared" si="2"/>
        <v>0</v>
      </c>
      <c r="L17" s="23">
        <f t="shared" si="3"/>
        <v>0</v>
      </c>
      <c r="M17" s="4"/>
      <c r="N17" t="s">
        <v>276</v>
      </c>
      <c r="O17" s="5">
        <v>4.0584114527810016</v>
      </c>
      <c r="P17" s="71">
        <v>0.18339775341011583</v>
      </c>
    </row>
    <row r="18" spans="1:16" x14ac:dyDescent="0.25">
      <c r="A18" s="17"/>
      <c r="B18" s="55">
        <v>15</v>
      </c>
      <c r="C18" s="19" t="s">
        <v>272</v>
      </c>
      <c r="D18" s="20">
        <v>4.1191269999999998</v>
      </c>
      <c r="E18" s="21">
        <v>9.458022999999999</v>
      </c>
      <c r="F18" s="21">
        <f t="shared" si="0"/>
        <v>1.9279515945308958</v>
      </c>
      <c r="G18" s="21">
        <v>0.67000937135890126</v>
      </c>
      <c r="H18" s="21">
        <v>0.63116968205576995</v>
      </c>
      <c r="I18" s="21">
        <v>0.6267725411162246</v>
      </c>
      <c r="J18" s="22">
        <f t="shared" si="1"/>
        <v>7.0840319521204523E-2</v>
      </c>
      <c r="K18" s="22">
        <f t="shared" si="2"/>
        <v>0.13757410543563611</v>
      </c>
      <c r="L18" s="23">
        <f t="shared" si="3"/>
        <v>0.20384298013769855</v>
      </c>
      <c r="M18" s="4"/>
      <c r="N18" t="s">
        <v>278</v>
      </c>
      <c r="O18" s="5">
        <v>4.8759495554140813</v>
      </c>
      <c r="P18" s="71">
        <v>0.18134268522627142</v>
      </c>
    </row>
    <row r="19" spans="1:16" x14ac:dyDescent="0.25">
      <c r="A19" s="17"/>
      <c r="B19" s="55">
        <v>16</v>
      </c>
      <c r="C19" s="19" t="s">
        <v>273</v>
      </c>
      <c r="D19" s="20">
        <v>1.5047999999999999</v>
      </c>
      <c r="E19" s="21">
        <v>13.230144999999998</v>
      </c>
      <c r="F19" s="21">
        <f t="shared" si="0"/>
        <v>3.4509040029952303</v>
      </c>
      <c r="G19" s="21">
        <v>0.40411264530848712</v>
      </c>
      <c r="H19" s="21">
        <v>1.7282268474227749</v>
      </c>
      <c r="I19" s="21">
        <v>1.3185645102639683</v>
      </c>
      <c r="J19" s="22">
        <f t="shared" si="1"/>
        <v>3.05448387231196E-2</v>
      </c>
      <c r="K19" s="22">
        <f t="shared" si="2"/>
        <v>0.16117279838817053</v>
      </c>
      <c r="L19" s="23">
        <f t="shared" si="3"/>
        <v>0.26083644608545337</v>
      </c>
      <c r="M19" s="4"/>
      <c r="N19" t="s">
        <v>263</v>
      </c>
      <c r="O19" s="5">
        <v>3.8034000084735453E-2</v>
      </c>
      <c r="P19" s="71">
        <v>8.1165173036140528E-2</v>
      </c>
    </row>
    <row r="20" spans="1:16" x14ac:dyDescent="0.25">
      <c r="A20" s="17"/>
      <c r="B20" s="55">
        <v>18</v>
      </c>
      <c r="C20" s="19" t="s">
        <v>275</v>
      </c>
      <c r="D20" s="20">
        <v>0</v>
      </c>
      <c r="E20" s="21">
        <v>0.14149999999999999</v>
      </c>
      <c r="F20" s="21">
        <f t="shared" si="0"/>
        <v>0</v>
      </c>
      <c r="G20" s="21">
        <v>0</v>
      </c>
      <c r="H20" s="21">
        <v>0</v>
      </c>
      <c r="I20" s="21">
        <v>0</v>
      </c>
      <c r="J20" s="22">
        <f t="shared" si="1"/>
        <v>0</v>
      </c>
      <c r="K20" s="22">
        <f t="shared" si="2"/>
        <v>0</v>
      </c>
      <c r="L20" s="23">
        <f t="shared" si="3"/>
        <v>0</v>
      </c>
      <c r="M20" s="4"/>
      <c r="N20" t="s">
        <v>258</v>
      </c>
      <c r="O20" s="5">
        <v>2.4800000246614218E-3</v>
      </c>
      <c r="P20" s="71">
        <v>4.4439666427649745E-2</v>
      </c>
    </row>
    <row r="21" spans="1:16" x14ac:dyDescent="0.25">
      <c r="A21" s="17"/>
      <c r="B21" s="55">
        <v>19</v>
      </c>
      <c r="C21" s="19" t="s">
        <v>276</v>
      </c>
      <c r="D21" s="20">
        <v>1.3375999999999999</v>
      </c>
      <c r="E21" s="21">
        <v>22.129014000000005</v>
      </c>
      <c r="F21" s="21">
        <f t="shared" si="0"/>
        <v>4.0584114527810016</v>
      </c>
      <c r="G21" s="21">
        <v>2.6304701597255189</v>
      </c>
      <c r="H21" s="21">
        <v>1.4621180518734036</v>
      </c>
      <c r="I21" s="21">
        <v>-3.4176758817920927E-2</v>
      </c>
      <c r="J21" s="22">
        <f t="shared" si="1"/>
        <v>0.11886974086263032</v>
      </c>
      <c r="K21" s="22">
        <f t="shared" si="2"/>
        <v>0.18494218547644833</v>
      </c>
      <c r="L21" s="23">
        <f t="shared" si="3"/>
        <v>0.18339775341011583</v>
      </c>
      <c r="M21" s="4"/>
      <c r="N21" t="s">
        <v>259</v>
      </c>
      <c r="O21" s="5">
        <v>7.4999998323619366E-3</v>
      </c>
      <c r="P21" s="71">
        <v>3.2318530723555623E-2</v>
      </c>
    </row>
    <row r="22" spans="1:16" x14ac:dyDescent="0.25">
      <c r="A22" s="17"/>
      <c r="B22" s="55">
        <v>21</v>
      </c>
      <c r="C22" s="19" t="s">
        <v>278</v>
      </c>
      <c r="D22" s="20">
        <v>1.6719999999999999</v>
      </c>
      <c r="E22" s="21">
        <v>26.888041000000005</v>
      </c>
      <c r="F22" s="21">
        <f t="shared" si="0"/>
        <v>4.8759495554140813</v>
      </c>
      <c r="G22" s="21">
        <v>5.751279410906136</v>
      </c>
      <c r="H22" s="21">
        <v>0.93911991406184825</v>
      </c>
      <c r="I22" s="21">
        <v>-1.814449769553903</v>
      </c>
      <c r="J22" s="22">
        <f t="shared" si="1"/>
        <v>0.21389730143992769</v>
      </c>
      <c r="K22" s="22">
        <f t="shared" si="2"/>
        <v>0.24882435001374711</v>
      </c>
      <c r="L22" s="23">
        <f t="shared" si="3"/>
        <v>0.18134268522627142</v>
      </c>
      <c r="M22" s="4"/>
      <c r="N22" t="s">
        <v>260</v>
      </c>
      <c r="O22" s="5">
        <v>0</v>
      </c>
      <c r="P22" s="71">
        <v>0</v>
      </c>
    </row>
    <row r="23" spans="1:16" x14ac:dyDescent="0.25">
      <c r="A23" s="17"/>
      <c r="B23" s="55">
        <v>22</v>
      </c>
      <c r="C23" s="19" t="s">
        <v>279</v>
      </c>
      <c r="D23" s="20">
        <v>30.635316999999993</v>
      </c>
      <c r="E23" s="21">
        <v>30.204718000000003</v>
      </c>
      <c r="F23" s="21">
        <f t="shared" si="0"/>
        <v>9.7195550665082919</v>
      </c>
      <c r="G23" s="21">
        <v>1.7146882375527639</v>
      </c>
      <c r="H23" s="21">
        <v>6.0694169079288258</v>
      </c>
      <c r="I23" s="21">
        <v>1.9354499210267022</v>
      </c>
      <c r="J23" s="22">
        <f t="shared" si="1"/>
        <v>5.6768887481510794E-2</v>
      </c>
      <c r="K23" s="22">
        <f t="shared" si="2"/>
        <v>0.25771156497741804</v>
      </c>
      <c r="L23" s="23">
        <f t="shared" si="3"/>
        <v>0.32178930015199253</v>
      </c>
      <c r="M23" s="4"/>
      <c r="N23" t="s">
        <v>270</v>
      </c>
      <c r="O23" s="5">
        <v>0</v>
      </c>
      <c r="P23" s="71">
        <v>0</v>
      </c>
    </row>
    <row r="24" spans="1:16" ht="15.75" thickBot="1" x14ac:dyDescent="0.3">
      <c r="A24" s="24"/>
      <c r="B24" s="56">
        <v>25</v>
      </c>
      <c r="C24" s="26" t="s">
        <v>282</v>
      </c>
      <c r="D24" s="27">
        <v>1.0136369999999999</v>
      </c>
      <c r="E24" s="28">
        <v>34.897981000000001</v>
      </c>
      <c r="F24" s="28">
        <f t="shared" si="0"/>
        <v>8.3169210195117671</v>
      </c>
      <c r="G24" s="28">
        <v>2.8929910105362069</v>
      </c>
      <c r="H24" s="28">
        <v>1.2869588957109954</v>
      </c>
      <c r="I24" s="28">
        <v>4.1369711132645648</v>
      </c>
      <c r="J24" s="29">
        <f t="shared" si="1"/>
        <v>8.2898520992839286E-2</v>
      </c>
      <c r="K24" s="29">
        <f t="shared" si="2"/>
        <v>0.11977626746507777</v>
      </c>
      <c r="L24" s="30">
        <f t="shared" si="3"/>
        <v>0.23832097964383001</v>
      </c>
      <c r="M24" s="4"/>
      <c r="N24" t="s">
        <v>275</v>
      </c>
      <c r="O24" s="5">
        <v>0</v>
      </c>
      <c r="P24" s="71">
        <v>0</v>
      </c>
    </row>
    <row r="25" spans="1:16" x14ac:dyDescent="0.25">
      <c r="O25" s="5"/>
      <c r="P25" s="71"/>
    </row>
    <row r="26" spans="1:16" x14ac:dyDescent="0.25">
      <c r="O26" s="5"/>
      <c r="P26" s="71"/>
    </row>
    <row r="27" spans="1:16" x14ac:dyDescent="0.25">
      <c r="O27" s="5"/>
      <c r="P27" s="71"/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workbookViewId="0">
      <selection activeCell="A14" sqref="A14:D1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3.85546875" customWidth="1"/>
    <col min="6" max="6" width="13.5703125" customWidth="1"/>
    <col min="7" max="9" width="0" hidden="1" customWidth="1"/>
  </cols>
  <sheetData>
    <row r="1" spans="1:13" ht="15.75" x14ac:dyDescent="0.25">
      <c r="A1" s="50">
        <v>72</v>
      </c>
      <c r="B1" s="49" t="s">
        <v>43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1086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131.45438599999997</v>
      </c>
      <c r="E6" s="14">
        <v>251.07677900000004</v>
      </c>
      <c r="F6" s="14">
        <v>56.973112721086359</v>
      </c>
      <c r="G6" s="14">
        <v>26.631171551118769</v>
      </c>
      <c r="H6" s="14">
        <v>22.01645838766467</v>
      </c>
      <c r="I6" s="14">
        <v>8.3254827823029203</v>
      </c>
      <c r="J6" s="15">
        <v>0.10606783971495334</v>
      </c>
      <c r="K6" s="15">
        <v>0.19375599022952031</v>
      </c>
      <c r="L6" s="16">
        <v>0.22691510122123379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126.98262599999998</v>
      </c>
      <c r="E7" s="38">
        <f ca="1">SUM(E8:OFFSET(E6,MATCH("PROYECTOS",$A$8:$A$50,0),0))</f>
        <v>172.49287000000004</v>
      </c>
      <c r="F7" s="38">
        <f ca="1">SUM(F8:OFFSET(F6,MATCH("PROYECTOS",$A$8:$A$50,0),0))</f>
        <v>46.312808483012653</v>
      </c>
      <c r="G7" s="38">
        <f ca="1">SUM(G8:OFFSET(G6,MATCH("PROYECTOS",$A$8:$A$50,0),0))</f>
        <v>23.453225323676179</v>
      </c>
      <c r="H7" s="38">
        <f ca="1">SUM(H8:OFFSET(H6,MATCH("PROYECTOS",$A$8:$A$50,0),0))</f>
        <v>19.559377485089271</v>
      </c>
      <c r="I7" s="38">
        <f ca="1">SUM(I8:OFFSET(I6,MATCH("PROYECTOS",$A$8:$A$50,0),0))</f>
        <v>3.300205674247203</v>
      </c>
      <c r="J7" s="39">
        <f ca="1">IFERROR(G7/E7,0)</f>
        <v>0.13596634645638497</v>
      </c>
      <c r="K7" s="39">
        <f ca="1">IFERROR(SUM(G7,H7)/E7,0)</f>
        <v>0.24935872890726116</v>
      </c>
      <c r="L7" s="40">
        <f ca="1">IFERROR(SUM(G7,H7,I7)/E7,0)</f>
        <v>0.26849114681095304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87.066751999999994</v>
      </c>
      <c r="E8" s="21">
        <v>83.543256000000014</v>
      </c>
      <c r="F8" s="21">
        <f t="shared" ref="F8:F9" si="0">SUM(G8,H8,I8)</f>
        <v>31.220906825708198</v>
      </c>
      <c r="G8" s="21">
        <v>18.591046427573474</v>
      </c>
      <c r="H8" s="21">
        <v>14.913707801781811</v>
      </c>
      <c r="I8" s="21">
        <v>-2.283847403647087</v>
      </c>
      <c r="J8" s="22">
        <f t="shared" ref="J8:J10" si="1">IFERROR(G8/E8,0)</f>
        <v>0.22253198304329283</v>
      </c>
      <c r="K8" s="22">
        <f t="shared" ref="K8:K10" si="2">IFERROR(SUM(G8,H8)/E8,0)</f>
        <v>0.4010467850254158</v>
      </c>
      <c r="L8" s="23">
        <f t="shared" ref="L8:L10" si="3">IFERROR(SUM(G8,H8,I8)/E8,0)</f>
        <v>0.37370948081923205</v>
      </c>
      <c r="M8" s="4"/>
    </row>
    <row r="9" spans="1:13" ht="25.5" x14ac:dyDescent="0.25">
      <c r="A9" s="17"/>
      <c r="B9" s="19">
        <v>3000568</v>
      </c>
      <c r="C9" s="19" t="s">
        <v>1088</v>
      </c>
      <c r="D9" s="20">
        <v>39.915873999999995</v>
      </c>
      <c r="E9" s="21">
        <v>88.949614000000039</v>
      </c>
      <c r="F9" s="21">
        <f t="shared" si="0"/>
        <v>15.091901657304454</v>
      </c>
      <c r="G9" s="21">
        <v>4.862178896102705</v>
      </c>
      <c r="H9" s="21">
        <v>4.6456696833074602</v>
      </c>
      <c r="I9" s="21">
        <v>5.5840530778942901</v>
      </c>
      <c r="J9" s="22">
        <f t="shared" si="1"/>
        <v>5.4662169709951781E-2</v>
      </c>
      <c r="K9" s="22">
        <f t="shared" si="2"/>
        <v>0.10689027362625948</v>
      </c>
      <c r="L9" s="23">
        <f t="shared" si="3"/>
        <v>0.16966798368910793</v>
      </c>
      <c r="M9" s="4"/>
    </row>
    <row r="10" spans="1:13" ht="15.75" thickBot="1" x14ac:dyDescent="0.3">
      <c r="A10" s="41" t="s">
        <v>302</v>
      </c>
      <c r="B10" s="43"/>
      <c r="C10" s="43"/>
      <c r="D10" s="44">
        <f ca="1">OFFSET(D10,-MATCH("PROYECTOS",$A$8:$A$50,0)-1,0)-(OFFSET(D10,-MATCH("PROYECTOS",$A$8:$A$50,0),0))</f>
        <v>4.4717599999999891</v>
      </c>
      <c r="E10" s="45">
        <f t="shared" ref="E10:I10" ca="1" si="4">OFFSET(E10,-MATCH("PROYECTOS",$A$8:$A$50,0)-1,0)-(OFFSET(E10,-MATCH("PROYECTOS",$A$8:$A$50,0),0))</f>
        <v>78.583909000000006</v>
      </c>
      <c r="F10" s="45">
        <f t="shared" ca="1" si="4"/>
        <v>10.660304238073707</v>
      </c>
      <c r="G10" s="45">
        <f t="shared" ca="1" si="4"/>
        <v>3.1779462274425896</v>
      </c>
      <c r="H10" s="45">
        <f t="shared" ca="1" si="4"/>
        <v>2.4570809025753988</v>
      </c>
      <c r="I10" s="45">
        <f t="shared" ca="1" si="4"/>
        <v>5.0252771080557173</v>
      </c>
      <c r="J10" s="46">
        <f t="shared" ca="1" si="1"/>
        <v>4.0440164759971274E-2</v>
      </c>
      <c r="K10" s="46">
        <f t="shared" ca="1" si="2"/>
        <v>7.1707137017299402E-2</v>
      </c>
      <c r="L10" s="47">
        <f t="shared" ca="1" si="3"/>
        <v>0.135655051698608</v>
      </c>
      <c r="M10" s="4"/>
    </row>
    <row r="11" spans="1:13" ht="15.75" thickBot="1" x14ac:dyDescent="0.3"/>
    <row r="12" spans="1:13" ht="15.75" thickBot="1" x14ac:dyDescent="0.3">
      <c r="A12" s="89" t="s">
        <v>324</v>
      </c>
      <c r="B12" s="90"/>
      <c r="C12" s="90"/>
      <c r="D12" s="91"/>
    </row>
    <row r="13" spans="1:13" ht="15.75" thickBot="1" x14ac:dyDescent="0.3">
      <c r="A13" s="1" t="s">
        <v>1097</v>
      </c>
    </row>
    <row r="14" spans="1:13" ht="45" customHeight="1" x14ac:dyDescent="0.25">
      <c r="A14" s="82" t="s">
        <v>326</v>
      </c>
      <c r="B14" s="83"/>
      <c r="C14" s="83"/>
      <c r="D14" s="94" t="s">
        <v>327</v>
      </c>
    </row>
    <row r="15" spans="1:13" ht="15.75" thickBot="1" x14ac:dyDescent="0.3">
      <c r="A15" s="85"/>
      <c r="B15" s="86"/>
      <c r="C15" s="86"/>
      <c r="D15" s="105"/>
    </row>
    <row r="16" spans="1:13" ht="26.25" thickBot="1" x14ac:dyDescent="0.3">
      <c r="A16" s="73"/>
      <c r="B16" s="74">
        <v>3000568</v>
      </c>
      <c r="C16" s="74" t="s">
        <v>1088</v>
      </c>
      <c r="D16" s="75">
        <v>0.16966798368910793</v>
      </c>
    </row>
  </sheetData>
  <mergeCells count="10">
    <mergeCell ref="A12:D12"/>
    <mergeCell ref="A14:C15"/>
    <mergeCell ref="D14:D1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topLeftCell="A11" workbookViewId="0">
      <selection activeCell="A18" sqref="A18:XFD4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72</v>
      </c>
      <c r="B1" s="49" t="s">
        <v>43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1087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131.45438599999997</v>
      </c>
      <c r="I6" s="14">
        <v>251.07677900000004</v>
      </c>
      <c r="J6" s="14">
        <v>56.973112721086359</v>
      </c>
      <c r="K6" s="14">
        <v>26.631171551118769</v>
      </c>
      <c r="L6" s="14">
        <v>22.01645838766467</v>
      </c>
      <c r="M6" s="14">
        <v>8.3254827823029203</v>
      </c>
      <c r="N6" s="15">
        <v>0.10606783971495334</v>
      </c>
      <c r="O6" s="15">
        <v>0.19375599022952031</v>
      </c>
      <c r="P6" s="16">
        <v>0.22691510122123379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SUM(H8:OFFSET(H6,MATCH("PROYECTOS",$A$8:$A$27,0),0))</f>
        <v>126.98262600000001</v>
      </c>
      <c r="I7" s="38">
        <f ca="1">SUM(I8:OFFSET(I6,MATCH("PROYECTOS",$A$8:$A$27,0),0))</f>
        <v>172.49287000000001</v>
      </c>
      <c r="J7" s="38">
        <f ca="1">SUM(J8:OFFSET(J6,MATCH("PROYECTOS",$A$8:$A$27,0),0))</f>
        <v>46.312808483012653</v>
      </c>
      <c r="K7" s="38">
        <f ca="1">SUM(K8:OFFSET(K6,MATCH("PROYECTOS",$A$8:$A$27,0),0))</f>
        <v>23.453225323676179</v>
      </c>
      <c r="L7" s="38">
        <f ca="1">SUM(L8:OFFSET(L6,MATCH("PROYECTOS",$A$8:$A$27,0),0))</f>
        <v>19.559377485089271</v>
      </c>
      <c r="M7" s="38">
        <f ca="1">SUM(M8:OFFSET(M6,MATCH("PROYECTOS",$A$8:$A$27,0),0))</f>
        <v>3.300205674247203</v>
      </c>
      <c r="N7" s="39">
        <f ca="1">IFERROR(K7/I7,0)</f>
        <v>0.135966346456385</v>
      </c>
      <c r="O7" s="39">
        <f ca="1">IFERROR(SUM(K7,L7)/I7,0)</f>
        <v>0.24935872890726118</v>
      </c>
      <c r="P7" s="40">
        <f ca="1">IFERROR(SUM(K7,L7,M7)/I7,0)</f>
        <v>0.2684911468109531</v>
      </c>
      <c r="Q7" s="64"/>
      <c r="R7" s="38"/>
      <c r="S7" s="40"/>
    </row>
    <row r="8" spans="1:19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1</v>
      </c>
      <c r="G8" s="19" t="s">
        <v>539</v>
      </c>
      <c r="H8" s="20">
        <v>5.5716270000000003</v>
      </c>
      <c r="I8" s="21">
        <v>10.910523000000001</v>
      </c>
      <c r="J8" s="21">
        <f t="shared" ref="J8:J17" si="0">SUM(K8,L8,M8)</f>
        <v>2.4359847027528758</v>
      </c>
      <c r="K8" s="21">
        <v>0.93100461849144267</v>
      </c>
      <c r="L8" s="21">
        <v>0.752472812019505</v>
      </c>
      <c r="M8" s="21">
        <v>0.75250727224192815</v>
      </c>
      <c r="N8" s="22">
        <f t="shared" ref="N8:N18" si="1">IFERROR(K8/I8,0)</f>
        <v>8.5330888216031672E-2</v>
      </c>
      <c r="O8" s="22">
        <f t="shared" ref="O8:O18" si="2">IFERROR(SUM(K8,L8)/I8,0)</f>
        <v>0.15429850892674415</v>
      </c>
      <c r="P8" s="23">
        <f t="shared" ref="P8:P18" si="3">IFERROR(SUM(K8,L8,M8)/I8,0)</f>
        <v>0.22326928807655466</v>
      </c>
      <c r="Q8" s="70">
        <v>1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5001253</v>
      </c>
      <c r="C9" s="19" t="s">
        <v>863</v>
      </c>
      <c r="D9" s="68">
        <v>3000001</v>
      </c>
      <c r="E9" s="19" t="s">
        <v>284</v>
      </c>
      <c r="F9" s="69">
        <v>177</v>
      </c>
      <c r="G9" s="19" t="s">
        <v>874</v>
      </c>
      <c r="H9" s="20">
        <v>62.125768000000001</v>
      </c>
      <c r="I9" s="21">
        <v>51.715800000000002</v>
      </c>
      <c r="J9" s="21">
        <f t="shared" si="0"/>
        <v>18.794953137636185</v>
      </c>
      <c r="K9" s="21">
        <v>14.083708882331848</v>
      </c>
      <c r="L9" s="21">
        <v>6.8975989669561386</v>
      </c>
      <c r="M9" s="21">
        <v>-2.1863547116518021</v>
      </c>
      <c r="N9" s="22">
        <f t="shared" si="1"/>
        <v>0.27232893781652506</v>
      </c>
      <c r="O9" s="22">
        <f t="shared" si="2"/>
        <v>0.40570401790725436</v>
      </c>
      <c r="P9" s="23">
        <f t="shared" si="3"/>
        <v>0.3634276785360796</v>
      </c>
      <c r="Q9" s="70">
        <v>1</v>
      </c>
      <c r="R9" s="21">
        <v>0</v>
      </c>
      <c r="S9" s="23">
        <f t="shared" ref="S9:S17" si="4">IFERROR(R9/Q9,0)</f>
        <v>0</v>
      </c>
    </row>
    <row r="10" spans="1:19" ht="25.5" x14ac:dyDescent="0.25">
      <c r="A10" s="17"/>
      <c r="B10" s="19">
        <v>5001254</v>
      </c>
      <c r="C10" s="19" t="s">
        <v>864</v>
      </c>
      <c r="D10" s="68">
        <v>3000001</v>
      </c>
      <c r="E10" s="19" t="s">
        <v>284</v>
      </c>
      <c r="F10" s="69">
        <v>177</v>
      </c>
      <c r="G10" s="19" t="s">
        <v>874</v>
      </c>
      <c r="H10" s="20">
        <v>19.369357000000001</v>
      </c>
      <c r="I10" s="21">
        <v>20.775433</v>
      </c>
      <c r="J10" s="21">
        <f t="shared" si="0"/>
        <v>9.9899689853191376</v>
      </c>
      <c r="K10" s="21">
        <v>3.5763329267501831</v>
      </c>
      <c r="L10" s="21">
        <v>7.2636360228061676</v>
      </c>
      <c r="M10" s="21">
        <v>-0.84999996423721313</v>
      </c>
      <c r="N10" s="22">
        <f t="shared" si="1"/>
        <v>0.17214240140025883</v>
      </c>
      <c r="O10" s="22">
        <f t="shared" si="2"/>
        <v>0.5217686172681143</v>
      </c>
      <c r="P10" s="23">
        <f t="shared" si="3"/>
        <v>0.48085491095753036</v>
      </c>
      <c r="Q10" s="70">
        <v>264016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5004289</v>
      </c>
      <c r="C11" s="19" t="s">
        <v>1089</v>
      </c>
      <c r="D11" s="68">
        <v>3000568</v>
      </c>
      <c r="E11" s="19" t="s">
        <v>1088</v>
      </c>
      <c r="F11" s="69">
        <v>110</v>
      </c>
      <c r="G11" s="19" t="s">
        <v>921</v>
      </c>
      <c r="H11" s="20">
        <v>9.613999999999999</v>
      </c>
      <c r="I11" s="21">
        <v>14.092076999999998</v>
      </c>
      <c r="J11" s="21">
        <f t="shared" si="0"/>
        <v>2.9678354456073066</v>
      </c>
      <c r="K11" s="21">
        <v>1.308677932334831</v>
      </c>
      <c r="L11" s="21">
        <v>0.72239379472739529</v>
      </c>
      <c r="M11" s="21">
        <v>0.93676371854508034</v>
      </c>
      <c r="N11" s="22">
        <f t="shared" si="1"/>
        <v>9.2866220666749918E-2</v>
      </c>
      <c r="O11" s="22">
        <f t="shared" si="2"/>
        <v>0.14412862823998382</v>
      </c>
      <c r="P11" s="23">
        <f t="shared" si="3"/>
        <v>0.21060312440865225</v>
      </c>
      <c r="Q11" s="70">
        <v>1384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5004290</v>
      </c>
      <c r="C12" s="19" t="s">
        <v>1090</v>
      </c>
      <c r="D12" s="68">
        <v>3000568</v>
      </c>
      <c r="E12" s="19" t="s">
        <v>1088</v>
      </c>
      <c r="F12" s="69">
        <v>67</v>
      </c>
      <c r="G12" s="19" t="s">
        <v>773</v>
      </c>
      <c r="H12" s="20">
        <v>0.01</v>
      </c>
      <c r="I12" s="21">
        <v>18.026609000000001</v>
      </c>
      <c r="J12" s="21">
        <f t="shared" si="0"/>
        <v>0.60055884146936478</v>
      </c>
      <c r="K12" s="21">
        <v>0.34681353624910116</v>
      </c>
      <c r="L12" s="21">
        <v>1.1500000022351742E-2</v>
      </c>
      <c r="M12" s="21">
        <v>0.24224530519791188</v>
      </c>
      <c r="N12" s="22">
        <f t="shared" si="1"/>
        <v>1.9238978126673804E-2</v>
      </c>
      <c r="O12" s="22">
        <f t="shared" si="2"/>
        <v>1.9876923955662037E-2</v>
      </c>
      <c r="P12" s="23">
        <f t="shared" si="3"/>
        <v>3.3315131063716127E-2</v>
      </c>
      <c r="Q12" s="70">
        <v>77.260000000000005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5004291</v>
      </c>
      <c r="C13" s="19" t="s">
        <v>1091</v>
      </c>
      <c r="D13" s="68">
        <v>3000568</v>
      </c>
      <c r="E13" s="19" t="s">
        <v>1088</v>
      </c>
      <c r="F13" s="69">
        <v>86</v>
      </c>
      <c r="G13" s="19" t="s">
        <v>508</v>
      </c>
      <c r="H13" s="20">
        <v>0.42320799999999997</v>
      </c>
      <c r="I13" s="21">
        <v>13.670479999999998</v>
      </c>
      <c r="J13" s="21">
        <f t="shared" si="0"/>
        <v>3.6166826042053799</v>
      </c>
      <c r="K13" s="21">
        <v>0.63769314260571264</v>
      </c>
      <c r="L13" s="21">
        <v>1.7756620486352404</v>
      </c>
      <c r="M13" s="21">
        <v>1.2033274129644269</v>
      </c>
      <c r="N13" s="22">
        <f t="shared" si="1"/>
        <v>4.6647458070653902E-2</v>
      </c>
      <c r="O13" s="22">
        <f t="shared" si="2"/>
        <v>0.17653770688673356</v>
      </c>
      <c r="P13" s="23">
        <f t="shared" si="3"/>
        <v>0.26456149339345658</v>
      </c>
      <c r="Q13" s="70">
        <v>450.5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5004293</v>
      </c>
      <c r="C14" s="19" t="s">
        <v>1092</v>
      </c>
      <c r="D14" s="68">
        <v>3000568</v>
      </c>
      <c r="E14" s="19" t="s">
        <v>1088</v>
      </c>
      <c r="F14" s="69">
        <v>194</v>
      </c>
      <c r="G14" s="19" t="s">
        <v>1095</v>
      </c>
      <c r="H14" s="20">
        <v>0.06</v>
      </c>
      <c r="I14" s="21">
        <v>1.438847</v>
      </c>
      <c r="J14" s="21">
        <f t="shared" si="0"/>
        <v>0.12645977933425456</v>
      </c>
      <c r="K14" s="21">
        <v>0</v>
      </c>
      <c r="L14" s="21">
        <v>6.1353800410870463E-2</v>
      </c>
      <c r="M14" s="21">
        <v>6.51059789233841E-2</v>
      </c>
      <c r="N14" s="22">
        <f t="shared" si="1"/>
        <v>0</v>
      </c>
      <c r="O14" s="22">
        <f t="shared" si="2"/>
        <v>4.264094821122083E-2</v>
      </c>
      <c r="P14" s="23">
        <f t="shared" si="3"/>
        <v>8.7889663970008317E-2</v>
      </c>
      <c r="Q14" s="70">
        <v>0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5004294</v>
      </c>
      <c r="C15" s="19" t="s">
        <v>1093</v>
      </c>
      <c r="D15" s="68">
        <v>3000568</v>
      </c>
      <c r="E15" s="19" t="s">
        <v>1088</v>
      </c>
      <c r="F15" s="69">
        <v>86</v>
      </c>
      <c r="G15" s="19" t="s">
        <v>508</v>
      </c>
      <c r="H15" s="20">
        <v>1.5</v>
      </c>
      <c r="I15" s="21">
        <v>6.6551680000000006</v>
      </c>
      <c r="J15" s="21">
        <f t="shared" si="0"/>
        <v>0.72503355862136232</v>
      </c>
      <c r="K15" s="21">
        <v>9.879559934779536E-2</v>
      </c>
      <c r="L15" s="21">
        <v>0.26219161940389313</v>
      </c>
      <c r="M15" s="21">
        <v>0.36404633986967383</v>
      </c>
      <c r="N15" s="22">
        <f t="shared" si="1"/>
        <v>1.4844944462378011E-2</v>
      </c>
      <c r="O15" s="22">
        <f t="shared" si="2"/>
        <v>5.4241638791340571E-2</v>
      </c>
      <c r="P15" s="23">
        <f t="shared" si="3"/>
        <v>0.10894293857365618</v>
      </c>
      <c r="Q15" s="70">
        <v>17569</v>
      </c>
      <c r="R15" s="21">
        <v>0</v>
      </c>
      <c r="S15" s="23">
        <f t="shared" si="4"/>
        <v>0</v>
      </c>
    </row>
    <row r="16" spans="1:19" ht="25.5" x14ac:dyDescent="0.25">
      <c r="A16" s="17"/>
      <c r="B16" s="19">
        <v>5005626</v>
      </c>
      <c r="C16" s="19" t="s">
        <v>1094</v>
      </c>
      <c r="D16" s="68">
        <v>3000568</v>
      </c>
      <c r="E16" s="19" t="s">
        <v>1088</v>
      </c>
      <c r="F16" s="69">
        <v>56</v>
      </c>
      <c r="G16" s="19" t="s">
        <v>429</v>
      </c>
      <c r="H16" s="20">
        <v>28.308665999999995</v>
      </c>
      <c r="I16" s="21">
        <v>35.066432999999996</v>
      </c>
      <c r="J16" s="21">
        <f t="shared" si="0"/>
        <v>7.0553314280667871</v>
      </c>
      <c r="K16" s="21">
        <v>2.4701986855652649</v>
      </c>
      <c r="L16" s="21">
        <v>1.8125684201077092</v>
      </c>
      <c r="M16" s="21">
        <v>2.772564322393813</v>
      </c>
      <c r="N16" s="22">
        <f t="shared" si="1"/>
        <v>7.0443397695034021E-2</v>
      </c>
      <c r="O16" s="22">
        <f t="shared" si="2"/>
        <v>0.12213295562947547</v>
      </c>
      <c r="P16" s="23">
        <f t="shared" si="3"/>
        <v>0.20119900498766977</v>
      </c>
      <c r="Q16" s="70">
        <v>3214</v>
      </c>
      <c r="R16" s="21">
        <v>0</v>
      </c>
      <c r="S16" s="23">
        <f t="shared" si="4"/>
        <v>0</v>
      </c>
    </row>
    <row r="17" spans="1:19" x14ac:dyDescent="0.25">
      <c r="A17" s="17"/>
      <c r="B17" s="19">
        <v>5005827</v>
      </c>
      <c r="C17" s="19" t="s">
        <v>428</v>
      </c>
      <c r="D17" s="68">
        <v>3000001</v>
      </c>
      <c r="E17" s="19" t="s">
        <v>284</v>
      </c>
      <c r="F17" s="69">
        <v>67</v>
      </c>
      <c r="G17" s="19" t="s">
        <v>773</v>
      </c>
      <c r="H17" s="20">
        <v>0</v>
      </c>
      <c r="I17" s="21">
        <v>0.14149999999999999</v>
      </c>
      <c r="J17" s="21">
        <f t="shared" si="0"/>
        <v>0</v>
      </c>
      <c r="K17" s="21">
        <v>0</v>
      </c>
      <c r="L17" s="21">
        <v>0</v>
      </c>
      <c r="M17" s="21">
        <v>0</v>
      </c>
      <c r="N17" s="22">
        <f t="shared" si="1"/>
        <v>0</v>
      </c>
      <c r="O17" s="22">
        <f t="shared" si="2"/>
        <v>0</v>
      </c>
      <c r="P17" s="23">
        <f t="shared" si="3"/>
        <v>0</v>
      </c>
      <c r="Q17" s="70">
        <v>0</v>
      </c>
      <c r="R17" s="21">
        <v>0</v>
      </c>
      <c r="S17" s="23">
        <f t="shared" si="4"/>
        <v>0</v>
      </c>
    </row>
    <row r="18" spans="1:19" ht="15.75" thickBot="1" x14ac:dyDescent="0.3">
      <c r="A18" s="41" t="s">
        <v>302</v>
      </c>
      <c r="B18" s="43"/>
      <c r="C18" s="43"/>
      <c r="D18" s="65"/>
      <c r="E18" s="43"/>
      <c r="F18" s="66"/>
      <c r="G18" s="43"/>
      <c r="H18" s="44">
        <f t="shared" ref="H18:M18" ca="1" si="5">OFFSET(H18,-MATCH("PROYECTOS",$A$8:$A$27,0)-1,0)-(OFFSET(H18,-MATCH("PROYECTOS",$A$8:$A$27,0),0))</f>
        <v>4.4717599999999607</v>
      </c>
      <c r="I18" s="45">
        <f t="shared" ca="1" si="5"/>
        <v>78.583909000000034</v>
      </c>
      <c r="J18" s="45">
        <f t="shared" ca="1" si="5"/>
        <v>10.660304238073707</v>
      </c>
      <c r="K18" s="45">
        <f t="shared" ca="1" si="5"/>
        <v>3.1779462274425896</v>
      </c>
      <c r="L18" s="45">
        <f t="shared" ca="1" si="5"/>
        <v>2.4570809025753988</v>
      </c>
      <c r="M18" s="45">
        <f t="shared" ca="1" si="5"/>
        <v>5.0252771080557173</v>
      </c>
      <c r="N18" s="46">
        <f t="shared" ca="1" si="1"/>
        <v>4.044016475997126E-2</v>
      </c>
      <c r="O18" s="46">
        <f t="shared" ca="1" si="2"/>
        <v>7.1707137017299374E-2</v>
      </c>
      <c r="P18" s="47">
        <f t="shared" ca="1" si="3"/>
        <v>0.13565505169860795</v>
      </c>
      <c r="Q18" s="67"/>
      <c r="R18" s="45"/>
      <c r="S18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73</v>
      </c>
      <c r="B1" s="50" t="s">
        <v>44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1098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118.62791799999998</v>
      </c>
      <c r="E6" s="14">
        <v>357.42508700000008</v>
      </c>
      <c r="F6" s="14">
        <v>100.90732383052448</v>
      </c>
      <c r="G6" s="14">
        <v>20.565863413088664</v>
      </c>
      <c r="H6" s="14">
        <v>40.357674642305938</v>
      </c>
      <c r="I6" s="14">
        <v>39.983785775129874</v>
      </c>
      <c r="J6" s="15">
        <v>5.7538947771421149E-2</v>
      </c>
      <c r="K6" s="15">
        <v>0.1704512085784135</v>
      </c>
      <c r="L6" s="16">
        <v>0.28231740720125909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83.50964399999998</v>
      </c>
      <c r="E7" s="38">
        <f ca="1">SUM(E8:OFFSET(E6,MATCH("GOBIERNOS REGIONALES",$A$8:$A$50,0),0))</f>
        <v>83.509644000000009</v>
      </c>
      <c r="F7" s="38">
        <f ca="1">SUM(F8:OFFSET(F6,MATCH("GOBIERNOS REGIONALES",$A$8:$A$50,0),0))</f>
        <v>5.1434645540957717</v>
      </c>
      <c r="G7" s="38">
        <f ca="1">SUM(G8:OFFSET(G6,MATCH("GOBIERNOS REGIONALES",$A$8:$A$50,0),0))</f>
        <v>2.2063920297441655</v>
      </c>
      <c r="H7" s="38">
        <f ca="1">SUM(H8:OFFSET(H6,MATCH("GOBIERNOS REGIONALES",$A$8:$A$50,0),0))</f>
        <v>1.5313815802437603</v>
      </c>
      <c r="I7" s="38">
        <f ca="1">SUM(I8:OFFSET(I6,MATCH("GOBIERNOS REGIONALES",$A$8:$A$50,0),0))</f>
        <v>1.405690944107846</v>
      </c>
      <c r="J7" s="39">
        <f ca="1">IFERROR(G7/E7,0)</f>
        <v>2.6420805119755572E-2</v>
      </c>
      <c r="K7" s="39">
        <f ca="1">IFERROR(SUM(G7,H7)/E7,0)</f>
        <v>4.4758586325525769E-2</v>
      </c>
      <c r="L7" s="40">
        <f ca="1">IFERROR(SUM(G7,H7,I7)/E7,0)</f>
        <v>6.1591264286742393E-2</v>
      </c>
      <c r="M7" s="4"/>
    </row>
    <row r="8" spans="1:13" ht="25.5" x14ac:dyDescent="0.25">
      <c r="A8" s="17"/>
      <c r="B8" s="18">
        <v>12</v>
      </c>
      <c r="C8" s="19" t="s">
        <v>117</v>
      </c>
      <c r="D8" s="20">
        <v>83.50964399999998</v>
      </c>
      <c r="E8" s="21">
        <v>83.509644000000009</v>
      </c>
      <c r="F8" s="21">
        <f t="shared" ref="F8:F10" si="0">SUM(G8,H8,I8)</f>
        <v>5.1434645540957717</v>
      </c>
      <c r="G8" s="21">
        <v>2.2063920297441655</v>
      </c>
      <c r="H8" s="21">
        <v>1.5313815802437603</v>
      </c>
      <c r="I8" s="21">
        <v>1.405690944107846</v>
      </c>
      <c r="J8" s="22">
        <f t="shared" ref="J8:J10" si="1">IFERROR(G8/E8,0)</f>
        <v>2.6420805119755572E-2</v>
      </c>
      <c r="K8" s="22">
        <f t="shared" ref="K8:K10" si="2">IFERROR(SUM(G8,H8)/E8,0)</f>
        <v>4.4758586325525769E-2</v>
      </c>
      <c r="L8" s="23">
        <f t="shared" ref="L8:L10" si="3">IFERROR(SUM(G8,H8,I8)/E8,0)</f>
        <v>6.1591264286742393E-2</v>
      </c>
      <c r="M8" s="4"/>
    </row>
    <row r="9" spans="1:13" x14ac:dyDescent="0.25">
      <c r="A9" s="34" t="s">
        <v>214</v>
      </c>
      <c r="B9" s="57"/>
      <c r="C9" s="36"/>
      <c r="D9" s="37">
        <f ca="1">SUM(D10:OFFSET(D8,(MATCH("GOBIERNOS LOCALES",$A$8:$A$50,0)-MATCH("GOBIERNOS REGIONALES",$A$8:$A$50,0)),0))</f>
        <v>0</v>
      </c>
      <c r="E9" s="38">
        <f ca="1">SUM(E10:OFFSET(E8,(MATCH("GOBIERNOS LOCALES",$A$8:$A$50,0)-MATCH("GOBIERNOS REGIONALES",$A$8:$A$50,0)),0))</f>
        <v>0</v>
      </c>
      <c r="F9" s="38">
        <f ca="1">SUM(F10:OFFSET(F8,(MATCH("GOBIERNOS LOCALES",$A$8:$A$50,0)-MATCH("GOBIERNOS REGIONALES",$A$8:$A$50,0)),0))</f>
        <v>0</v>
      </c>
      <c r="G9" s="38">
        <f ca="1">SUM(G10:OFFSET(G8,(MATCH("GOBIERNOS LOCALES",$A$8:$A$50,0)-MATCH("GOBIERNOS REGIONALES",$A$8:$A$50,0)),0))</f>
        <v>0</v>
      </c>
      <c r="H9" s="38">
        <f ca="1">SUM(H10:OFFSET(H8,(MATCH("GOBIERNOS LOCALES",$A$8:$A$50,0)-MATCH("GOBIERNOS REGIONALES",$A$8:$A$50,0)),0))</f>
        <v>0</v>
      </c>
      <c r="I9" s="38">
        <f ca="1">SUM(I10:OFFSET(I8,(MATCH("GOBIERNOS LOCALES",$A$8:$A$50,0)-MATCH("GOBIERNOS REGIONALES",$A$8:$A$50,0)),0))</f>
        <v>0</v>
      </c>
      <c r="J9" s="39">
        <f ca="1">IFERROR(G9/E9,0)</f>
        <v>0</v>
      </c>
      <c r="K9" s="39">
        <f ca="1">IFERROR(SUM(G9,H9)/E9,0)</f>
        <v>0</v>
      </c>
      <c r="L9" s="40">
        <f ca="1">IFERROR(SUM(G9,H9,I9)/E9,0)</f>
        <v>0</v>
      </c>
      <c r="M9" s="4"/>
    </row>
    <row r="10" spans="1:13" ht="15.75" thickBot="1" x14ac:dyDescent="0.3">
      <c r="A10" s="41" t="s">
        <v>241</v>
      </c>
      <c r="B10" s="58"/>
      <c r="C10" s="43"/>
      <c r="D10" s="44">
        <v>35.118274</v>
      </c>
      <c r="E10" s="45">
        <v>273.91544300000004</v>
      </c>
      <c r="F10" s="45">
        <f t="shared" si="0"/>
        <v>95.763859276428704</v>
      </c>
      <c r="G10" s="45">
        <v>18.359471383344498</v>
      </c>
      <c r="H10" s="45">
        <v>38.826293062062177</v>
      </c>
      <c r="I10" s="45">
        <v>38.578094831022028</v>
      </c>
      <c r="J10" s="46">
        <f t="shared" si="1"/>
        <v>6.7026054399366222E-2</v>
      </c>
      <c r="K10" s="46">
        <f t="shared" si="2"/>
        <v>0.20877159688074493</v>
      </c>
      <c r="L10" s="47">
        <f t="shared" si="3"/>
        <v>0.34961102677379419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73</v>
      </c>
      <c r="B1" s="51" t="s">
        <v>44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1099</v>
      </c>
      <c r="N2" s="72" t="s">
        <v>1105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118.62791799999998</v>
      </c>
      <c r="E6" s="14">
        <f ca="1">SUM(E7:OFFSET(E7,50,0))</f>
        <v>357.42508700000008</v>
      </c>
      <c r="F6" s="14">
        <f ca="1">SUM(F7:OFFSET(F7,50,0))</f>
        <v>100.90732383052448</v>
      </c>
      <c r="G6" s="14">
        <f ca="1">SUM(G7:OFFSET(G7,50,0))</f>
        <v>20.565863413088664</v>
      </c>
      <c r="H6" s="14">
        <f ca="1">SUM(H7:OFFSET(H7,50,0))</f>
        <v>40.357674642305938</v>
      </c>
      <c r="I6" s="14">
        <f ca="1">SUM(I7:OFFSET(I7,50,0))</f>
        <v>39.983785775129874</v>
      </c>
      <c r="J6" s="15">
        <f ca="1">IFERROR(G6/E6,0)</f>
        <v>5.7538947771421149E-2</v>
      </c>
      <c r="K6" s="15">
        <f ca="1">IFERROR(SUM(G6,H6)/E6,0)</f>
        <v>0.1704512085784135</v>
      </c>
      <c r="L6" s="16">
        <f ca="1">IFERROR(SUM(G6,H6,I6)/E6,0)</f>
        <v>0.28231740720125909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</v>
      </c>
      <c r="C7" s="19" t="s">
        <v>258</v>
      </c>
      <c r="D7" s="20">
        <v>0.53920299999999999</v>
      </c>
      <c r="E7" s="21">
        <v>11.708548000000002</v>
      </c>
      <c r="F7" s="21">
        <f t="shared" ref="F7:F30" si="0">SUM(G7,H7,I7)</f>
        <v>3.8977498151289183</v>
      </c>
      <c r="G7" s="21">
        <v>1.2833712217252469</v>
      </c>
      <c r="H7" s="21">
        <v>1.2688679067941848</v>
      </c>
      <c r="I7" s="21">
        <v>1.3455106866094866</v>
      </c>
      <c r="J7" s="22">
        <f t="shared" ref="J7:J30" si="1">IFERROR(G7/E7,0)</f>
        <v>0.10960976730208107</v>
      </c>
      <c r="K7" s="22">
        <f t="shared" ref="K7:K30" si="2">IFERROR(SUM(G7,H7)/E7,0)</f>
        <v>0.21798084002554641</v>
      </c>
      <c r="L7" s="23">
        <f t="shared" ref="L7:L30" si="3">IFERROR(SUM(G7,H7,I7)/E7,0)</f>
        <v>0.33289779527990299</v>
      </c>
      <c r="M7" s="4"/>
      <c r="N7" t="s">
        <v>263</v>
      </c>
      <c r="O7" s="5">
        <v>4.2468409019365936</v>
      </c>
      <c r="P7" s="71">
        <v>0.47539052740063509</v>
      </c>
    </row>
    <row r="8" spans="1:16" x14ac:dyDescent="0.25">
      <c r="A8" s="17"/>
      <c r="B8" s="55">
        <v>2</v>
      </c>
      <c r="C8" s="19" t="s">
        <v>259</v>
      </c>
      <c r="D8" s="20">
        <v>2.3776679999999999</v>
      </c>
      <c r="E8" s="21">
        <v>28.162411999999996</v>
      </c>
      <c r="F8" s="21">
        <f t="shared" si="0"/>
        <v>9.7768624804557476</v>
      </c>
      <c r="G8" s="21">
        <v>1.6983323123022274</v>
      </c>
      <c r="H8" s="21">
        <v>3.7674494300736114</v>
      </c>
      <c r="I8" s="21">
        <v>4.3110807380799088</v>
      </c>
      <c r="J8" s="22">
        <f t="shared" si="1"/>
        <v>6.0304930994626013E-2</v>
      </c>
      <c r="K8" s="22">
        <f t="shared" si="2"/>
        <v>0.19408073933354286</v>
      </c>
      <c r="L8" s="23">
        <f t="shared" si="3"/>
        <v>0.34715998333011211</v>
      </c>
      <c r="M8" s="4"/>
      <c r="N8" t="s">
        <v>273</v>
      </c>
      <c r="O8" s="5">
        <v>2.7607189520458633</v>
      </c>
      <c r="P8" s="71">
        <v>0.38025326702569157</v>
      </c>
    </row>
    <row r="9" spans="1:16" x14ac:dyDescent="0.25">
      <c r="A9" s="17"/>
      <c r="B9" s="55">
        <v>3</v>
      </c>
      <c r="C9" s="19" t="s">
        <v>260</v>
      </c>
      <c r="D9" s="20">
        <v>1.2279110000000002</v>
      </c>
      <c r="E9" s="21">
        <v>20.897291000000006</v>
      </c>
      <c r="F9" s="21">
        <f t="shared" si="0"/>
        <v>5.2609112919890322</v>
      </c>
      <c r="G9" s="21">
        <v>1.4771711231296649</v>
      </c>
      <c r="H9" s="21">
        <v>1.9255311375927704</v>
      </c>
      <c r="I9" s="21">
        <v>1.8582090312665969</v>
      </c>
      <c r="J9" s="22">
        <f t="shared" si="1"/>
        <v>7.0687206448417861E-2</v>
      </c>
      <c r="K9" s="22">
        <f t="shared" si="2"/>
        <v>0.16282982615892339</v>
      </c>
      <c r="L9" s="23">
        <f t="shared" si="3"/>
        <v>0.25175087488560266</v>
      </c>
      <c r="M9" s="4"/>
      <c r="N9" t="s">
        <v>279</v>
      </c>
      <c r="O9" s="5">
        <v>2.6162145858761505</v>
      </c>
      <c r="P9" s="71">
        <v>0.36477801967104218</v>
      </c>
    </row>
    <row r="10" spans="1:16" x14ac:dyDescent="0.25">
      <c r="A10" s="17"/>
      <c r="B10" s="55">
        <v>4</v>
      </c>
      <c r="C10" s="19" t="s">
        <v>261</v>
      </c>
      <c r="D10" s="20">
        <v>1.8163220000000004</v>
      </c>
      <c r="E10" s="21">
        <v>7.3832570000000004</v>
      </c>
      <c r="F10" s="21">
        <f t="shared" si="0"/>
        <v>2.3174251246718995</v>
      </c>
      <c r="G10" s="21">
        <v>0.31277453387156129</v>
      </c>
      <c r="H10" s="21">
        <v>0.86676444561544486</v>
      </c>
      <c r="I10" s="21">
        <v>1.1378861451848934</v>
      </c>
      <c r="J10" s="22">
        <f t="shared" si="1"/>
        <v>4.2362677321344938E-2</v>
      </c>
      <c r="K10" s="22">
        <f t="shared" si="2"/>
        <v>0.15975862407159958</v>
      </c>
      <c r="L10" s="23">
        <f t="shared" si="3"/>
        <v>0.31387572241788408</v>
      </c>
      <c r="M10" s="4"/>
      <c r="N10" t="s">
        <v>280</v>
      </c>
      <c r="O10" s="5">
        <v>0.95172119727067184</v>
      </c>
      <c r="P10" s="71">
        <v>0.35260569220089749</v>
      </c>
    </row>
    <row r="11" spans="1:16" x14ac:dyDescent="0.25">
      <c r="A11" s="17"/>
      <c r="B11" s="55">
        <v>5</v>
      </c>
      <c r="C11" s="19" t="s">
        <v>262</v>
      </c>
      <c r="D11" s="20">
        <v>2.184415</v>
      </c>
      <c r="E11" s="21">
        <v>15.443099999999998</v>
      </c>
      <c r="F11" s="21">
        <f t="shared" si="0"/>
        <v>4.7964591844253732</v>
      </c>
      <c r="G11" s="21">
        <v>0.80491118271311279</v>
      </c>
      <c r="H11" s="21">
        <v>2.1202659038572165</v>
      </c>
      <c r="I11" s="21">
        <v>1.871282097855044</v>
      </c>
      <c r="J11" s="22">
        <f t="shared" si="1"/>
        <v>5.2121088558198352E-2</v>
      </c>
      <c r="K11" s="22">
        <f t="shared" si="2"/>
        <v>0.18941644401514784</v>
      </c>
      <c r="L11" s="23">
        <f t="shared" si="3"/>
        <v>0.31058914236295654</v>
      </c>
      <c r="M11" s="4"/>
      <c r="N11" t="s">
        <v>259</v>
      </c>
      <c r="O11" s="5">
        <v>9.7768624804557476</v>
      </c>
      <c r="P11" s="71">
        <v>0.34715998333011211</v>
      </c>
    </row>
    <row r="12" spans="1:16" x14ac:dyDescent="0.25">
      <c r="A12" s="17"/>
      <c r="B12" s="55">
        <v>6</v>
      </c>
      <c r="C12" s="19" t="s">
        <v>263</v>
      </c>
      <c r="D12" s="20">
        <v>1.571423</v>
      </c>
      <c r="E12" s="21">
        <v>8.9333729999999996</v>
      </c>
      <c r="F12" s="21">
        <f t="shared" si="0"/>
        <v>4.2468409019365936</v>
      </c>
      <c r="G12" s="21">
        <v>1.2866447686246829</v>
      </c>
      <c r="H12" s="21">
        <v>1.6728367000778235</v>
      </c>
      <c r="I12" s="21">
        <v>1.2873594332340872</v>
      </c>
      <c r="J12" s="22">
        <f t="shared" si="1"/>
        <v>0.14402675995110503</v>
      </c>
      <c r="K12" s="22">
        <f t="shared" si="2"/>
        <v>0.33128376803504189</v>
      </c>
      <c r="L12" s="23">
        <f t="shared" si="3"/>
        <v>0.47539052740063509</v>
      </c>
      <c r="M12" s="4"/>
      <c r="N12" t="s">
        <v>266</v>
      </c>
      <c r="O12" s="5">
        <v>4.2746427225292791</v>
      </c>
      <c r="P12" s="71">
        <v>0.33401940447913153</v>
      </c>
    </row>
    <row r="13" spans="1:16" x14ac:dyDescent="0.25">
      <c r="A13" s="17"/>
      <c r="B13" s="55">
        <v>7</v>
      </c>
      <c r="C13" s="19" t="s">
        <v>264</v>
      </c>
      <c r="D13" s="20">
        <v>0.86706100000000008</v>
      </c>
      <c r="E13" s="21">
        <v>1.531253</v>
      </c>
      <c r="F13" s="21">
        <f t="shared" si="0"/>
        <v>0.10847330907563446</v>
      </c>
      <c r="G13" s="21">
        <v>4.6797540118859615E-2</v>
      </c>
      <c r="H13" s="21">
        <v>2.5474529473285656E-2</v>
      </c>
      <c r="I13" s="21">
        <v>3.6201239483489189E-2</v>
      </c>
      <c r="J13" s="22">
        <f t="shared" si="1"/>
        <v>3.056159897734706E-2</v>
      </c>
      <c r="K13" s="22">
        <f t="shared" si="2"/>
        <v>4.7197993794719277E-2</v>
      </c>
      <c r="L13" s="23">
        <f t="shared" si="3"/>
        <v>7.0839573261658559E-2</v>
      </c>
      <c r="M13" s="4"/>
      <c r="N13" t="s">
        <v>258</v>
      </c>
      <c r="O13" s="5">
        <v>3.8977498151289183</v>
      </c>
      <c r="P13" s="71">
        <v>0.33289779527990299</v>
      </c>
    </row>
    <row r="14" spans="1:16" x14ac:dyDescent="0.25">
      <c r="A14" s="17"/>
      <c r="B14" s="55">
        <v>8</v>
      </c>
      <c r="C14" s="19" t="s">
        <v>265</v>
      </c>
      <c r="D14" s="20">
        <v>1.8440840000000001</v>
      </c>
      <c r="E14" s="21">
        <v>31.044771999999991</v>
      </c>
      <c r="F14" s="21">
        <f t="shared" si="0"/>
        <v>8.2144917431360227</v>
      </c>
      <c r="G14" s="21">
        <v>0.98526135949214222</v>
      </c>
      <c r="H14" s="21">
        <v>2.8835422599076992</v>
      </c>
      <c r="I14" s="21">
        <v>4.3456881237361813</v>
      </c>
      <c r="J14" s="22">
        <f t="shared" si="1"/>
        <v>3.1736788387176508E-2</v>
      </c>
      <c r="K14" s="22">
        <f t="shared" si="2"/>
        <v>0.12462013312257028</v>
      </c>
      <c r="L14" s="23">
        <f t="shared" si="3"/>
        <v>0.26460145183659345</v>
      </c>
      <c r="M14" s="4"/>
      <c r="N14" t="s">
        <v>267</v>
      </c>
      <c r="O14" s="5">
        <v>7.013491106172296</v>
      </c>
      <c r="P14" s="71">
        <v>0.31968769097004074</v>
      </c>
    </row>
    <row r="15" spans="1:16" x14ac:dyDescent="0.25">
      <c r="A15" s="17"/>
      <c r="B15" s="55">
        <v>9</v>
      </c>
      <c r="C15" s="19" t="s">
        <v>266</v>
      </c>
      <c r="D15" s="20">
        <v>1.1191489999999999</v>
      </c>
      <c r="E15" s="21">
        <v>12.797587999999998</v>
      </c>
      <c r="F15" s="21">
        <f t="shared" si="0"/>
        <v>4.2746427225292791</v>
      </c>
      <c r="G15" s="21">
        <v>0.75072667445783736</v>
      </c>
      <c r="H15" s="21">
        <v>1.9257047493074424</v>
      </c>
      <c r="I15" s="21">
        <v>1.5982112987639994</v>
      </c>
      <c r="J15" s="22">
        <f t="shared" si="1"/>
        <v>5.8661575482648567E-2</v>
      </c>
      <c r="K15" s="22">
        <f t="shared" si="2"/>
        <v>0.20913561397392072</v>
      </c>
      <c r="L15" s="23">
        <f t="shared" si="3"/>
        <v>0.33401940447913153</v>
      </c>
      <c r="M15" s="4"/>
      <c r="N15" t="s">
        <v>261</v>
      </c>
      <c r="O15" s="5">
        <v>2.3174251246718995</v>
      </c>
      <c r="P15" s="71">
        <v>0.31387572241788408</v>
      </c>
    </row>
    <row r="16" spans="1:16" x14ac:dyDescent="0.25">
      <c r="A16" s="17"/>
      <c r="B16" s="55">
        <v>10</v>
      </c>
      <c r="C16" s="19" t="s">
        <v>267</v>
      </c>
      <c r="D16" s="20">
        <v>1.962526</v>
      </c>
      <c r="E16" s="21">
        <v>21.938570999999996</v>
      </c>
      <c r="F16" s="21">
        <f t="shared" si="0"/>
        <v>7.013491106172296</v>
      </c>
      <c r="G16" s="21">
        <v>1.716738550874652</v>
      </c>
      <c r="H16" s="21">
        <v>2.7373758353696758</v>
      </c>
      <c r="I16" s="21">
        <v>2.5593767199279682</v>
      </c>
      <c r="J16" s="22">
        <f t="shared" si="1"/>
        <v>7.8252068052866899E-2</v>
      </c>
      <c r="K16" s="22">
        <f t="shared" si="2"/>
        <v>0.20302664135436754</v>
      </c>
      <c r="L16" s="23">
        <f t="shared" si="3"/>
        <v>0.31968769097004074</v>
      </c>
      <c r="M16" s="4"/>
      <c r="N16" t="s">
        <v>262</v>
      </c>
      <c r="O16" s="5">
        <v>4.7964591844253732</v>
      </c>
      <c r="P16" s="71">
        <v>0.31058914236295654</v>
      </c>
    </row>
    <row r="17" spans="1:16" x14ac:dyDescent="0.25">
      <c r="A17" s="17"/>
      <c r="B17" s="55">
        <v>11</v>
      </c>
      <c r="C17" s="19" t="s">
        <v>268</v>
      </c>
      <c r="D17" s="20">
        <v>0.97017300000000006</v>
      </c>
      <c r="E17" s="21">
        <v>9.3113119999999991</v>
      </c>
      <c r="F17" s="21">
        <f t="shared" si="0"/>
        <v>2.8872430105611784</v>
      </c>
      <c r="G17" s="21">
        <v>0.5641710064955987</v>
      </c>
      <c r="H17" s="21">
        <v>1.0573808261833619</v>
      </c>
      <c r="I17" s="21">
        <v>1.2656911778822177</v>
      </c>
      <c r="J17" s="22">
        <f t="shared" si="1"/>
        <v>6.0589850978637463E-2</v>
      </c>
      <c r="K17" s="22">
        <f t="shared" si="2"/>
        <v>0.17414858751150866</v>
      </c>
      <c r="L17" s="23">
        <f t="shared" si="3"/>
        <v>0.31007907484586261</v>
      </c>
      <c r="M17" s="4"/>
      <c r="N17" t="s">
        <v>268</v>
      </c>
      <c r="O17" s="5">
        <v>2.8872430105611784</v>
      </c>
      <c r="P17" s="71">
        <v>0.31007907484586261</v>
      </c>
    </row>
    <row r="18" spans="1:16" x14ac:dyDescent="0.25">
      <c r="A18" s="17"/>
      <c r="B18" s="55">
        <v>12</v>
      </c>
      <c r="C18" s="19" t="s">
        <v>269</v>
      </c>
      <c r="D18" s="20">
        <v>2.9902699999999998</v>
      </c>
      <c r="E18" s="21">
        <v>19.908247000000003</v>
      </c>
      <c r="F18" s="21">
        <f t="shared" si="0"/>
        <v>5.5853826916973048</v>
      </c>
      <c r="G18" s="21">
        <v>1.137935520389874</v>
      </c>
      <c r="H18" s="21">
        <v>2.1367352071720234</v>
      </c>
      <c r="I18" s="21">
        <v>2.3107119641354075</v>
      </c>
      <c r="J18" s="22">
        <f t="shared" si="1"/>
        <v>5.7159001512783816E-2</v>
      </c>
      <c r="K18" s="22">
        <f t="shared" si="2"/>
        <v>0.16448815044146764</v>
      </c>
      <c r="L18" s="23">
        <f t="shared" si="3"/>
        <v>0.28055622836592814</v>
      </c>
      <c r="M18" s="4"/>
      <c r="N18" t="s">
        <v>271</v>
      </c>
      <c r="O18" s="5">
        <v>2.4910666555206262</v>
      </c>
      <c r="P18" s="71">
        <v>0.29505771481493909</v>
      </c>
    </row>
    <row r="19" spans="1:16" x14ac:dyDescent="0.25">
      <c r="A19" s="17"/>
      <c r="B19" s="55">
        <v>13</v>
      </c>
      <c r="C19" s="19" t="s">
        <v>270</v>
      </c>
      <c r="D19" s="20">
        <v>3.0906250000000006</v>
      </c>
      <c r="E19" s="21">
        <v>8.4573070000000019</v>
      </c>
      <c r="F19" s="21">
        <f t="shared" si="0"/>
        <v>1.9839842931978637</v>
      </c>
      <c r="G19" s="21">
        <v>0.30499444050110469</v>
      </c>
      <c r="H19" s="21">
        <v>0.64471021035387821</v>
      </c>
      <c r="I19" s="21">
        <v>1.0342796423428808</v>
      </c>
      <c r="J19" s="22">
        <f t="shared" si="1"/>
        <v>3.6062831880302397E-2</v>
      </c>
      <c r="K19" s="22">
        <f t="shared" si="2"/>
        <v>0.1122939785507352</v>
      </c>
      <c r="L19" s="23">
        <f t="shared" si="3"/>
        <v>0.23458818430002165</v>
      </c>
      <c r="M19" s="4"/>
      <c r="N19" t="s">
        <v>282</v>
      </c>
      <c r="O19" s="5">
        <v>0.99472485892329132</v>
      </c>
      <c r="P19" s="71">
        <v>0.28450176509192843</v>
      </c>
    </row>
    <row r="20" spans="1:16" x14ac:dyDescent="0.25">
      <c r="A20" s="17"/>
      <c r="B20" s="55">
        <v>14</v>
      </c>
      <c r="C20" s="19" t="s">
        <v>271</v>
      </c>
      <c r="D20" s="20">
        <v>2.9483200000000003</v>
      </c>
      <c r="E20" s="21">
        <v>8.4426419999999975</v>
      </c>
      <c r="F20" s="21">
        <f t="shared" si="0"/>
        <v>2.4910666555206262</v>
      </c>
      <c r="G20" s="21">
        <v>0.34556138779589674</v>
      </c>
      <c r="H20" s="21">
        <v>0.60767978325020522</v>
      </c>
      <c r="I20" s="21">
        <v>1.5378254844745243</v>
      </c>
      <c r="J20" s="22">
        <f t="shared" si="1"/>
        <v>4.0930479794819778E-2</v>
      </c>
      <c r="K20" s="22">
        <f t="shared" si="2"/>
        <v>0.11290792278603098</v>
      </c>
      <c r="L20" s="23">
        <f t="shared" si="3"/>
        <v>0.29505771481493909</v>
      </c>
      <c r="M20" s="4"/>
      <c r="N20" t="s">
        <v>269</v>
      </c>
      <c r="O20" s="5">
        <v>5.5853826916973048</v>
      </c>
      <c r="P20" s="71">
        <v>0.28055622836592814</v>
      </c>
    </row>
    <row r="21" spans="1:16" x14ac:dyDescent="0.25">
      <c r="A21" s="17"/>
      <c r="B21" s="55">
        <v>15</v>
      </c>
      <c r="C21" s="19" t="s">
        <v>272</v>
      </c>
      <c r="D21" s="20">
        <v>79.074538000000004</v>
      </c>
      <c r="E21" s="21">
        <v>71.688179000000005</v>
      </c>
      <c r="F21" s="21">
        <f t="shared" si="0"/>
        <v>17.548745322380455</v>
      </c>
      <c r="G21" s="21">
        <v>4.0342781972558441</v>
      </c>
      <c r="H21" s="21">
        <v>7.6008013375612791</v>
      </c>
      <c r="I21" s="21">
        <v>5.9136657875633318</v>
      </c>
      <c r="J21" s="22">
        <f t="shared" si="1"/>
        <v>5.6275361622114072E-2</v>
      </c>
      <c r="K21" s="22">
        <f t="shared" si="2"/>
        <v>0.16230122869792971</v>
      </c>
      <c r="L21" s="23">
        <f t="shared" si="3"/>
        <v>0.24479273385337985</v>
      </c>
      <c r="M21" s="4"/>
      <c r="N21" t="s">
        <v>265</v>
      </c>
      <c r="O21" s="5">
        <v>8.2144917431360227</v>
      </c>
      <c r="P21" s="71">
        <v>0.26460145183659345</v>
      </c>
    </row>
    <row r="22" spans="1:16" x14ac:dyDescent="0.25">
      <c r="A22" s="17"/>
      <c r="B22" s="55">
        <v>16</v>
      </c>
      <c r="C22" s="19" t="s">
        <v>273</v>
      </c>
      <c r="D22" s="20">
        <v>2.0617520000000003</v>
      </c>
      <c r="E22" s="21">
        <v>7.260211</v>
      </c>
      <c r="F22" s="21">
        <f t="shared" si="0"/>
        <v>2.7607189520458633</v>
      </c>
      <c r="G22" s="21">
        <v>0.97422135164379142</v>
      </c>
      <c r="H22" s="21">
        <v>0.80852836935810046</v>
      </c>
      <c r="I22" s="21">
        <v>0.97796923104397138</v>
      </c>
      <c r="J22" s="22">
        <f t="shared" si="1"/>
        <v>0.13418636891459373</v>
      </c>
      <c r="K22" s="22">
        <f t="shared" si="2"/>
        <v>0.24555067628225846</v>
      </c>
      <c r="L22" s="23">
        <f t="shared" si="3"/>
        <v>0.38025326702569157</v>
      </c>
      <c r="M22" s="4"/>
      <c r="N22" t="s">
        <v>276</v>
      </c>
      <c r="O22" s="5">
        <v>0.46894039044491365</v>
      </c>
      <c r="P22" s="71">
        <v>0.25433199829750192</v>
      </c>
    </row>
    <row r="23" spans="1:16" x14ac:dyDescent="0.25">
      <c r="A23" s="17"/>
      <c r="B23" s="55">
        <v>18</v>
      </c>
      <c r="C23" s="19" t="s">
        <v>275</v>
      </c>
      <c r="D23" s="20">
        <v>0.67224299999999992</v>
      </c>
      <c r="E23" s="21">
        <v>3.4013740000000006</v>
      </c>
      <c r="F23" s="21">
        <f t="shared" si="0"/>
        <v>0.49945721123367548</v>
      </c>
      <c r="G23" s="21">
        <v>0.21089208693592809</v>
      </c>
      <c r="H23" s="21">
        <v>-3.603184012172278E-2</v>
      </c>
      <c r="I23" s="21">
        <v>0.32459696441947017</v>
      </c>
      <c r="J23" s="22">
        <f t="shared" si="1"/>
        <v>6.2002028279138977E-2</v>
      </c>
      <c r="K23" s="22">
        <f t="shared" si="2"/>
        <v>5.1408709190522796E-2</v>
      </c>
      <c r="L23" s="23">
        <f t="shared" si="3"/>
        <v>0.14683983920429666</v>
      </c>
      <c r="M23" s="4"/>
      <c r="N23" t="s">
        <v>260</v>
      </c>
      <c r="O23" s="5">
        <v>5.2609112919890322</v>
      </c>
      <c r="P23" s="71">
        <v>0.25175087488560266</v>
      </c>
    </row>
    <row r="24" spans="1:16" x14ac:dyDescent="0.25">
      <c r="A24" s="17"/>
      <c r="B24" s="55">
        <v>19</v>
      </c>
      <c r="C24" s="19" t="s">
        <v>276</v>
      </c>
      <c r="D24" s="20">
        <v>0.72112000000000009</v>
      </c>
      <c r="E24" s="21">
        <v>1.843812</v>
      </c>
      <c r="F24" s="21">
        <f t="shared" si="0"/>
        <v>0.46894039044491365</v>
      </c>
      <c r="G24" s="21">
        <v>0.27353579182818066</v>
      </c>
      <c r="H24" s="21">
        <v>0.11322304930945393</v>
      </c>
      <c r="I24" s="21">
        <v>8.2181549307279056E-2</v>
      </c>
      <c r="J24" s="22">
        <f t="shared" si="1"/>
        <v>0.14835340687021273</v>
      </c>
      <c r="K24" s="22">
        <f t="shared" si="2"/>
        <v>0.20976045341804619</v>
      </c>
      <c r="L24" s="23">
        <f t="shared" si="3"/>
        <v>0.25433199829750192</v>
      </c>
      <c r="M24" s="4"/>
      <c r="N24" t="s">
        <v>281</v>
      </c>
      <c r="O24" s="5">
        <v>0.20872882611001842</v>
      </c>
      <c r="P24" s="71">
        <v>0.24706109639972493</v>
      </c>
    </row>
    <row r="25" spans="1:16" x14ac:dyDescent="0.25">
      <c r="A25" s="17"/>
      <c r="B25" s="55">
        <v>20</v>
      </c>
      <c r="C25" s="19" t="s">
        <v>277</v>
      </c>
      <c r="D25" s="20">
        <v>3.7507730000000001</v>
      </c>
      <c r="E25" s="21">
        <v>6.9682360000000001</v>
      </c>
      <c r="F25" s="21">
        <f t="shared" si="0"/>
        <v>0.93620033917250112</v>
      </c>
      <c r="G25" s="21">
        <v>0.15446465671993792</v>
      </c>
      <c r="H25" s="21">
        <v>0.54521603241300909</v>
      </c>
      <c r="I25" s="21">
        <v>0.23651965003955411</v>
      </c>
      <c r="J25" s="22">
        <f t="shared" si="1"/>
        <v>2.2166966893764493E-2</v>
      </c>
      <c r="K25" s="22">
        <f t="shared" si="2"/>
        <v>0.10041001612645539</v>
      </c>
      <c r="L25" s="23">
        <f t="shared" si="3"/>
        <v>0.13435255912292596</v>
      </c>
      <c r="M25" s="4"/>
      <c r="N25" t="s">
        <v>272</v>
      </c>
      <c r="O25" s="5">
        <v>17.548745322380455</v>
      </c>
      <c r="P25" s="71">
        <v>0.24479273385337985</v>
      </c>
    </row>
    <row r="26" spans="1:16" x14ac:dyDescent="0.25">
      <c r="A26" s="17"/>
      <c r="B26" s="55">
        <v>21</v>
      </c>
      <c r="C26" s="19" t="s">
        <v>278</v>
      </c>
      <c r="D26" s="20">
        <v>2.6942200000000001</v>
      </c>
      <c r="E26" s="21">
        <v>46.09119799999997</v>
      </c>
      <c r="F26" s="21">
        <f t="shared" si="0"/>
        <v>11.066847816569165</v>
      </c>
      <c r="G26" s="21">
        <v>1.0491050623895717</v>
      </c>
      <c r="H26" s="21">
        <v>5.9846640618343372</v>
      </c>
      <c r="I26" s="21">
        <v>4.0330786923452564</v>
      </c>
      <c r="J26" s="22">
        <f t="shared" si="1"/>
        <v>2.2761505621736549E-2</v>
      </c>
      <c r="K26" s="22">
        <f t="shared" si="2"/>
        <v>0.15260547413464742</v>
      </c>
      <c r="L26" s="23">
        <f t="shared" si="3"/>
        <v>0.24010761917208515</v>
      </c>
      <c r="M26" s="4"/>
      <c r="N26" t="s">
        <v>278</v>
      </c>
      <c r="O26" s="5">
        <v>11.066847816569165</v>
      </c>
      <c r="P26" s="71">
        <v>0.24010761917208515</v>
      </c>
    </row>
    <row r="27" spans="1:16" x14ac:dyDescent="0.25">
      <c r="A27" s="17"/>
      <c r="B27" s="55">
        <v>22</v>
      </c>
      <c r="C27" s="19" t="s">
        <v>279</v>
      </c>
      <c r="D27" s="20">
        <v>1.5492349999999999</v>
      </c>
      <c r="E27" s="21">
        <v>7.1720730000000001</v>
      </c>
      <c r="F27" s="21">
        <f t="shared" si="0"/>
        <v>2.6162145858761505</v>
      </c>
      <c r="G27" s="21">
        <v>0.52123287924951001</v>
      </c>
      <c r="H27" s="21">
        <v>1.0192160494534619</v>
      </c>
      <c r="I27" s="21">
        <v>1.0757656571731786</v>
      </c>
      <c r="J27" s="22">
        <f t="shared" si="1"/>
        <v>7.2675344945528297E-2</v>
      </c>
      <c r="K27" s="22">
        <f t="shared" si="2"/>
        <v>0.2147843348363816</v>
      </c>
      <c r="L27" s="23">
        <f t="shared" si="3"/>
        <v>0.36477801967104218</v>
      </c>
      <c r="M27" s="4"/>
      <c r="N27" t="s">
        <v>270</v>
      </c>
      <c r="O27" s="5">
        <v>1.9839842931978637</v>
      </c>
      <c r="P27" s="71">
        <v>0.23458818430002165</v>
      </c>
    </row>
    <row r="28" spans="1:16" x14ac:dyDescent="0.25">
      <c r="A28" s="17"/>
      <c r="B28" s="55">
        <v>23</v>
      </c>
      <c r="C28" s="19" t="s">
        <v>280</v>
      </c>
      <c r="D28" s="20">
        <v>0.90619399999999994</v>
      </c>
      <c r="E28" s="21">
        <v>2.6991089999999991</v>
      </c>
      <c r="F28" s="21">
        <f t="shared" si="0"/>
        <v>0.95172119727067184</v>
      </c>
      <c r="G28" s="21">
        <v>0.25593866095005069</v>
      </c>
      <c r="H28" s="21">
        <v>0.36852340072073275</v>
      </c>
      <c r="I28" s="21">
        <v>0.3272591355998884</v>
      </c>
      <c r="J28" s="22">
        <f t="shared" si="1"/>
        <v>9.4823388366327838E-2</v>
      </c>
      <c r="K28" s="22">
        <f t="shared" si="2"/>
        <v>0.23135859339907489</v>
      </c>
      <c r="L28" s="23">
        <f t="shared" si="3"/>
        <v>0.35260569220089749</v>
      </c>
      <c r="M28" s="4"/>
      <c r="N28" t="s">
        <v>275</v>
      </c>
      <c r="O28" s="5">
        <v>0.49945721123367548</v>
      </c>
      <c r="P28" s="71">
        <v>0.14683983920429666</v>
      </c>
    </row>
    <row r="29" spans="1:16" x14ac:dyDescent="0.25">
      <c r="A29" s="17"/>
      <c r="B29" s="55">
        <v>24</v>
      </c>
      <c r="C29" s="19" t="s">
        <v>281</v>
      </c>
      <c r="D29" s="20">
        <v>0.35524100000000003</v>
      </c>
      <c r="E29" s="21">
        <v>0.84484700000000001</v>
      </c>
      <c r="F29" s="21">
        <f t="shared" si="0"/>
        <v>0.20872882611001842</v>
      </c>
      <c r="G29" s="21">
        <v>0.12204552612092812</v>
      </c>
      <c r="H29" s="21">
        <v>1.0481650075234938E-2</v>
      </c>
      <c r="I29" s="21">
        <v>7.6201649913855363E-2</v>
      </c>
      <c r="J29" s="22">
        <f t="shared" si="1"/>
        <v>0.1444587317241206</v>
      </c>
      <c r="K29" s="22">
        <f t="shared" si="2"/>
        <v>0.15686529773575933</v>
      </c>
      <c r="L29" s="23">
        <f t="shared" si="3"/>
        <v>0.24706109639972493</v>
      </c>
      <c r="M29" s="4"/>
      <c r="N29" t="s">
        <v>277</v>
      </c>
      <c r="O29" s="5">
        <v>0.93620033917250112</v>
      </c>
      <c r="P29" s="71">
        <v>0.13435255912292596</v>
      </c>
    </row>
    <row r="30" spans="1:16" ht="15.75" thickBot="1" x14ac:dyDescent="0.3">
      <c r="A30" s="24"/>
      <c r="B30" s="56">
        <v>25</v>
      </c>
      <c r="C30" s="26" t="s">
        <v>282</v>
      </c>
      <c r="D30" s="27">
        <v>1.3334519999999999</v>
      </c>
      <c r="E30" s="28">
        <v>3.496375</v>
      </c>
      <c r="F30" s="28">
        <f t="shared" si="0"/>
        <v>0.99472485892329132</v>
      </c>
      <c r="G30" s="28">
        <v>0.25475757750245975</v>
      </c>
      <c r="H30" s="28">
        <v>0.30273360667342786</v>
      </c>
      <c r="I30" s="28">
        <v>0.43723367474740371</v>
      </c>
      <c r="J30" s="29">
        <f t="shared" si="1"/>
        <v>7.2863344893628335E-2</v>
      </c>
      <c r="K30" s="29">
        <f t="shared" si="2"/>
        <v>0.15944833840074008</v>
      </c>
      <c r="L30" s="30">
        <f t="shared" si="3"/>
        <v>0.28450176509192843</v>
      </c>
      <c r="M30" s="4"/>
      <c r="N30" t="s">
        <v>264</v>
      </c>
      <c r="O30" s="5">
        <v>0.10847330907563446</v>
      </c>
      <c r="P30" s="71">
        <v>7.0839573261658559E-2</v>
      </c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workbookViewId="0">
      <selection activeCell="A13" sqref="A13:D1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3.7109375" customWidth="1"/>
    <col min="6" max="6" width="13.5703125" customWidth="1"/>
    <col min="7" max="9" width="0" hidden="1" customWidth="1"/>
  </cols>
  <sheetData>
    <row r="1" spans="1:13" ht="15.75" x14ac:dyDescent="0.25">
      <c r="A1" s="50">
        <v>73</v>
      </c>
      <c r="B1" s="49" t="s">
        <v>44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1100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118.62791799999998</v>
      </c>
      <c r="E6" s="14">
        <v>357.42508700000008</v>
      </c>
      <c r="F6" s="14">
        <v>100.90732383052448</v>
      </c>
      <c r="G6" s="14">
        <v>20.565863413088664</v>
      </c>
      <c r="H6" s="14">
        <v>40.357674642305938</v>
      </c>
      <c r="I6" s="14">
        <v>39.983785775129874</v>
      </c>
      <c r="J6" s="15">
        <v>5.7538947771421149E-2</v>
      </c>
      <c r="K6" s="15">
        <v>0.1704512085784135</v>
      </c>
      <c r="L6" s="16">
        <v>0.28231740720125909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83.509643999999994</v>
      </c>
      <c r="E7" s="38">
        <f ca="1">SUM(E8:OFFSET(E6,MATCH("PROYECTOS",$A$8:$A$50,0),0))</f>
        <v>83.509644000000037</v>
      </c>
      <c r="F7" s="38">
        <f ca="1">SUM(F8:OFFSET(F6,MATCH("PROYECTOS",$A$8:$A$50,0),0))</f>
        <v>5.1434645540957717</v>
      </c>
      <c r="G7" s="38">
        <f ca="1">SUM(G8:OFFSET(G6,MATCH("PROYECTOS",$A$8:$A$50,0),0))</f>
        <v>2.2063920297441655</v>
      </c>
      <c r="H7" s="38">
        <f ca="1">SUM(H8:OFFSET(H6,MATCH("PROYECTOS",$A$8:$A$50,0),0))</f>
        <v>1.5313815802437603</v>
      </c>
      <c r="I7" s="38">
        <f ca="1">SUM(I8:OFFSET(I6,MATCH("PROYECTOS",$A$8:$A$50,0),0))</f>
        <v>1.405690944107846</v>
      </c>
      <c r="J7" s="39">
        <f ca="1">IFERROR(G7/E7,0)</f>
        <v>2.6420805119755565E-2</v>
      </c>
      <c r="K7" s="39">
        <f ca="1">IFERROR(SUM(G7,H7)/E7,0)</f>
        <v>4.4758586325525755E-2</v>
      </c>
      <c r="L7" s="40">
        <f ca="1">IFERROR(SUM(G7,H7,I7)/E7,0)</f>
        <v>6.1591264286742373E-2</v>
      </c>
      <c r="M7" s="4"/>
    </row>
    <row r="8" spans="1:13" x14ac:dyDescent="0.25">
      <c r="A8" s="17"/>
      <c r="B8" s="19">
        <v>3000194</v>
      </c>
      <c r="C8" s="19" t="s">
        <v>1102</v>
      </c>
      <c r="D8" s="20">
        <v>83.509643999999994</v>
      </c>
      <c r="E8" s="21">
        <v>83.509644000000037</v>
      </c>
      <c r="F8" s="21">
        <f t="shared" ref="F8" si="0">SUM(G8,H8,I8)</f>
        <v>5.1434645540957717</v>
      </c>
      <c r="G8" s="21">
        <v>2.2063920297441655</v>
      </c>
      <c r="H8" s="21">
        <v>1.5313815802437603</v>
      </c>
      <c r="I8" s="21">
        <v>1.405690944107846</v>
      </c>
      <c r="J8" s="22">
        <f t="shared" ref="J8:J9" si="1">IFERROR(G8/E8,0)</f>
        <v>2.6420805119755565E-2</v>
      </c>
      <c r="K8" s="22">
        <f t="shared" ref="K8:K9" si="2">IFERROR(SUM(G8,H8)/E8,0)</f>
        <v>4.4758586325525755E-2</v>
      </c>
      <c r="L8" s="23">
        <f t="shared" ref="L8:L9" si="3">IFERROR(SUM(G8,H8,I8)/E8,0)</f>
        <v>6.1591264286742373E-2</v>
      </c>
      <c r="M8" s="4"/>
    </row>
    <row r="9" spans="1:13" ht="15.75" thickBot="1" x14ac:dyDescent="0.3">
      <c r="A9" s="41" t="s">
        <v>302</v>
      </c>
      <c r="B9" s="43"/>
      <c r="C9" s="43"/>
      <c r="D9" s="44">
        <f ca="1">OFFSET(D9,-MATCH("PROYECTOS",$A$8:$A$50,0)-1,0)-(OFFSET(D9,-MATCH("PROYECTOS",$A$8:$A$50,0),0))</f>
        <v>35.118273999999985</v>
      </c>
      <c r="E9" s="45">
        <f t="shared" ref="E9:I9" ca="1" si="4">OFFSET(E9,-MATCH("PROYECTOS",$A$8:$A$50,0)-1,0)-(OFFSET(E9,-MATCH("PROYECTOS",$A$8:$A$50,0),0))</f>
        <v>273.91544300000004</v>
      </c>
      <c r="F9" s="45">
        <f t="shared" ca="1" si="4"/>
        <v>95.763859276428704</v>
      </c>
      <c r="G9" s="45">
        <f t="shared" ca="1" si="4"/>
        <v>18.359471383344498</v>
      </c>
      <c r="H9" s="45">
        <f t="shared" ca="1" si="4"/>
        <v>38.826293062062177</v>
      </c>
      <c r="I9" s="45">
        <f t="shared" ca="1" si="4"/>
        <v>38.578094831022028</v>
      </c>
      <c r="J9" s="46">
        <f t="shared" ca="1" si="1"/>
        <v>6.7026054399366222E-2</v>
      </c>
      <c r="K9" s="46">
        <f t="shared" ca="1" si="2"/>
        <v>0.20877159688074493</v>
      </c>
      <c r="L9" s="47">
        <f t="shared" ca="1" si="3"/>
        <v>0.34961102677379419</v>
      </c>
      <c r="M9" s="4"/>
    </row>
    <row r="10" spans="1:13" ht="15.75" thickBot="1" x14ac:dyDescent="0.3"/>
    <row r="11" spans="1:13" ht="15.75" thickBot="1" x14ac:dyDescent="0.3">
      <c r="A11" s="89" t="s">
        <v>324</v>
      </c>
      <c r="B11" s="90"/>
      <c r="C11" s="90"/>
      <c r="D11" s="91"/>
    </row>
    <row r="12" spans="1:13" ht="15.75" thickBot="1" x14ac:dyDescent="0.3">
      <c r="A12" s="1" t="s">
        <v>1106</v>
      </c>
    </row>
    <row r="13" spans="1:13" ht="45" customHeight="1" x14ac:dyDescent="0.25">
      <c r="A13" s="82" t="s">
        <v>326</v>
      </c>
      <c r="B13" s="83"/>
      <c r="C13" s="83"/>
      <c r="D13" s="94" t="s">
        <v>327</v>
      </c>
    </row>
    <row r="14" spans="1:13" ht="15.75" thickBot="1" x14ac:dyDescent="0.3">
      <c r="A14" s="85"/>
      <c r="B14" s="86"/>
      <c r="C14" s="86"/>
      <c r="D14" s="105"/>
    </row>
    <row r="15" spans="1:13" ht="15.75" thickBot="1" x14ac:dyDescent="0.3">
      <c r="A15" s="73"/>
      <c r="B15" s="74">
        <v>3000194</v>
      </c>
      <c r="C15" s="74" t="s">
        <v>1102</v>
      </c>
      <c r="D15" s="75">
        <v>6.1591264286742373E-2</v>
      </c>
    </row>
  </sheetData>
  <mergeCells count="10">
    <mergeCell ref="A11:D11"/>
    <mergeCell ref="A13:C14"/>
    <mergeCell ref="D13:D14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"/>
  <sheetViews>
    <sheetView workbookViewId="0"/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16</v>
      </c>
      <c r="B1" s="49" t="s">
        <v>366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369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521.51113800000007</v>
      </c>
      <c r="E6" s="14">
        <v>552.65982900000029</v>
      </c>
      <c r="F6" s="14">
        <v>189.49189176925645</v>
      </c>
      <c r="G6" s="14">
        <v>75.744897007781105</v>
      </c>
      <c r="H6" s="14">
        <v>71.067543284563243</v>
      </c>
      <c r="I6" s="14">
        <v>42.679451476912107</v>
      </c>
      <c r="J6" s="15">
        <v>0.13705518844175132</v>
      </c>
      <c r="K6" s="15">
        <v>0.26564702659498757</v>
      </c>
      <c r="L6" s="16">
        <v>0.34287256251667309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520.90963799999997</v>
      </c>
      <c r="E7" s="38">
        <f ca="1">SUM(E8:OFFSET(E6,MATCH("PROYECTOS",$A$8:$A$50,0),0))</f>
        <v>552.54062400000009</v>
      </c>
      <c r="F7" s="38">
        <f ca="1">SUM(F8:OFFSET(F6,MATCH("PROYECTOS",$A$8:$A$50,0),0))</f>
        <v>189.44854329901938</v>
      </c>
      <c r="G7" s="38">
        <f ca="1">SUM(G8:OFFSET(G6,MATCH("PROYECTOS",$A$8:$A$50,0),0))</f>
        <v>75.744897007781105</v>
      </c>
      <c r="H7" s="38">
        <f ca="1">SUM(H8:OFFSET(H6,MATCH("PROYECTOS",$A$8:$A$50,0),0))</f>
        <v>71.052543284898519</v>
      </c>
      <c r="I7" s="38">
        <f ca="1">SUM(I8:OFFSET(I6,MATCH("PROYECTOS",$A$8:$A$50,0),0))</f>
        <v>42.651103006339724</v>
      </c>
      <c r="J7" s="39">
        <f ca="1">IFERROR(G7/E7,0)</f>
        <v>0.1370847566997736</v>
      </c>
      <c r="K7" s="39">
        <f ca="1">IFERROR(SUM(G7,H7)/E7,0)</f>
        <v>0.26567718990500794</v>
      </c>
      <c r="L7" s="40">
        <f ca="1">IFERROR(SUM(G7,H7,I7)/E7,0)</f>
        <v>0.34286808077123271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29.344055000000001</v>
      </c>
      <c r="E8" s="21">
        <v>28.609362000000004</v>
      </c>
      <c r="F8" s="21">
        <f t="shared" ref="F8:F32" si="0">SUM(G8,H8,I8)</f>
        <v>7.4722610498868027</v>
      </c>
      <c r="G8" s="21">
        <v>2.7232083968847292</v>
      </c>
      <c r="H8" s="21">
        <v>2.8352680536311174</v>
      </c>
      <c r="I8" s="21">
        <v>1.9137845993709561</v>
      </c>
      <c r="J8" s="22">
        <f t="shared" ref="J8:J33" si="1">IFERROR(G8/E8,0)</f>
        <v>9.5185918402679814E-2</v>
      </c>
      <c r="K8" s="22">
        <f t="shared" ref="K8:K33" si="2">IFERROR(SUM(G8,H8)/E8,0)</f>
        <v>0.19428872445725442</v>
      </c>
      <c r="L8" s="23">
        <f t="shared" ref="L8:L33" si="3">IFERROR(SUM(G8,H8,I8)/E8,0)</f>
        <v>0.26118237274521544</v>
      </c>
      <c r="M8" s="4"/>
    </row>
    <row r="9" spans="1:13" ht="25.5" x14ac:dyDescent="0.25">
      <c r="A9" s="17"/>
      <c r="B9" s="19">
        <v>3000612</v>
      </c>
      <c r="C9" s="19" t="s">
        <v>371</v>
      </c>
      <c r="D9" s="20">
        <v>63.326840999999995</v>
      </c>
      <c r="E9" s="21">
        <v>75.286027000000033</v>
      </c>
      <c r="F9" s="21">
        <f t="shared" si="0"/>
        <v>24.482406262914839</v>
      </c>
      <c r="G9" s="21">
        <v>9.794665650520983</v>
      </c>
      <c r="H9" s="21">
        <v>9.2364389548619101</v>
      </c>
      <c r="I9" s="21">
        <v>5.4513016575319462</v>
      </c>
      <c r="J9" s="22">
        <f t="shared" si="1"/>
        <v>0.13009938285787054</v>
      </c>
      <c r="K9" s="22">
        <f t="shared" si="2"/>
        <v>0.2527840206707001</v>
      </c>
      <c r="L9" s="23">
        <f t="shared" si="3"/>
        <v>0.32519190131941522</v>
      </c>
      <c r="M9" s="4"/>
    </row>
    <row r="10" spans="1:13" ht="51" x14ac:dyDescent="0.25">
      <c r="A10" s="17"/>
      <c r="B10" s="19">
        <v>3000613</v>
      </c>
      <c r="C10" s="19" t="s">
        <v>372</v>
      </c>
      <c r="D10" s="20">
        <v>21.614492000000009</v>
      </c>
      <c r="E10" s="21">
        <v>22.72073700000001</v>
      </c>
      <c r="F10" s="21">
        <f t="shared" si="0"/>
        <v>6.7500950720027504</v>
      </c>
      <c r="G10" s="21">
        <v>2.7828630879585035</v>
      </c>
      <c r="H10" s="21">
        <v>3.2626584192435075</v>
      </c>
      <c r="I10" s="21">
        <v>0.7045735648007394</v>
      </c>
      <c r="J10" s="22">
        <f t="shared" si="1"/>
        <v>0.12248119803325491</v>
      </c>
      <c r="K10" s="22">
        <f t="shared" si="2"/>
        <v>0.26607946332031429</v>
      </c>
      <c r="L10" s="23">
        <f t="shared" si="3"/>
        <v>0.29708961782369769</v>
      </c>
      <c r="M10" s="4"/>
    </row>
    <row r="11" spans="1:13" ht="25.5" x14ac:dyDescent="0.25">
      <c r="A11" s="17"/>
      <c r="B11" s="19">
        <v>3000614</v>
      </c>
      <c r="C11" s="19" t="s">
        <v>373</v>
      </c>
      <c r="D11" s="20">
        <v>72.822830000000025</v>
      </c>
      <c r="E11" s="21">
        <v>59.267476000000038</v>
      </c>
      <c r="F11" s="21">
        <f t="shared" si="0"/>
        <v>17.688977453021067</v>
      </c>
      <c r="G11" s="21">
        <v>5.8472787789041831</v>
      </c>
      <c r="H11" s="21">
        <v>9.2116696068135298</v>
      </c>
      <c r="I11" s="21">
        <v>2.6300290673033544</v>
      </c>
      <c r="J11" s="22">
        <f t="shared" si="1"/>
        <v>9.8659149562977499E-2</v>
      </c>
      <c r="K11" s="22">
        <f t="shared" si="2"/>
        <v>0.25408452328419895</v>
      </c>
      <c r="L11" s="23">
        <f t="shared" si="3"/>
        <v>0.29846011078691886</v>
      </c>
      <c r="M11" s="4"/>
    </row>
    <row r="12" spans="1:13" ht="25.5" x14ac:dyDescent="0.25">
      <c r="A12" s="17"/>
      <c r="B12" s="19">
        <v>3000615</v>
      </c>
      <c r="C12" s="19" t="s">
        <v>374</v>
      </c>
      <c r="D12" s="20">
        <v>0.52982300000000004</v>
      </c>
      <c r="E12" s="21">
        <v>0.53799600000000003</v>
      </c>
      <c r="F12" s="21">
        <f t="shared" si="0"/>
        <v>0.15722543915762799</v>
      </c>
      <c r="G12" s="21">
        <v>5.739650967734633E-2</v>
      </c>
      <c r="H12" s="21">
        <v>5.0610469726962037E-2</v>
      </c>
      <c r="I12" s="21">
        <v>4.9218459753319621E-2</v>
      </c>
      <c r="J12" s="22">
        <f t="shared" si="1"/>
        <v>0.10668575542819338</v>
      </c>
      <c r="K12" s="22">
        <f t="shared" si="2"/>
        <v>0.20075795991849077</v>
      </c>
      <c r="L12" s="23">
        <f t="shared" si="3"/>
        <v>0.29224276603846122</v>
      </c>
      <c r="M12" s="4"/>
    </row>
    <row r="13" spans="1:13" ht="38.25" x14ac:dyDescent="0.25">
      <c r="A13" s="17"/>
      <c r="B13" s="19">
        <v>3000616</v>
      </c>
      <c r="C13" s="19" t="s">
        <v>375</v>
      </c>
      <c r="D13" s="20">
        <v>15.567220999999996</v>
      </c>
      <c r="E13" s="21">
        <v>16.506809999999998</v>
      </c>
      <c r="F13" s="21">
        <f t="shared" si="0"/>
        <v>5.1597359075950919</v>
      </c>
      <c r="G13" s="21">
        <v>2.1911859607707811</v>
      </c>
      <c r="H13" s="21">
        <v>2.0563098816675449</v>
      </c>
      <c r="I13" s="21">
        <v>0.91224006515676592</v>
      </c>
      <c r="J13" s="22">
        <f t="shared" si="1"/>
        <v>0.13274436191915831</v>
      </c>
      <c r="K13" s="22">
        <f t="shared" si="2"/>
        <v>0.25731778838178465</v>
      </c>
      <c r="L13" s="23">
        <f t="shared" si="3"/>
        <v>0.31258225590499272</v>
      </c>
      <c r="M13" s="4"/>
    </row>
    <row r="14" spans="1:13" ht="25.5" x14ac:dyDescent="0.25">
      <c r="A14" s="17"/>
      <c r="B14" s="19">
        <v>3000669</v>
      </c>
      <c r="C14" s="19" t="s">
        <v>376</v>
      </c>
      <c r="D14" s="20">
        <v>0.05</v>
      </c>
      <c r="E14" s="21">
        <v>0.05</v>
      </c>
      <c r="F14" s="21">
        <f t="shared" si="0"/>
        <v>0</v>
      </c>
      <c r="G14" s="21">
        <v>0</v>
      </c>
      <c r="H14" s="21">
        <v>0</v>
      </c>
      <c r="I14" s="21">
        <v>0</v>
      </c>
      <c r="J14" s="22">
        <f t="shared" si="1"/>
        <v>0</v>
      </c>
      <c r="K14" s="22">
        <f t="shared" si="2"/>
        <v>0</v>
      </c>
      <c r="L14" s="23">
        <f t="shared" si="3"/>
        <v>0</v>
      </c>
      <c r="M14" s="4"/>
    </row>
    <row r="15" spans="1:13" ht="51" x14ac:dyDescent="0.25">
      <c r="A15" s="17"/>
      <c r="B15" s="19">
        <v>3000672</v>
      </c>
      <c r="C15" s="19" t="s">
        <v>377</v>
      </c>
      <c r="D15" s="20">
        <v>31.577215999999989</v>
      </c>
      <c r="E15" s="21">
        <v>34.161440999999982</v>
      </c>
      <c r="F15" s="21">
        <f t="shared" si="0"/>
        <v>11.78922560690075</v>
      </c>
      <c r="G15" s="21">
        <v>2.9921236931870681</v>
      </c>
      <c r="H15" s="21">
        <v>2.1057282417228862</v>
      </c>
      <c r="I15" s="21">
        <v>6.6913736719907959</v>
      </c>
      <c r="J15" s="22">
        <f t="shared" si="1"/>
        <v>8.7587748221366585E-2</v>
      </c>
      <c r="K15" s="22">
        <f t="shared" si="2"/>
        <v>0.14922824639949928</v>
      </c>
      <c r="L15" s="23">
        <f t="shared" si="3"/>
        <v>0.34510328785313116</v>
      </c>
      <c r="M15" s="4"/>
    </row>
    <row r="16" spans="1:13" ht="51" x14ac:dyDescent="0.25">
      <c r="A16" s="17"/>
      <c r="B16" s="19">
        <v>3000673</v>
      </c>
      <c r="C16" s="19" t="s">
        <v>378</v>
      </c>
      <c r="D16" s="20">
        <v>2.4295669999999991</v>
      </c>
      <c r="E16" s="21">
        <v>2.7554969999999992</v>
      </c>
      <c r="F16" s="21">
        <f t="shared" si="0"/>
        <v>1.0227170305574873</v>
      </c>
      <c r="G16" s="21">
        <v>0.19938336829909531</v>
      </c>
      <c r="H16" s="21">
        <v>0.73531487177297095</v>
      </c>
      <c r="I16" s="21">
        <v>8.801879048542105E-2</v>
      </c>
      <c r="J16" s="22">
        <f t="shared" si="1"/>
        <v>7.2358405144006821E-2</v>
      </c>
      <c r="K16" s="22">
        <f t="shared" si="2"/>
        <v>0.33921221473732927</v>
      </c>
      <c r="L16" s="23">
        <f t="shared" si="3"/>
        <v>0.37115519652443374</v>
      </c>
      <c r="M16" s="4"/>
    </row>
    <row r="17" spans="1:13" ht="51" x14ac:dyDescent="0.25">
      <c r="A17" s="17"/>
      <c r="B17" s="19">
        <v>3000691</v>
      </c>
      <c r="C17" s="19" t="s">
        <v>379</v>
      </c>
      <c r="D17" s="20">
        <v>12.88071699999999</v>
      </c>
      <c r="E17" s="21">
        <v>17.638023000000004</v>
      </c>
      <c r="F17" s="21">
        <f t="shared" si="0"/>
        <v>4.5946930292137802</v>
      </c>
      <c r="G17" s="21">
        <v>2.0934667159108358</v>
      </c>
      <c r="H17" s="21">
        <v>1.3380332124878658</v>
      </c>
      <c r="I17" s="21">
        <v>1.1631931008150787</v>
      </c>
      <c r="J17" s="22">
        <f t="shared" si="1"/>
        <v>0.11869055369248784</v>
      </c>
      <c r="K17" s="22">
        <f t="shared" si="2"/>
        <v>0.19455127870049271</v>
      </c>
      <c r="L17" s="23">
        <f t="shared" si="3"/>
        <v>0.26049932178985019</v>
      </c>
      <c r="M17" s="4"/>
    </row>
    <row r="18" spans="1:13" ht="38.25" x14ac:dyDescent="0.25">
      <c r="A18" s="17"/>
      <c r="B18" s="19">
        <v>3043952</v>
      </c>
      <c r="C18" s="19" t="s">
        <v>380</v>
      </c>
      <c r="D18" s="20">
        <v>11.972537999999998</v>
      </c>
      <c r="E18" s="21">
        <v>12.469509999999998</v>
      </c>
      <c r="F18" s="21">
        <f t="shared" si="0"/>
        <v>4.6044027711425599</v>
      </c>
      <c r="G18" s="21">
        <v>2.0864502395825184</v>
      </c>
      <c r="H18" s="21">
        <v>1.9204263578249083</v>
      </c>
      <c r="I18" s="21">
        <v>0.59752617373513317</v>
      </c>
      <c r="J18" s="22">
        <f t="shared" si="1"/>
        <v>0.1673241562485229</v>
      </c>
      <c r="K18" s="22">
        <f t="shared" si="2"/>
        <v>0.32133392550368278</v>
      </c>
      <c r="L18" s="23">
        <f t="shared" si="3"/>
        <v>0.36925290337331307</v>
      </c>
      <c r="M18" s="4"/>
    </row>
    <row r="19" spans="1:13" ht="51" x14ac:dyDescent="0.25">
      <c r="A19" s="17"/>
      <c r="B19" s="19">
        <v>3043953</v>
      </c>
      <c r="C19" s="19" t="s">
        <v>381</v>
      </c>
      <c r="D19" s="20">
        <v>5.7875350000000036</v>
      </c>
      <c r="E19" s="21">
        <v>5.8108240000000029</v>
      </c>
      <c r="F19" s="21">
        <f t="shared" si="0"/>
        <v>2.8043960636259726</v>
      </c>
      <c r="G19" s="21">
        <v>1.0489373590553441</v>
      </c>
      <c r="H19" s="21">
        <v>1.2184364869153796</v>
      </c>
      <c r="I19" s="21">
        <v>0.53702221765524882</v>
      </c>
      <c r="J19" s="22">
        <f t="shared" si="1"/>
        <v>0.18051439160011448</v>
      </c>
      <c r="K19" s="22">
        <f t="shared" si="2"/>
        <v>0.39019833434478873</v>
      </c>
      <c r="L19" s="23">
        <f t="shared" si="3"/>
        <v>0.48261590157023704</v>
      </c>
      <c r="M19" s="4"/>
    </row>
    <row r="20" spans="1:13" ht="38.25" x14ac:dyDescent="0.25">
      <c r="A20" s="17"/>
      <c r="B20" s="19">
        <v>3043954</v>
      </c>
      <c r="C20" s="19" t="s">
        <v>382</v>
      </c>
      <c r="D20" s="20">
        <v>5.7700269999999998</v>
      </c>
      <c r="E20" s="21">
        <v>5.7775709999999991</v>
      </c>
      <c r="F20" s="21">
        <f t="shared" si="0"/>
        <v>2.4048813432734164</v>
      </c>
      <c r="G20" s="21">
        <v>0.90364783115910541</v>
      </c>
      <c r="H20" s="21">
        <v>0.82342803662504593</v>
      </c>
      <c r="I20" s="21">
        <v>0.67780547548926506</v>
      </c>
      <c r="J20" s="22">
        <f t="shared" si="1"/>
        <v>0.15640618369884257</v>
      </c>
      <c r="K20" s="22">
        <f t="shared" si="2"/>
        <v>0.29892767527809727</v>
      </c>
      <c r="L20" s="23">
        <f t="shared" si="3"/>
        <v>0.41624436000412918</v>
      </c>
      <c r="M20" s="4"/>
    </row>
    <row r="21" spans="1:13" ht="38.25" x14ac:dyDescent="0.25">
      <c r="A21" s="17"/>
      <c r="B21" s="19">
        <v>3043955</v>
      </c>
      <c r="C21" s="19" t="s">
        <v>383</v>
      </c>
      <c r="D21" s="20">
        <v>0.86845399999999984</v>
      </c>
      <c r="E21" s="21">
        <v>0.90803399999999979</v>
      </c>
      <c r="F21" s="21">
        <f t="shared" si="0"/>
        <v>0.19801211066123869</v>
      </c>
      <c r="G21" s="21">
        <v>0.10219040006631985</v>
      </c>
      <c r="H21" s="21">
        <v>7.0400920347310603E-2</v>
      </c>
      <c r="I21" s="21">
        <v>2.5420790247608238E-2</v>
      </c>
      <c r="J21" s="22">
        <f t="shared" si="1"/>
        <v>0.11254027940178438</v>
      </c>
      <c r="K21" s="22">
        <f t="shared" si="2"/>
        <v>0.190071429498929</v>
      </c>
      <c r="L21" s="23">
        <f t="shared" si="3"/>
        <v>0.21806684624280451</v>
      </c>
      <c r="M21" s="4"/>
    </row>
    <row r="22" spans="1:13" ht="25.5" x14ac:dyDescent="0.25">
      <c r="A22" s="17"/>
      <c r="B22" s="19">
        <v>3043956</v>
      </c>
      <c r="C22" s="19" t="s">
        <v>384</v>
      </c>
      <c r="D22" s="20">
        <v>0.95448699999999986</v>
      </c>
      <c r="E22" s="21">
        <v>1.1778989999999996</v>
      </c>
      <c r="F22" s="21">
        <f t="shared" si="0"/>
        <v>0.38426958693889901</v>
      </c>
      <c r="G22" s="21">
        <v>0.19501730831689201</v>
      </c>
      <c r="H22" s="21">
        <v>0.10115546920133056</v>
      </c>
      <c r="I22" s="21">
        <v>8.8096809420676436E-2</v>
      </c>
      <c r="J22" s="22">
        <f t="shared" si="1"/>
        <v>0.16556369291160963</v>
      </c>
      <c r="K22" s="22">
        <f t="shared" si="2"/>
        <v>0.25144157310450443</v>
      </c>
      <c r="L22" s="23">
        <f t="shared" si="3"/>
        <v>0.32623305303671973</v>
      </c>
      <c r="M22" s="4"/>
    </row>
    <row r="23" spans="1:13" ht="51" x14ac:dyDescent="0.25">
      <c r="A23" s="17"/>
      <c r="B23" s="19">
        <v>3043958</v>
      </c>
      <c r="C23" s="19" t="s">
        <v>385</v>
      </c>
      <c r="D23" s="20">
        <v>10.496144999999993</v>
      </c>
      <c r="E23" s="21">
        <v>11.136492999999994</v>
      </c>
      <c r="F23" s="21">
        <f t="shared" si="0"/>
        <v>3.3578590482166533</v>
      </c>
      <c r="G23" s="21">
        <v>1.8263644428734551</v>
      </c>
      <c r="H23" s="21">
        <v>1.1770707497117314</v>
      </c>
      <c r="I23" s="21">
        <v>0.35442385563146672</v>
      </c>
      <c r="J23" s="22">
        <f t="shared" si="1"/>
        <v>0.1639981673650274</v>
      </c>
      <c r="K23" s="22">
        <f t="shared" si="2"/>
        <v>0.26969308853201707</v>
      </c>
      <c r="L23" s="23">
        <f t="shared" si="3"/>
        <v>0.3015185344449689</v>
      </c>
      <c r="M23" s="4"/>
    </row>
    <row r="24" spans="1:13" ht="38.25" x14ac:dyDescent="0.25">
      <c r="A24" s="17"/>
      <c r="B24" s="19">
        <v>3043959</v>
      </c>
      <c r="C24" s="19" t="s">
        <v>386</v>
      </c>
      <c r="D24" s="20">
        <v>40.698900999999992</v>
      </c>
      <c r="E24" s="21">
        <v>43.076899999999966</v>
      </c>
      <c r="F24" s="21">
        <f t="shared" si="0"/>
        <v>14.706654850709654</v>
      </c>
      <c r="G24" s="21">
        <v>5.0209338227659828</v>
      </c>
      <c r="H24" s="21">
        <v>4.567385852336713</v>
      </c>
      <c r="I24" s="21">
        <v>5.1183351756069584</v>
      </c>
      <c r="J24" s="22">
        <f t="shared" si="1"/>
        <v>0.11655745475570402</v>
      </c>
      <c r="K24" s="22">
        <f t="shared" si="2"/>
        <v>0.22258611170030115</v>
      </c>
      <c r="L24" s="23">
        <f t="shared" si="3"/>
        <v>0.34140467050111928</v>
      </c>
      <c r="M24" s="4"/>
    </row>
    <row r="25" spans="1:13" ht="38.25" x14ac:dyDescent="0.25">
      <c r="A25" s="17"/>
      <c r="B25" s="19">
        <v>3043960</v>
      </c>
      <c r="C25" s="19" t="s">
        <v>387</v>
      </c>
      <c r="D25" s="20">
        <v>8.0064020000000031</v>
      </c>
      <c r="E25" s="21">
        <v>8.3089140000000015</v>
      </c>
      <c r="F25" s="21">
        <f t="shared" si="0"/>
        <v>2.4813158172324847</v>
      </c>
      <c r="G25" s="21">
        <v>1.1972253600848717</v>
      </c>
      <c r="H25" s="21">
        <v>1.1211888251073105</v>
      </c>
      <c r="I25" s="21">
        <v>0.1629016320403025</v>
      </c>
      <c r="J25" s="22">
        <f t="shared" si="1"/>
        <v>0.14408927088243681</v>
      </c>
      <c r="K25" s="22">
        <f t="shared" si="2"/>
        <v>0.27902734162276582</v>
      </c>
      <c r="L25" s="23">
        <f t="shared" si="3"/>
        <v>0.29863298828613272</v>
      </c>
      <c r="M25" s="4"/>
    </row>
    <row r="26" spans="1:13" ht="25.5" x14ac:dyDescent="0.25">
      <c r="A26" s="17"/>
      <c r="B26" s="19">
        <v>3043961</v>
      </c>
      <c r="C26" s="19" t="s">
        <v>388</v>
      </c>
      <c r="D26" s="20">
        <v>22.759133000000002</v>
      </c>
      <c r="E26" s="21">
        <v>25.023481000000011</v>
      </c>
      <c r="F26" s="21">
        <f t="shared" si="0"/>
        <v>8.0148689227758041</v>
      </c>
      <c r="G26" s="21">
        <v>2.5717782523115602</v>
      </c>
      <c r="H26" s="21">
        <v>4.8791926091780624</v>
      </c>
      <c r="I26" s="21">
        <v>0.56389806128618147</v>
      </c>
      <c r="J26" s="22">
        <f t="shared" si="1"/>
        <v>0.10277460007708596</v>
      </c>
      <c r="K26" s="22">
        <f t="shared" si="2"/>
        <v>0.29775916713944073</v>
      </c>
      <c r="L26" s="23">
        <f t="shared" si="3"/>
        <v>0.32029392404581125</v>
      </c>
      <c r="M26" s="4"/>
    </row>
    <row r="27" spans="1:13" ht="38.25" x14ac:dyDescent="0.25">
      <c r="A27" s="17"/>
      <c r="B27" s="19">
        <v>3043968</v>
      </c>
      <c r="C27" s="19" t="s">
        <v>389</v>
      </c>
      <c r="D27" s="20">
        <v>20.509422000000001</v>
      </c>
      <c r="E27" s="21">
        <v>24.078064000000005</v>
      </c>
      <c r="F27" s="21">
        <f t="shared" si="0"/>
        <v>7.3217634038466031</v>
      </c>
      <c r="G27" s="21">
        <v>3.1705551374388961</v>
      </c>
      <c r="H27" s="21">
        <v>2.6602571437520055</v>
      </c>
      <c r="I27" s="21">
        <v>1.4909511226557015</v>
      </c>
      <c r="J27" s="22">
        <f t="shared" si="1"/>
        <v>0.13167815890176615</v>
      </c>
      <c r="K27" s="22">
        <f t="shared" si="2"/>
        <v>0.24216283672935252</v>
      </c>
      <c r="L27" s="23">
        <f t="shared" si="3"/>
        <v>0.30408439000106496</v>
      </c>
      <c r="M27" s="4"/>
    </row>
    <row r="28" spans="1:13" ht="38.25" x14ac:dyDescent="0.25">
      <c r="A28" s="17"/>
      <c r="B28" s="19">
        <v>3043969</v>
      </c>
      <c r="C28" s="19" t="s">
        <v>390</v>
      </c>
      <c r="D28" s="20">
        <v>82.771919999999994</v>
      </c>
      <c r="E28" s="21">
        <v>88.739327000000003</v>
      </c>
      <c r="F28" s="21">
        <f t="shared" si="0"/>
        <v>36.16494742362012</v>
      </c>
      <c r="G28" s="21">
        <v>10.03204273602114</v>
      </c>
      <c r="H28" s="21">
        <v>15.060740571324516</v>
      </c>
      <c r="I28" s="21">
        <v>11.072164116274468</v>
      </c>
      <c r="J28" s="22">
        <f t="shared" si="1"/>
        <v>0.1130506966321836</v>
      </c>
      <c r="K28" s="22">
        <f t="shared" si="2"/>
        <v>0.28276959219383818</v>
      </c>
      <c r="L28" s="23">
        <f t="shared" si="3"/>
        <v>0.40754137591803147</v>
      </c>
      <c r="M28" s="4"/>
    </row>
    <row r="29" spans="1:13" ht="38.25" x14ac:dyDescent="0.25">
      <c r="A29" s="17"/>
      <c r="B29" s="19">
        <v>3043970</v>
      </c>
      <c r="C29" s="19" t="s">
        <v>391</v>
      </c>
      <c r="D29" s="20">
        <v>12.149349000000013</v>
      </c>
      <c r="E29" s="21">
        <v>14.010716</v>
      </c>
      <c r="F29" s="21">
        <f t="shared" si="0"/>
        <v>3.6254174614286967</v>
      </c>
      <c r="G29" s="21">
        <v>1.6759030548619194</v>
      </c>
      <c r="H29" s="21">
        <v>1.8705349522306278</v>
      </c>
      <c r="I29" s="21">
        <v>7.8979454336149502E-2</v>
      </c>
      <c r="J29" s="22">
        <f t="shared" si="1"/>
        <v>0.11961580370781331</v>
      </c>
      <c r="K29" s="22">
        <f t="shared" si="2"/>
        <v>0.25312325273687275</v>
      </c>
      <c r="L29" s="23">
        <f t="shared" si="3"/>
        <v>0.25876032755418754</v>
      </c>
      <c r="M29" s="4"/>
    </row>
    <row r="30" spans="1:13" ht="51" x14ac:dyDescent="0.25">
      <c r="A30" s="17"/>
      <c r="B30" s="19">
        <v>3043971</v>
      </c>
      <c r="C30" s="19" t="s">
        <v>392</v>
      </c>
      <c r="D30" s="20">
        <v>8.0069090000000038</v>
      </c>
      <c r="E30" s="21">
        <v>9.9237859999999998</v>
      </c>
      <c r="F30" s="21">
        <f t="shared" si="0"/>
        <v>3.6521123051434756</v>
      </c>
      <c r="G30" s="21">
        <v>1.7100098265618726</v>
      </c>
      <c r="H30" s="21">
        <v>1.4721445550476346</v>
      </c>
      <c r="I30" s="21">
        <v>0.46995792353396837</v>
      </c>
      <c r="J30" s="22">
        <f t="shared" si="1"/>
        <v>0.17231425854627183</v>
      </c>
      <c r="K30" s="22">
        <f t="shared" si="2"/>
        <v>0.32065931103406575</v>
      </c>
      <c r="L30" s="23">
        <f t="shared" si="3"/>
        <v>0.3680160278691495</v>
      </c>
      <c r="M30" s="4"/>
    </row>
    <row r="31" spans="1:13" ht="51" x14ac:dyDescent="0.25">
      <c r="A31" s="17"/>
      <c r="B31" s="19">
        <v>3043972</v>
      </c>
      <c r="C31" s="19" t="s">
        <v>393</v>
      </c>
      <c r="D31" s="20">
        <v>14.002080999999997</v>
      </c>
      <c r="E31" s="21">
        <v>17.357693999999995</v>
      </c>
      <c r="F31" s="21">
        <f t="shared" si="0"/>
        <v>5.3611511770806146</v>
      </c>
      <c r="G31" s="21">
        <v>2.1653335531736957</v>
      </c>
      <c r="H31" s="21">
        <v>2.1062639586798468</v>
      </c>
      <c r="I31" s="21">
        <v>1.0895536652270721</v>
      </c>
      <c r="J31" s="22">
        <f t="shared" si="1"/>
        <v>0.12474776621673918</v>
      </c>
      <c r="K31" s="22">
        <f t="shared" si="2"/>
        <v>0.24609245397767374</v>
      </c>
      <c r="L31" s="23">
        <f t="shared" si="3"/>
        <v>0.30886309996481193</v>
      </c>
      <c r="M31" s="4"/>
    </row>
    <row r="32" spans="1:13" ht="25.5" x14ac:dyDescent="0.25">
      <c r="A32" s="17"/>
      <c r="B32" s="19">
        <v>3043974</v>
      </c>
      <c r="C32" s="19" t="s">
        <v>394</v>
      </c>
      <c r="D32" s="20">
        <v>26.013572999999987</v>
      </c>
      <c r="E32" s="21">
        <v>27.208041999999988</v>
      </c>
      <c r="F32" s="21">
        <f t="shared" si="0"/>
        <v>15.249154162072955</v>
      </c>
      <c r="G32" s="21">
        <v>13.356935521394007</v>
      </c>
      <c r="H32" s="21">
        <v>1.1718850846878013</v>
      </c>
      <c r="I32" s="21">
        <v>0.72033355599114657</v>
      </c>
      <c r="J32" s="22">
        <f t="shared" si="1"/>
        <v>0.49091866005624413</v>
      </c>
      <c r="K32" s="22">
        <f t="shared" si="2"/>
        <v>0.53398993599325573</v>
      </c>
      <c r="L32" s="23">
        <f t="shared" si="3"/>
        <v>0.56046495966424048</v>
      </c>
      <c r="M32" s="4"/>
    </row>
    <row r="33" spans="1:13" ht="15.75" thickBot="1" x14ac:dyDescent="0.3">
      <c r="A33" s="41" t="s">
        <v>302</v>
      </c>
      <c r="B33" s="43"/>
      <c r="C33" s="43"/>
      <c r="D33" s="44">
        <f ca="1">OFFSET(D33,-MATCH("PROYECTOS",$A$8:$A$50,0)-1,0)-(OFFSET(D33,-MATCH("PROYECTOS",$A$8:$A$50,0),0))</f>
        <v>0.60150000000010095</v>
      </c>
      <c r="E33" s="45">
        <f t="shared" ref="E33:I33" ca="1" si="4">OFFSET(E33,-MATCH("PROYECTOS",$A$8:$A$50,0)-1,0)-(OFFSET(E33,-MATCH("PROYECTOS",$A$8:$A$50,0),0))</f>
        <v>0.11920500000019274</v>
      </c>
      <c r="F33" s="45">
        <f t="shared" ca="1" si="4"/>
        <v>4.3348470237077663E-2</v>
      </c>
      <c r="G33" s="45">
        <f t="shared" ca="1" si="4"/>
        <v>0</v>
      </c>
      <c r="H33" s="45">
        <f t="shared" ca="1" si="4"/>
        <v>1.4999999664723873E-2</v>
      </c>
      <c r="I33" s="45">
        <f t="shared" ca="1" si="4"/>
        <v>2.8348470572382212E-2</v>
      </c>
      <c r="J33" s="46">
        <f t="shared" ca="1" si="1"/>
        <v>0</v>
      </c>
      <c r="K33" s="46">
        <f t="shared" ca="1" si="2"/>
        <v>0.12583364510464845</v>
      </c>
      <c r="L33" s="47">
        <f t="shared" ca="1" si="3"/>
        <v>0.36364640943782556</v>
      </c>
      <c r="M33" s="4"/>
    </row>
    <row r="34" spans="1:13" ht="15.75" thickBot="1" x14ac:dyDescent="0.3"/>
    <row r="35" spans="1:13" ht="15.75" thickBot="1" x14ac:dyDescent="0.3">
      <c r="A35" s="89" t="s">
        <v>324</v>
      </c>
      <c r="B35" s="90"/>
      <c r="C35" s="90"/>
      <c r="D35" s="91"/>
    </row>
    <row r="36" spans="1:13" ht="15.75" thickBot="1" x14ac:dyDescent="0.3">
      <c r="A36" s="1" t="s">
        <v>407</v>
      </c>
    </row>
    <row r="37" spans="1:13" ht="45" customHeight="1" x14ac:dyDescent="0.25">
      <c r="A37" s="82" t="s">
        <v>326</v>
      </c>
      <c r="B37" s="83"/>
      <c r="C37" s="83"/>
      <c r="D37" s="94" t="s">
        <v>327</v>
      </c>
    </row>
    <row r="38" spans="1:13" ht="15.75" thickBot="1" x14ac:dyDescent="0.3">
      <c r="A38" s="92"/>
      <c r="B38" s="93"/>
      <c r="C38" s="93"/>
      <c r="D38" s="95"/>
    </row>
    <row r="39" spans="1:13" ht="25.5" x14ac:dyDescent="0.25">
      <c r="A39" s="17"/>
      <c r="B39" s="19">
        <v>3000669</v>
      </c>
      <c r="C39" s="19" t="s">
        <v>376</v>
      </c>
      <c r="D39" s="23">
        <v>0</v>
      </c>
    </row>
    <row r="40" spans="1:13" ht="39" thickBot="1" x14ac:dyDescent="0.3">
      <c r="A40" s="24"/>
      <c r="B40" s="26">
        <v>3043955</v>
      </c>
      <c r="C40" s="26" t="s">
        <v>383</v>
      </c>
      <c r="D40" s="30">
        <v>0.21806684624280451</v>
      </c>
    </row>
  </sheetData>
  <mergeCells count="10">
    <mergeCell ref="A35:D35"/>
    <mergeCell ref="A37:C38"/>
    <mergeCell ref="D37:D3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"/>
  <sheetViews>
    <sheetView topLeftCell="A3" workbookViewId="0">
      <selection activeCell="A11" sqref="A11:XFD4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73</v>
      </c>
      <c r="B1" s="49" t="s">
        <v>44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1101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118.62791799999998</v>
      </c>
      <c r="I6" s="14">
        <v>357.42508700000008</v>
      </c>
      <c r="J6" s="14">
        <v>100.90732383052448</v>
      </c>
      <c r="K6" s="14">
        <v>20.565863413088664</v>
      </c>
      <c r="L6" s="14">
        <v>40.357674642305938</v>
      </c>
      <c r="M6" s="14">
        <v>39.983785775129874</v>
      </c>
      <c r="N6" s="15">
        <v>5.7538947771421149E-2</v>
      </c>
      <c r="O6" s="15">
        <v>0.1704512085784135</v>
      </c>
      <c r="P6" s="16">
        <v>0.28231740720125909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SUM(H8:OFFSET(H6,MATCH("PROYECTOS",$A$8:$A$20,0),0))</f>
        <v>83.509643999999994</v>
      </c>
      <c r="I7" s="38">
        <f ca="1">SUM(I8:OFFSET(I6,MATCH("PROYECTOS",$A$8:$A$20,0),0))</f>
        <v>83.509643999999994</v>
      </c>
      <c r="J7" s="38">
        <f ca="1">SUM(J8:OFFSET(J6,MATCH("PROYECTOS",$A$8:$A$20,0),0))</f>
        <v>5.1434645540957717</v>
      </c>
      <c r="K7" s="38">
        <f ca="1">SUM(K8:OFFSET(K6,MATCH("PROYECTOS",$A$8:$A$20,0),0))</f>
        <v>2.2063920297441655</v>
      </c>
      <c r="L7" s="38">
        <f ca="1">SUM(L8:OFFSET(L6,MATCH("PROYECTOS",$A$8:$A$20,0),0))</f>
        <v>1.5313815802437603</v>
      </c>
      <c r="M7" s="38">
        <f ca="1">SUM(M8:OFFSET(M6,MATCH("PROYECTOS",$A$8:$A$20,0),0))</f>
        <v>1.405690944107846</v>
      </c>
      <c r="N7" s="39">
        <f ca="1">IFERROR(K7/I7,0)</f>
        <v>2.6420805119755579E-2</v>
      </c>
      <c r="O7" s="39">
        <f ca="1">IFERROR(SUM(K7,L7)/I7,0)</f>
        <v>4.4758586325525783E-2</v>
      </c>
      <c r="P7" s="40">
        <f ca="1">IFERROR(SUM(K7,L7,M7)/I7,0)</f>
        <v>6.1591264286742407E-2</v>
      </c>
      <c r="Q7" s="64"/>
      <c r="R7" s="38"/>
      <c r="S7" s="40"/>
    </row>
    <row r="8" spans="1:19" ht="25.5" x14ac:dyDescent="0.25">
      <c r="A8" s="17"/>
      <c r="B8" s="19">
        <v>5001253</v>
      </c>
      <c r="C8" s="19" t="s">
        <v>863</v>
      </c>
      <c r="D8" s="68">
        <v>3000194</v>
      </c>
      <c r="E8" s="19" t="s">
        <v>1102</v>
      </c>
      <c r="F8" s="69">
        <v>177</v>
      </c>
      <c r="G8" s="19" t="s">
        <v>874</v>
      </c>
      <c r="H8" s="20">
        <v>63.015000000000001</v>
      </c>
      <c r="I8" s="21">
        <v>63.015000000000001</v>
      </c>
      <c r="J8" s="21">
        <f t="shared" ref="J8:J10" si="0">SUM(K8,L8,M8)</f>
        <v>0</v>
      </c>
      <c r="K8" s="21">
        <v>0</v>
      </c>
      <c r="L8" s="21">
        <v>0</v>
      </c>
      <c r="M8" s="21">
        <v>0</v>
      </c>
      <c r="N8" s="22">
        <f t="shared" ref="N8:N11" si="1">IFERROR(K8/I8,0)</f>
        <v>0</v>
      </c>
      <c r="O8" s="22">
        <f t="shared" ref="O8:O11" si="2">IFERROR(SUM(K8,L8)/I8,0)</f>
        <v>0</v>
      </c>
      <c r="P8" s="23">
        <f t="shared" ref="P8:P11" si="3">IFERROR(SUM(K8,L8,M8)/I8,0)</f>
        <v>0</v>
      </c>
      <c r="Q8" s="70">
        <v>158</v>
      </c>
      <c r="R8" s="21">
        <v>0</v>
      </c>
      <c r="S8" s="23">
        <f>IFERROR(R8/Q8,0)</f>
        <v>0</v>
      </c>
    </row>
    <row r="9" spans="1:19" ht="51" x14ac:dyDescent="0.25">
      <c r="A9" s="17"/>
      <c r="B9" s="19">
        <v>5004341</v>
      </c>
      <c r="C9" s="19" t="s">
        <v>1103</v>
      </c>
      <c r="D9" s="68">
        <v>3000194</v>
      </c>
      <c r="E9" s="19" t="s">
        <v>1102</v>
      </c>
      <c r="F9" s="69">
        <v>117</v>
      </c>
      <c r="G9" s="19" t="s">
        <v>818</v>
      </c>
      <c r="H9" s="20">
        <v>8.5578679999999974</v>
      </c>
      <c r="I9" s="21">
        <v>8.5578680000000009</v>
      </c>
      <c r="J9" s="21">
        <f t="shared" si="0"/>
        <v>2.3282721988061894</v>
      </c>
      <c r="K9" s="21">
        <v>1.0916405559182749</v>
      </c>
      <c r="L9" s="21">
        <v>0.66340747076174011</v>
      </c>
      <c r="M9" s="21">
        <v>0.57322417212617438</v>
      </c>
      <c r="N9" s="22">
        <f t="shared" si="1"/>
        <v>0.1275598730803367</v>
      </c>
      <c r="O9" s="22">
        <f t="shared" si="2"/>
        <v>0.20508005342919694</v>
      </c>
      <c r="P9" s="23">
        <f t="shared" si="3"/>
        <v>0.27206217702892699</v>
      </c>
      <c r="Q9" s="70">
        <v>41</v>
      </c>
      <c r="R9" s="21">
        <v>0</v>
      </c>
      <c r="S9" s="23">
        <f t="shared" ref="S9:S10" si="4">IFERROR(R9/Q9,0)</f>
        <v>0</v>
      </c>
    </row>
    <row r="10" spans="1:19" ht="25.5" x14ac:dyDescent="0.25">
      <c r="A10" s="17"/>
      <c r="B10" s="19">
        <v>5004342</v>
      </c>
      <c r="C10" s="19" t="s">
        <v>1104</v>
      </c>
      <c r="D10" s="68">
        <v>3000194</v>
      </c>
      <c r="E10" s="19" t="s">
        <v>1102</v>
      </c>
      <c r="F10" s="69">
        <v>60</v>
      </c>
      <c r="G10" s="19" t="s">
        <v>318</v>
      </c>
      <c r="H10" s="20">
        <v>11.936775999999998</v>
      </c>
      <c r="I10" s="21">
        <v>11.936775999999998</v>
      </c>
      <c r="J10" s="21">
        <f t="shared" si="0"/>
        <v>2.8151923552895823</v>
      </c>
      <c r="K10" s="21">
        <v>1.1147514738258906</v>
      </c>
      <c r="L10" s="21">
        <v>0.86797410948202014</v>
      </c>
      <c r="M10" s="21">
        <v>0.83246677198167163</v>
      </c>
      <c r="N10" s="22">
        <f t="shared" si="1"/>
        <v>9.3387986322763433E-2</v>
      </c>
      <c r="O10" s="22">
        <f t="shared" si="2"/>
        <v>0.16610226943254283</v>
      </c>
      <c r="P10" s="23">
        <f t="shared" si="3"/>
        <v>0.23584193548488996</v>
      </c>
      <c r="Q10" s="70">
        <v>1347.7</v>
      </c>
      <c r="R10" s="21">
        <v>0</v>
      </c>
      <c r="S10" s="23">
        <f t="shared" si="4"/>
        <v>0</v>
      </c>
    </row>
    <row r="11" spans="1:19" ht="15.75" thickBot="1" x14ac:dyDescent="0.3">
      <c r="A11" s="41" t="s">
        <v>302</v>
      </c>
      <c r="B11" s="43"/>
      <c r="C11" s="43"/>
      <c r="D11" s="65"/>
      <c r="E11" s="43"/>
      <c r="F11" s="66"/>
      <c r="G11" s="43"/>
      <c r="H11" s="44">
        <f t="shared" ref="H11:M11" ca="1" si="5">OFFSET(H11,-MATCH("PROYECTOS",$A$8:$A$20,0)-1,0)-(OFFSET(H11,-MATCH("PROYECTOS",$A$8:$A$20,0),0))</f>
        <v>35.118273999999985</v>
      </c>
      <c r="I11" s="45">
        <f t="shared" ca="1" si="5"/>
        <v>273.9154430000001</v>
      </c>
      <c r="J11" s="45">
        <f t="shared" ca="1" si="5"/>
        <v>95.763859276428704</v>
      </c>
      <c r="K11" s="45">
        <f t="shared" ca="1" si="5"/>
        <v>18.359471383344498</v>
      </c>
      <c r="L11" s="45">
        <f t="shared" ca="1" si="5"/>
        <v>38.826293062062177</v>
      </c>
      <c r="M11" s="45">
        <f t="shared" ca="1" si="5"/>
        <v>38.578094831022028</v>
      </c>
      <c r="N11" s="46">
        <f t="shared" ca="1" si="1"/>
        <v>6.7026054399366208E-2</v>
      </c>
      <c r="O11" s="46">
        <f t="shared" ca="1" si="2"/>
        <v>0.2087715968807449</v>
      </c>
      <c r="P11" s="47">
        <f t="shared" ca="1" si="3"/>
        <v>0.34961102677379408</v>
      </c>
      <c r="Q11" s="67"/>
      <c r="R11" s="45"/>
      <c r="S11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workbookViewId="0">
      <selection activeCell="A15" sqref="A15:L15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74</v>
      </c>
      <c r="B1" s="50" t="s">
        <v>45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1107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83.765738000000027</v>
      </c>
      <c r="E6" s="14">
        <v>90.22739</v>
      </c>
      <c r="F6" s="14">
        <v>56.484752421041776</v>
      </c>
      <c r="G6" s="14">
        <v>55.292013299826067</v>
      </c>
      <c r="H6" s="14">
        <v>1.7146343467902625</v>
      </c>
      <c r="I6" s="14">
        <v>-0.52189522557455348</v>
      </c>
      <c r="J6" s="15">
        <v>0.61280741136173911</v>
      </c>
      <c r="K6" s="15">
        <v>0.63181089075741115</v>
      </c>
      <c r="L6" s="16">
        <v>0.62602666907511983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83.279737999999995</v>
      </c>
      <c r="E7" s="38">
        <f ca="1">SUM(E8:OFFSET(E6,MATCH("GOBIERNOS REGIONALES",$A$8:$A$50,0),0))</f>
        <v>89.741389999999996</v>
      </c>
      <c r="F7" s="38">
        <f ca="1">SUM(F8:OFFSET(F6,MATCH("GOBIERNOS REGIONALES",$A$8:$A$50,0),0))</f>
        <v>56.433613180670363</v>
      </c>
      <c r="G7" s="38">
        <f ca="1">SUM(G8:OFFSET(G6,MATCH("GOBIERNOS REGIONALES",$A$8:$A$50,0),0))</f>
        <v>55.288213299761992</v>
      </c>
      <c r="H7" s="38">
        <f ca="1">SUM(H8:OFFSET(H6,MATCH("GOBIERNOS REGIONALES",$A$8:$A$50,0),0))</f>
        <v>1.7003343467658851</v>
      </c>
      <c r="I7" s="38">
        <f ca="1">SUM(I8:OFFSET(I6,MATCH("GOBIERNOS REGIONALES",$A$8:$A$50,0),0))</f>
        <v>-0.55493446585751371</v>
      </c>
      <c r="J7" s="39">
        <f ca="1">IFERROR(G7/E7,0)</f>
        <v>0.61608376357622718</v>
      </c>
      <c r="K7" s="39">
        <f ca="1">IFERROR(SUM(G7,H7)/E7,0)</f>
        <v>0.63503081071652534</v>
      </c>
      <c r="L7" s="40">
        <f ca="1">IFERROR(SUM(G7,H7,I7)/E7,0)</f>
        <v>0.62884710366833374</v>
      </c>
      <c r="M7" s="4"/>
    </row>
    <row r="8" spans="1:13" x14ac:dyDescent="0.25">
      <c r="A8" s="17"/>
      <c r="B8" s="18">
        <v>4</v>
      </c>
      <c r="C8" s="19" t="s">
        <v>107</v>
      </c>
      <c r="D8" s="20">
        <v>0.77736000000000005</v>
      </c>
      <c r="E8" s="21">
        <v>0.77736000000000005</v>
      </c>
      <c r="F8" s="21">
        <f t="shared" ref="F8:F16" si="0">SUM(G8,H8,I8)</f>
        <v>0.15781296946806833</v>
      </c>
      <c r="G8" s="21">
        <v>6.0533168667461723E-2</v>
      </c>
      <c r="H8" s="21">
        <v>3.953325079055503E-2</v>
      </c>
      <c r="I8" s="21">
        <v>5.7746550010051578E-2</v>
      </c>
      <c r="J8" s="22">
        <f t="shared" ref="J8:J16" si="1">IFERROR(G8/E8,0)</f>
        <v>7.7870187130109236E-2</v>
      </c>
      <c r="K8" s="22">
        <f t="shared" ref="K8:K16" si="2">IFERROR(SUM(G8,H8)/E8,0)</f>
        <v>0.12872596925236279</v>
      </c>
      <c r="L8" s="23">
        <f t="shared" ref="L8:L16" si="3">IFERROR(SUM(G8,H8,I8)/E8,0)</f>
        <v>0.20301143545856273</v>
      </c>
      <c r="M8" s="4"/>
    </row>
    <row r="9" spans="1:13" ht="25.5" x14ac:dyDescent="0.25">
      <c r="A9" s="17"/>
      <c r="B9" s="18">
        <v>12</v>
      </c>
      <c r="C9" s="19" t="s">
        <v>116</v>
      </c>
      <c r="D9" s="20">
        <v>78.893540999999999</v>
      </c>
      <c r="E9" s="21">
        <v>83.468406000000002</v>
      </c>
      <c r="F9" s="21">
        <f t="shared" si="0"/>
        <v>55.579612684719905</v>
      </c>
      <c r="G9" s="21">
        <v>55.100458140834235</v>
      </c>
      <c r="H9" s="21">
        <v>0.23674530020798557</v>
      </c>
      <c r="I9" s="21">
        <v>0.24240924367768457</v>
      </c>
      <c r="J9" s="22">
        <f t="shared" si="1"/>
        <v>0.66013550253774145</v>
      </c>
      <c r="K9" s="22">
        <f t="shared" si="2"/>
        <v>0.66297184878602111</v>
      </c>
      <c r="L9" s="23">
        <f t="shared" si="3"/>
        <v>0.66587605236788516</v>
      </c>
      <c r="M9" s="4"/>
    </row>
    <row r="10" spans="1:13" x14ac:dyDescent="0.25">
      <c r="A10" s="17"/>
      <c r="B10" s="18">
        <v>22</v>
      </c>
      <c r="C10" s="19" t="s">
        <v>121</v>
      </c>
      <c r="D10" s="20">
        <v>2.093521</v>
      </c>
      <c r="E10" s="21">
        <v>2.440512</v>
      </c>
      <c r="F10" s="21">
        <f t="shared" si="0"/>
        <v>0.36918756415252574</v>
      </c>
      <c r="G10" s="21">
        <v>0.12722199026029557</v>
      </c>
      <c r="H10" s="21">
        <v>0.12405584345106035</v>
      </c>
      <c r="I10" s="21">
        <v>0.11790973044116981</v>
      </c>
      <c r="J10" s="22">
        <f t="shared" si="1"/>
        <v>5.2129221352034148E-2</v>
      </c>
      <c r="K10" s="22">
        <f t="shared" si="2"/>
        <v>0.10296111377913976</v>
      </c>
      <c r="L10" s="23">
        <f t="shared" si="3"/>
        <v>0.15127463587662168</v>
      </c>
      <c r="M10" s="4"/>
    </row>
    <row r="11" spans="1:13" x14ac:dyDescent="0.25">
      <c r="A11" s="17"/>
      <c r="B11" s="18">
        <v>26</v>
      </c>
      <c r="C11" s="19" t="s">
        <v>123</v>
      </c>
      <c r="D11" s="20">
        <v>1.5153160000000001</v>
      </c>
      <c r="E11" s="21">
        <v>3.0551120000000003</v>
      </c>
      <c r="F11" s="21">
        <f t="shared" si="0"/>
        <v>0.3269999623298645</v>
      </c>
      <c r="G11" s="21">
        <v>0</v>
      </c>
      <c r="H11" s="21">
        <v>1.2999999523162842</v>
      </c>
      <c r="I11" s="21">
        <v>-0.97299998998641968</v>
      </c>
      <c r="J11" s="22">
        <f t="shared" si="1"/>
        <v>0</v>
      </c>
      <c r="K11" s="22">
        <f t="shared" si="2"/>
        <v>0.42551629934231022</v>
      </c>
      <c r="L11" s="23">
        <f t="shared" si="3"/>
        <v>0.10703370689187973</v>
      </c>
      <c r="M11" s="4"/>
    </row>
    <row r="12" spans="1:13" x14ac:dyDescent="0.25">
      <c r="A12" s="34" t="s">
        <v>214</v>
      </c>
      <c r="B12" s="57"/>
      <c r="C12" s="36"/>
      <c r="D12" s="37">
        <f ca="1">SUM(D13:OFFSET(D11,(MATCH("GOBIERNOS LOCALES",$A$8:$A$50,0)-MATCH("GOBIERNOS REGIONALES",$A$8:$A$50,0)),0))</f>
        <v>0.48599999999999999</v>
      </c>
      <c r="E12" s="38">
        <f ca="1">SUM(E13:OFFSET(E11,(MATCH("GOBIERNOS LOCALES",$A$8:$A$50,0)-MATCH("GOBIERNOS REGIONALES",$A$8:$A$50,0)),0))</f>
        <v>0.48599999999999999</v>
      </c>
      <c r="F12" s="38">
        <f ca="1">SUM(F13:OFFSET(F11,(MATCH("GOBIERNOS LOCALES",$A$8:$A$50,0)-MATCH("GOBIERNOS REGIONALES",$A$8:$A$50,0)),0))</f>
        <v>5.1139240371412598E-2</v>
      </c>
      <c r="G12" s="38">
        <f ca="1">SUM(G13:OFFSET(G11,(MATCH("GOBIERNOS LOCALES",$A$8:$A$50,0)-MATCH("GOBIERNOS REGIONALES",$A$8:$A$50,0)),0))</f>
        <v>3.8000000640749931E-3</v>
      </c>
      <c r="H12" s="38">
        <f ca="1">SUM(H13:OFFSET(H11,(MATCH("GOBIERNOS LOCALES",$A$8:$A$50,0)-MATCH("GOBIERNOS REGIONALES",$A$8:$A$50,0)),0))</f>
        <v>1.4300000024377368E-2</v>
      </c>
      <c r="I12" s="38">
        <f ca="1">SUM(I13:OFFSET(I11,(MATCH("GOBIERNOS LOCALES",$A$8:$A$50,0)-MATCH("GOBIERNOS REGIONALES",$A$8:$A$50,0)),0))</f>
        <v>3.3039240282960236E-2</v>
      </c>
      <c r="J12" s="39">
        <f t="shared" ca="1" si="1"/>
        <v>7.8189301729938137E-3</v>
      </c>
      <c r="K12" s="39">
        <f t="shared" ca="1" si="2"/>
        <v>3.7242798535910213E-2</v>
      </c>
      <c r="L12" s="40">
        <f t="shared" ca="1" si="3"/>
        <v>0.1052247744267749</v>
      </c>
      <c r="M12" s="4"/>
    </row>
    <row r="13" spans="1:13" x14ac:dyDescent="0.25">
      <c r="A13" s="17"/>
      <c r="B13" s="18">
        <v>448</v>
      </c>
      <c r="C13" s="19" t="s">
        <v>223</v>
      </c>
      <c r="D13" s="20">
        <v>0.16200000000000001</v>
      </c>
      <c r="E13" s="21">
        <v>0.16200000000000003</v>
      </c>
      <c r="F13" s="21">
        <f t="shared" si="0"/>
        <v>2.6999999870895408E-2</v>
      </c>
      <c r="G13" s="21">
        <v>0</v>
      </c>
      <c r="H13" s="21">
        <v>1.0499999960302375E-2</v>
      </c>
      <c r="I13" s="21">
        <v>1.6499999910593033E-2</v>
      </c>
      <c r="J13" s="22">
        <f t="shared" si="1"/>
        <v>0</v>
      </c>
      <c r="K13" s="22">
        <f t="shared" si="2"/>
        <v>6.4814814569767731E-2</v>
      </c>
      <c r="L13" s="23">
        <f t="shared" si="3"/>
        <v>0.1666666658697247</v>
      </c>
      <c r="M13" s="4"/>
    </row>
    <row r="14" spans="1:13" x14ac:dyDescent="0.25">
      <c r="A14" s="17"/>
      <c r="B14" s="18">
        <v>458</v>
      </c>
      <c r="C14" s="19" t="s">
        <v>233</v>
      </c>
      <c r="D14" s="20">
        <v>0.16200000000000001</v>
      </c>
      <c r="E14" s="21">
        <v>0.16199999999999998</v>
      </c>
      <c r="F14" s="21">
        <f t="shared" si="0"/>
        <v>0</v>
      </c>
      <c r="G14" s="21">
        <v>0</v>
      </c>
      <c r="H14" s="21">
        <v>0</v>
      </c>
      <c r="I14" s="21">
        <v>0</v>
      </c>
      <c r="J14" s="22">
        <f t="shared" si="1"/>
        <v>0</v>
      </c>
      <c r="K14" s="22">
        <f t="shared" si="2"/>
        <v>0</v>
      </c>
      <c r="L14" s="23">
        <f t="shared" si="3"/>
        <v>0</v>
      </c>
      <c r="M14" s="4"/>
    </row>
    <row r="15" spans="1:13" ht="15.75" thickBot="1" x14ac:dyDescent="0.3">
      <c r="A15" s="24"/>
      <c r="B15" s="25">
        <v>462</v>
      </c>
      <c r="C15" s="26" t="s">
        <v>237</v>
      </c>
      <c r="D15" s="27">
        <v>0.16200000000000001</v>
      </c>
      <c r="E15" s="28">
        <v>0.16199999999999998</v>
      </c>
      <c r="F15" s="28">
        <f t="shared" si="0"/>
        <v>2.413924050051719E-2</v>
      </c>
      <c r="G15" s="28">
        <v>3.8000000640749931E-3</v>
      </c>
      <c r="H15" s="28">
        <v>3.8000000640749931E-3</v>
      </c>
      <c r="I15" s="28">
        <v>1.6539240372367203E-2</v>
      </c>
      <c r="J15" s="29">
        <f t="shared" si="1"/>
        <v>2.3456790518981443E-2</v>
      </c>
      <c r="K15" s="29">
        <f t="shared" si="2"/>
        <v>4.6913581037962886E-2</v>
      </c>
      <c r="L15" s="30">
        <f t="shared" si="3"/>
        <v>0.14900765741059996</v>
      </c>
      <c r="M15" s="4"/>
    </row>
    <row r="16" spans="1:13" x14ac:dyDescent="0.25">
      <c r="A16" t="s">
        <v>241</v>
      </c>
      <c r="D16" s="5"/>
      <c r="E16" s="5"/>
      <c r="F16" s="5">
        <f t="shared" si="0"/>
        <v>0</v>
      </c>
      <c r="G16" s="5"/>
      <c r="H16" s="5"/>
      <c r="I16" s="5"/>
      <c r="J16" s="4">
        <f t="shared" si="1"/>
        <v>0</v>
      </c>
      <c r="K16" s="4">
        <f t="shared" si="2"/>
        <v>0</v>
      </c>
      <c r="L16" s="4">
        <f t="shared" si="3"/>
        <v>0</v>
      </c>
      <c r="M16" s="4"/>
    </row>
    <row r="17" spans="4:13" x14ac:dyDescent="0.25">
      <c r="D17" s="5"/>
      <c r="E17" s="5"/>
      <c r="F17" s="5"/>
      <c r="G17" s="5"/>
      <c r="H17" s="5"/>
      <c r="I17" s="5"/>
      <c r="J17" s="4"/>
      <c r="K17" s="4"/>
      <c r="L17" s="4"/>
      <c r="M17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74</v>
      </c>
      <c r="B1" s="51" t="s">
        <v>45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1108</v>
      </c>
      <c r="N2" s="72" t="s">
        <v>1122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83.765738000000027</v>
      </c>
      <c r="E6" s="14">
        <f ca="1">SUM(E7:OFFSET(E7,50,0))</f>
        <v>90.22739</v>
      </c>
      <c r="F6" s="14">
        <f ca="1">SUM(F7:OFFSET(F7,50,0))</f>
        <v>56.484752421041776</v>
      </c>
      <c r="G6" s="14">
        <f ca="1">SUM(G7:OFFSET(G7,50,0))</f>
        <v>55.292013299826067</v>
      </c>
      <c r="H6" s="14">
        <f ca="1">SUM(H7:OFFSET(H7,50,0))</f>
        <v>1.7146343467902625</v>
      </c>
      <c r="I6" s="14">
        <f ca="1">SUM(I7:OFFSET(I7,50,0))</f>
        <v>-0.52189522557455348</v>
      </c>
      <c r="J6" s="15">
        <f ca="1">IFERROR(G6/E6,0)</f>
        <v>0.61280741136173911</v>
      </c>
      <c r="K6" s="15">
        <f ca="1">IFERROR(SUM(G6,H6)/E6,0)</f>
        <v>0.63181089075741115</v>
      </c>
      <c r="L6" s="16">
        <f ca="1">IFERROR(SUM(G6,H6,I6)/E6,0)</f>
        <v>0.62602666907511983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5</v>
      </c>
      <c r="C7" s="19" t="s">
        <v>262</v>
      </c>
      <c r="D7" s="20">
        <v>0</v>
      </c>
      <c r="E7" s="21">
        <v>0.13</v>
      </c>
      <c r="F7" s="21">
        <f t="shared" ref="F7:F18" si="0">SUM(G7,H7,I7)</f>
        <v>1.7289999799686484E-2</v>
      </c>
      <c r="G7" s="21">
        <v>0</v>
      </c>
      <c r="H7" s="21">
        <v>0</v>
      </c>
      <c r="I7" s="21">
        <v>1.7289999799686484E-2</v>
      </c>
      <c r="J7" s="22">
        <f t="shared" ref="J7:J18" si="1">IFERROR(G7/E7,0)</f>
        <v>0</v>
      </c>
      <c r="K7" s="22">
        <f t="shared" ref="K7:K18" si="2">IFERROR(SUM(G7,H7)/E7,0)</f>
        <v>0</v>
      </c>
      <c r="L7" s="23">
        <f t="shared" ref="L7:L18" si="3">IFERROR(SUM(G7,H7,I7)/E7,0)</f>
        <v>0.1329999984591268</v>
      </c>
      <c r="M7" s="4"/>
      <c r="N7" t="s">
        <v>272</v>
      </c>
      <c r="O7" s="5">
        <v>56.390493180711928</v>
      </c>
      <c r="P7" s="71">
        <v>0.63484698768596659</v>
      </c>
    </row>
    <row r="8" spans="1:16" x14ac:dyDescent="0.25">
      <c r="A8" s="17"/>
      <c r="B8" s="55">
        <v>7</v>
      </c>
      <c r="C8" s="19" t="s">
        <v>264</v>
      </c>
      <c r="D8" s="20">
        <v>0</v>
      </c>
      <c r="E8" s="21">
        <v>0.22606000000000001</v>
      </c>
      <c r="F8" s="21">
        <f t="shared" si="0"/>
        <v>0</v>
      </c>
      <c r="G8" s="21">
        <v>0</v>
      </c>
      <c r="H8" s="21">
        <v>0</v>
      </c>
      <c r="I8" s="21">
        <v>0</v>
      </c>
      <c r="J8" s="22">
        <f t="shared" si="1"/>
        <v>0</v>
      </c>
      <c r="K8" s="22">
        <f t="shared" si="2"/>
        <v>0</v>
      </c>
      <c r="L8" s="23">
        <f t="shared" si="3"/>
        <v>0</v>
      </c>
      <c r="M8" s="4"/>
      <c r="N8" t="s">
        <v>267</v>
      </c>
      <c r="O8" s="5">
        <v>4.3000000165193342E-2</v>
      </c>
      <c r="P8" s="71">
        <v>0.20283018945845913</v>
      </c>
    </row>
    <row r="9" spans="1:16" x14ac:dyDescent="0.25">
      <c r="A9" s="17"/>
      <c r="B9" s="55">
        <v>8</v>
      </c>
      <c r="C9" s="19" t="s">
        <v>265</v>
      </c>
      <c r="D9" s="20">
        <v>0</v>
      </c>
      <c r="E9" s="21">
        <v>4.9999999999999996E-2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  <c r="N9" t="s">
        <v>282</v>
      </c>
      <c r="O9" s="5">
        <v>3.3229240390937775E-2</v>
      </c>
      <c r="P9" s="71">
        <v>0.15674169995725368</v>
      </c>
    </row>
    <row r="10" spans="1:16" x14ac:dyDescent="0.25">
      <c r="A10" s="17"/>
      <c r="B10" s="55">
        <v>10</v>
      </c>
      <c r="C10" s="19" t="s">
        <v>267</v>
      </c>
      <c r="D10" s="20">
        <v>0.16200000000000001</v>
      </c>
      <c r="E10" s="21">
        <v>0.21200000000000002</v>
      </c>
      <c r="F10" s="21">
        <f t="shared" si="0"/>
        <v>4.3000000165193342E-2</v>
      </c>
      <c r="G10" s="21">
        <v>0</v>
      </c>
      <c r="H10" s="21">
        <v>1.0499999960302375E-2</v>
      </c>
      <c r="I10" s="21">
        <v>3.2500000204890966E-2</v>
      </c>
      <c r="J10" s="22">
        <f t="shared" si="1"/>
        <v>0</v>
      </c>
      <c r="K10" s="22">
        <f t="shared" si="2"/>
        <v>4.95283016995395E-2</v>
      </c>
      <c r="L10" s="23">
        <f t="shared" si="3"/>
        <v>0.20283018945845913</v>
      </c>
      <c r="M10" s="4"/>
      <c r="N10" t="s">
        <v>262</v>
      </c>
      <c r="O10" s="5">
        <v>1.7289999799686484E-2</v>
      </c>
      <c r="P10" s="71">
        <v>0.1329999984591268</v>
      </c>
    </row>
    <row r="11" spans="1:16" x14ac:dyDescent="0.25">
      <c r="A11" s="17"/>
      <c r="B11" s="55">
        <v>12</v>
      </c>
      <c r="C11" s="19" t="s">
        <v>269</v>
      </c>
      <c r="D11" s="20">
        <v>0</v>
      </c>
      <c r="E11" s="21">
        <v>0.05</v>
      </c>
      <c r="F11" s="21">
        <f t="shared" si="0"/>
        <v>7.3999997403007001E-4</v>
      </c>
      <c r="G11" s="21">
        <v>0</v>
      </c>
      <c r="H11" s="21">
        <v>0</v>
      </c>
      <c r="I11" s="21">
        <v>7.3999997403007001E-4</v>
      </c>
      <c r="J11" s="22">
        <f t="shared" si="1"/>
        <v>0</v>
      </c>
      <c r="K11" s="22">
        <f t="shared" si="2"/>
        <v>0</v>
      </c>
      <c r="L11" s="23">
        <f t="shared" si="3"/>
        <v>1.47999994806014E-2</v>
      </c>
      <c r="M11" s="4"/>
      <c r="N11" t="s">
        <v>269</v>
      </c>
      <c r="O11" s="5">
        <v>7.3999997403007001E-4</v>
      </c>
      <c r="P11" s="71">
        <v>1.47999994806014E-2</v>
      </c>
    </row>
    <row r="12" spans="1:16" x14ac:dyDescent="0.25">
      <c r="A12" s="17"/>
      <c r="B12" s="55">
        <v>13</v>
      </c>
      <c r="C12" s="19" t="s">
        <v>270</v>
      </c>
      <c r="D12" s="20">
        <v>0</v>
      </c>
      <c r="E12" s="21">
        <v>0.05</v>
      </c>
      <c r="F12" s="21">
        <f t="shared" si="0"/>
        <v>0</v>
      </c>
      <c r="G12" s="21">
        <v>0</v>
      </c>
      <c r="H12" s="21">
        <v>0</v>
      </c>
      <c r="I12" s="21">
        <v>0</v>
      </c>
      <c r="J12" s="22">
        <f t="shared" si="1"/>
        <v>0</v>
      </c>
      <c r="K12" s="22">
        <f t="shared" si="2"/>
        <v>0</v>
      </c>
      <c r="L12" s="23">
        <f t="shared" si="3"/>
        <v>0</v>
      </c>
      <c r="M12" s="4"/>
      <c r="N12" t="s">
        <v>264</v>
      </c>
      <c r="O12" s="5">
        <v>0</v>
      </c>
      <c r="P12" s="71">
        <v>0</v>
      </c>
    </row>
    <row r="13" spans="1:16" x14ac:dyDescent="0.25">
      <c r="A13" s="17"/>
      <c r="B13" s="55">
        <v>15</v>
      </c>
      <c r="C13" s="19" t="s">
        <v>272</v>
      </c>
      <c r="D13" s="20">
        <v>83.279738000000009</v>
      </c>
      <c r="E13" s="21">
        <v>88.825330000000008</v>
      </c>
      <c r="F13" s="21">
        <f t="shared" si="0"/>
        <v>56.390493180711928</v>
      </c>
      <c r="G13" s="21">
        <v>55.288213299761992</v>
      </c>
      <c r="H13" s="21">
        <v>1.7003343467658851</v>
      </c>
      <c r="I13" s="21">
        <v>-0.59805446581594879</v>
      </c>
      <c r="J13" s="22">
        <f t="shared" si="1"/>
        <v>0.62243746575173986</v>
      </c>
      <c r="K13" s="22">
        <f t="shared" si="2"/>
        <v>0.64157991472171139</v>
      </c>
      <c r="L13" s="23">
        <f t="shared" si="3"/>
        <v>0.63484698768596659</v>
      </c>
      <c r="M13" s="4"/>
      <c r="N13" t="s">
        <v>265</v>
      </c>
      <c r="O13" s="5">
        <v>0</v>
      </c>
      <c r="P13" s="71">
        <v>0</v>
      </c>
    </row>
    <row r="14" spans="1:16" x14ac:dyDescent="0.25">
      <c r="A14" s="17"/>
      <c r="B14" s="55">
        <v>16</v>
      </c>
      <c r="C14" s="19" t="s">
        <v>273</v>
      </c>
      <c r="D14" s="20">
        <v>0</v>
      </c>
      <c r="E14" s="21">
        <v>0.13</v>
      </c>
      <c r="F14" s="21">
        <f t="shared" si="0"/>
        <v>0</v>
      </c>
      <c r="G14" s="21">
        <v>0</v>
      </c>
      <c r="H14" s="21">
        <v>0</v>
      </c>
      <c r="I14" s="21">
        <v>0</v>
      </c>
      <c r="J14" s="22">
        <f t="shared" si="1"/>
        <v>0</v>
      </c>
      <c r="K14" s="22">
        <f t="shared" si="2"/>
        <v>0</v>
      </c>
      <c r="L14" s="23">
        <f t="shared" si="3"/>
        <v>0</v>
      </c>
      <c r="M14" s="4"/>
      <c r="N14" t="s">
        <v>270</v>
      </c>
      <c r="O14" s="5">
        <v>0</v>
      </c>
      <c r="P14" s="71">
        <v>0</v>
      </c>
    </row>
    <row r="15" spans="1:16" x14ac:dyDescent="0.25">
      <c r="A15" s="17"/>
      <c r="B15" s="55">
        <v>19</v>
      </c>
      <c r="C15" s="19" t="s">
        <v>276</v>
      </c>
      <c r="D15" s="20">
        <v>0</v>
      </c>
      <c r="E15" s="21">
        <v>0.08</v>
      </c>
      <c r="F15" s="21">
        <f t="shared" si="0"/>
        <v>0</v>
      </c>
      <c r="G15" s="21">
        <v>0</v>
      </c>
      <c r="H15" s="21">
        <v>0</v>
      </c>
      <c r="I15" s="21">
        <v>0</v>
      </c>
      <c r="J15" s="22">
        <f t="shared" si="1"/>
        <v>0</v>
      </c>
      <c r="K15" s="22">
        <f t="shared" si="2"/>
        <v>0</v>
      </c>
      <c r="L15" s="23">
        <f t="shared" si="3"/>
        <v>0</v>
      </c>
      <c r="M15" s="4"/>
      <c r="N15" t="s">
        <v>273</v>
      </c>
      <c r="O15" s="5">
        <v>0</v>
      </c>
      <c r="P15" s="71">
        <v>0</v>
      </c>
    </row>
    <row r="16" spans="1:16" x14ac:dyDescent="0.25">
      <c r="A16" s="17"/>
      <c r="B16" s="55">
        <v>21</v>
      </c>
      <c r="C16" s="19" t="s">
        <v>278</v>
      </c>
      <c r="D16" s="20">
        <v>0.16200000000000001</v>
      </c>
      <c r="E16" s="21">
        <v>0.21199999999999997</v>
      </c>
      <c r="F16" s="21">
        <f t="shared" si="0"/>
        <v>0</v>
      </c>
      <c r="G16" s="21">
        <v>0</v>
      </c>
      <c r="H16" s="21">
        <v>0</v>
      </c>
      <c r="I16" s="21">
        <v>0</v>
      </c>
      <c r="J16" s="22">
        <f t="shared" si="1"/>
        <v>0</v>
      </c>
      <c r="K16" s="22">
        <f t="shared" si="2"/>
        <v>0</v>
      </c>
      <c r="L16" s="23">
        <f t="shared" si="3"/>
        <v>0</v>
      </c>
      <c r="M16" s="4"/>
      <c r="N16" t="s">
        <v>276</v>
      </c>
      <c r="O16" s="5">
        <v>0</v>
      </c>
      <c r="P16" s="71">
        <v>0</v>
      </c>
    </row>
    <row r="17" spans="1:16" x14ac:dyDescent="0.25">
      <c r="A17" s="17"/>
      <c r="B17" s="55">
        <v>22</v>
      </c>
      <c r="C17" s="19" t="s">
        <v>279</v>
      </c>
      <c r="D17" s="20">
        <v>0</v>
      </c>
      <c r="E17" s="21">
        <v>0.05</v>
      </c>
      <c r="F17" s="21">
        <f t="shared" si="0"/>
        <v>0</v>
      </c>
      <c r="G17" s="21">
        <v>0</v>
      </c>
      <c r="H17" s="21">
        <v>0</v>
      </c>
      <c r="I17" s="21">
        <v>0</v>
      </c>
      <c r="J17" s="22">
        <f t="shared" si="1"/>
        <v>0</v>
      </c>
      <c r="K17" s="22">
        <f t="shared" si="2"/>
        <v>0</v>
      </c>
      <c r="L17" s="23">
        <f t="shared" si="3"/>
        <v>0</v>
      </c>
      <c r="M17" s="4"/>
      <c r="N17" t="s">
        <v>278</v>
      </c>
      <c r="O17" s="5">
        <v>0</v>
      </c>
      <c r="P17" s="71">
        <v>0</v>
      </c>
    </row>
    <row r="18" spans="1:16" ht="15.75" thickBot="1" x14ac:dyDescent="0.3">
      <c r="A18" s="24"/>
      <c r="B18" s="56">
        <v>25</v>
      </c>
      <c r="C18" s="26" t="s">
        <v>282</v>
      </c>
      <c r="D18" s="27">
        <v>0.16200000000000001</v>
      </c>
      <c r="E18" s="28">
        <v>0.21199999999999997</v>
      </c>
      <c r="F18" s="28">
        <f t="shared" si="0"/>
        <v>3.3229240390937775E-2</v>
      </c>
      <c r="G18" s="28">
        <v>3.8000000640749931E-3</v>
      </c>
      <c r="H18" s="28">
        <v>3.8000000640749931E-3</v>
      </c>
      <c r="I18" s="28">
        <v>2.5629240262787789E-2</v>
      </c>
      <c r="J18" s="29">
        <f t="shared" si="1"/>
        <v>1.792452860412733E-2</v>
      </c>
      <c r="K18" s="29">
        <f t="shared" si="2"/>
        <v>3.584905720825466E-2</v>
      </c>
      <c r="L18" s="30">
        <f t="shared" si="3"/>
        <v>0.15674169995725368</v>
      </c>
      <c r="M18" s="4"/>
      <c r="N18" t="s">
        <v>279</v>
      </c>
      <c r="O18" s="5">
        <v>0</v>
      </c>
      <c r="P18" s="71">
        <v>0</v>
      </c>
    </row>
    <row r="19" spans="1:16" x14ac:dyDescent="0.25">
      <c r="O19" s="5"/>
      <c r="P19" s="71"/>
    </row>
    <row r="20" spans="1:16" x14ac:dyDescent="0.25">
      <c r="O20" s="5"/>
      <c r="P20" s="71"/>
    </row>
    <row r="21" spans="1:16" x14ac:dyDescent="0.25">
      <c r="O21" s="5"/>
      <c r="P21" s="71"/>
    </row>
    <row r="22" spans="1:16" x14ac:dyDescent="0.25">
      <c r="O22" s="5"/>
      <c r="P22" s="71"/>
    </row>
    <row r="23" spans="1:16" x14ac:dyDescent="0.25">
      <c r="O23" s="5"/>
      <c r="P23" s="71"/>
    </row>
    <row r="24" spans="1:16" x14ac:dyDescent="0.25">
      <c r="O24" s="5"/>
      <c r="P24" s="71"/>
    </row>
    <row r="25" spans="1:16" x14ac:dyDescent="0.25">
      <c r="O25" s="5"/>
      <c r="P25" s="71"/>
    </row>
    <row r="26" spans="1:16" x14ac:dyDescent="0.25">
      <c r="O26" s="5"/>
      <c r="P26" s="71"/>
    </row>
    <row r="27" spans="1:16" x14ac:dyDescent="0.25">
      <c r="O27" s="5"/>
      <c r="P27" s="71"/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workbookViewId="0">
      <selection activeCell="A17" sqref="A17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74</v>
      </c>
      <c r="B1" s="49" t="s">
        <v>45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1109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83.765738000000027</v>
      </c>
      <c r="E6" s="14">
        <v>90.22739</v>
      </c>
      <c r="F6" s="14">
        <v>56.484752421041776</v>
      </c>
      <c r="G6" s="14">
        <v>55.292013299826067</v>
      </c>
      <c r="H6" s="14">
        <v>1.7146343467902625</v>
      </c>
      <c r="I6" s="14">
        <v>-0.52189522557455348</v>
      </c>
      <c r="J6" s="15">
        <v>0.61280741136173911</v>
      </c>
      <c r="K6" s="15">
        <v>0.63181089075741115</v>
      </c>
      <c r="L6" s="16">
        <v>0.62602666907511983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83.765737999999999</v>
      </c>
      <c r="E7" s="38">
        <f ca="1">SUM(E8:OFFSET(E6,MATCH("PROYECTOS",$A$8:$A$50,0),0))</f>
        <v>90.214049999999986</v>
      </c>
      <c r="F7" s="38">
        <f ca="1">SUM(F8:OFFSET(F6,MATCH("PROYECTOS",$A$8:$A$50,0),0))</f>
        <v>56.484752421041776</v>
      </c>
      <c r="G7" s="38">
        <f ca="1">SUM(G8:OFFSET(G6,MATCH("PROYECTOS",$A$8:$A$50,0),0))</f>
        <v>55.292013299826067</v>
      </c>
      <c r="H7" s="38">
        <f ca="1">SUM(H8:OFFSET(H6,MATCH("PROYECTOS",$A$8:$A$50,0),0))</f>
        <v>1.7146343467902625</v>
      </c>
      <c r="I7" s="38">
        <f ca="1">SUM(I8:OFFSET(I6,MATCH("PROYECTOS",$A$8:$A$50,0),0))</f>
        <v>-0.52189522557455348</v>
      </c>
      <c r="J7" s="39">
        <f ca="1">IFERROR(G7/E7,0)</f>
        <v>0.61289802752260958</v>
      </c>
      <c r="K7" s="39">
        <f ca="1">IFERROR(SUM(G7,H7)/E7,0)</f>
        <v>0.63190431697298077</v>
      </c>
      <c r="L7" s="40">
        <f ca="1">IFERROR(SUM(G7,H7,I7)/E7,0)</f>
        <v>0.62611923997472441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1.6622649999999999</v>
      </c>
      <c r="E8" s="21">
        <v>4.6522730000000001</v>
      </c>
      <c r="F8" s="21">
        <f t="shared" ref="F8:F10" si="0">SUM(G8,H8,I8)</f>
        <v>0.62078194356581662</v>
      </c>
      <c r="G8" s="21">
        <v>0.28754210041370243</v>
      </c>
      <c r="H8" s="21">
        <v>0.19262529980915133</v>
      </c>
      <c r="I8" s="21">
        <v>0.14061454334296286</v>
      </c>
      <c r="J8" s="22">
        <f t="shared" ref="J8:J11" si="1">IFERROR(G8/E8,0)</f>
        <v>6.1806798615150579E-2</v>
      </c>
      <c r="K8" s="22">
        <f t="shared" ref="K8:K11" si="2">IFERROR(SUM(G8,H8)/E8,0)</f>
        <v>0.1032113550135286</v>
      </c>
      <c r="L8" s="23">
        <f t="shared" ref="L8:L11" si="3">IFERROR(SUM(G8,H8,I8)/E8,0)</f>
        <v>0.13343626729682814</v>
      </c>
      <c r="M8" s="4"/>
    </row>
    <row r="9" spans="1:13" ht="51" x14ac:dyDescent="0.25">
      <c r="A9" s="17"/>
      <c r="B9" s="19">
        <v>3000569</v>
      </c>
      <c r="C9" s="19" t="s">
        <v>1111</v>
      </c>
      <c r="D9" s="20">
        <v>2.7043599999999999</v>
      </c>
      <c r="E9" s="21">
        <v>2.8393600000000001</v>
      </c>
      <c r="F9" s="21">
        <f t="shared" si="0"/>
        <v>1.6539339411465335</v>
      </c>
      <c r="G9" s="21">
        <v>1.503800000064075</v>
      </c>
      <c r="H9" s="21">
        <v>5.8420000423211604E-2</v>
      </c>
      <c r="I9" s="21">
        <v>9.1713940659246873E-2</v>
      </c>
      <c r="J9" s="22">
        <f t="shared" si="1"/>
        <v>0.52962639470305806</v>
      </c>
      <c r="K9" s="22">
        <f t="shared" si="2"/>
        <v>0.55020145402037313</v>
      </c>
      <c r="L9" s="23">
        <f t="shared" si="3"/>
        <v>0.58250237417817163</v>
      </c>
      <c r="M9" s="4"/>
    </row>
    <row r="10" spans="1:13" ht="38.25" x14ac:dyDescent="0.25">
      <c r="A10" s="17"/>
      <c r="B10" s="19">
        <v>3000570</v>
      </c>
      <c r="C10" s="19" t="s">
        <v>1112</v>
      </c>
      <c r="D10" s="20">
        <v>79.399113</v>
      </c>
      <c r="E10" s="21">
        <v>82.722416999999993</v>
      </c>
      <c r="F10" s="21">
        <f t="shared" si="0"/>
        <v>54.210036536329426</v>
      </c>
      <c r="G10" s="21">
        <v>53.50067119934829</v>
      </c>
      <c r="H10" s="21">
        <v>1.4635890465578996</v>
      </c>
      <c r="I10" s="21">
        <v>-0.75422370957676321</v>
      </c>
      <c r="J10" s="22">
        <f t="shared" si="1"/>
        <v>0.64674937144726197</v>
      </c>
      <c r="K10" s="22">
        <f t="shared" si="2"/>
        <v>0.66444214566296089</v>
      </c>
      <c r="L10" s="23">
        <f t="shared" si="3"/>
        <v>0.65532462060833441</v>
      </c>
      <c r="M10" s="4"/>
    </row>
    <row r="11" spans="1:13" ht="15.75" thickBot="1" x14ac:dyDescent="0.3">
      <c r="A11" s="41" t="s">
        <v>302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1.3340000000013674E-2</v>
      </c>
      <c r="F11" s="45">
        <f t="shared" ca="1" si="4"/>
        <v>0</v>
      </c>
      <c r="G11" s="45">
        <f t="shared" ca="1" si="4"/>
        <v>0</v>
      </c>
      <c r="H11" s="45">
        <f t="shared" ca="1" si="4"/>
        <v>0</v>
      </c>
      <c r="I11" s="45">
        <f t="shared" ca="1" si="4"/>
        <v>0</v>
      </c>
      <c r="J11" s="46">
        <f t="shared" ca="1" si="1"/>
        <v>0</v>
      </c>
      <c r="K11" s="46">
        <f t="shared" ca="1" si="2"/>
        <v>0</v>
      </c>
      <c r="L11" s="47">
        <f t="shared" ca="1" si="3"/>
        <v>0</v>
      </c>
      <c r="M11" s="4"/>
    </row>
    <row r="12" spans="1:13" ht="15.75" thickBot="1" x14ac:dyDescent="0.3"/>
    <row r="13" spans="1:13" ht="15.75" thickBot="1" x14ac:dyDescent="0.3">
      <c r="A13" s="89" t="s">
        <v>324</v>
      </c>
      <c r="B13" s="90"/>
      <c r="C13" s="90"/>
      <c r="D13" s="91"/>
    </row>
    <row r="14" spans="1:13" ht="15.75" thickBot="1" x14ac:dyDescent="0.3">
      <c r="A14" s="1" t="s">
        <v>1123</v>
      </c>
    </row>
    <row r="15" spans="1:13" ht="45" customHeight="1" x14ac:dyDescent="0.25">
      <c r="A15" s="82" t="s">
        <v>326</v>
      </c>
      <c r="B15" s="83"/>
      <c r="C15" s="83"/>
      <c r="D15" s="94" t="s">
        <v>327</v>
      </c>
    </row>
    <row r="16" spans="1:13" ht="15.75" thickBot="1" x14ac:dyDescent="0.3">
      <c r="A16" s="85"/>
      <c r="B16" s="86"/>
      <c r="C16" s="86"/>
      <c r="D16" s="105"/>
    </row>
    <row r="17" spans="1:4" ht="15.75" thickBot="1" x14ac:dyDescent="0.3">
      <c r="A17" s="73"/>
      <c r="B17" s="74">
        <v>3000001</v>
      </c>
      <c r="C17" s="74" t="s">
        <v>284</v>
      </c>
      <c r="D17" s="75">
        <v>0.13343626729682814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topLeftCell="A13" workbookViewId="0">
      <selection activeCell="A18" sqref="A18:XFD4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74</v>
      </c>
      <c r="B1" s="49" t="s">
        <v>45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1110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83.765738000000027</v>
      </c>
      <c r="I6" s="14">
        <v>90.22739</v>
      </c>
      <c r="J6" s="14">
        <v>56.484752421041776</v>
      </c>
      <c r="K6" s="14">
        <v>55.292013299826067</v>
      </c>
      <c r="L6" s="14">
        <v>1.7146343467902625</v>
      </c>
      <c r="M6" s="14">
        <v>-0.52189522557455348</v>
      </c>
      <c r="N6" s="15">
        <v>0.61280741136173911</v>
      </c>
      <c r="O6" s="15">
        <v>0.63181089075741115</v>
      </c>
      <c r="P6" s="16">
        <v>0.62602666907511983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SUM(H8:OFFSET(H6,MATCH("PROYECTOS",$A$8:$A$27,0),0))</f>
        <v>83.765737999999999</v>
      </c>
      <c r="I7" s="38">
        <f ca="1">SUM(I8:OFFSET(I6,MATCH("PROYECTOS",$A$8:$A$27,0),0))</f>
        <v>90.21405</v>
      </c>
      <c r="J7" s="38">
        <f ca="1">SUM(J8:OFFSET(J6,MATCH("PROYECTOS",$A$8:$A$27,0),0))</f>
        <v>56.484752421041776</v>
      </c>
      <c r="K7" s="38">
        <f ca="1">SUM(K8:OFFSET(K6,MATCH("PROYECTOS",$A$8:$A$27,0),0))</f>
        <v>55.292013299826067</v>
      </c>
      <c r="L7" s="38">
        <f ca="1">SUM(L8:OFFSET(L6,MATCH("PROYECTOS",$A$8:$A$27,0),0))</f>
        <v>1.7146343467902625</v>
      </c>
      <c r="M7" s="38">
        <f ca="1">SUM(M8:OFFSET(M6,MATCH("PROYECTOS",$A$8:$A$27,0),0))</f>
        <v>-0.52189522557455348</v>
      </c>
      <c r="N7" s="39">
        <f ca="1">IFERROR(K7/I7,0)</f>
        <v>0.61289802752260947</v>
      </c>
      <c r="O7" s="39">
        <f ca="1">IFERROR(SUM(K7,L7)/I7,0)</f>
        <v>0.63190431697298066</v>
      </c>
      <c r="P7" s="40">
        <f ca="1">IFERROR(SUM(K7,L7,M7)/I7,0)</f>
        <v>0.6261192399747243</v>
      </c>
      <c r="Q7" s="64"/>
      <c r="R7" s="38"/>
      <c r="S7" s="40"/>
    </row>
    <row r="8" spans="1:19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1</v>
      </c>
      <c r="G8" s="19" t="s">
        <v>539</v>
      </c>
      <c r="H8" s="20">
        <v>1.6622649999999999</v>
      </c>
      <c r="I8" s="21">
        <v>4.4122729999999999</v>
      </c>
      <c r="J8" s="21">
        <f t="shared" ref="J8:J17" si="0">SUM(K8,L8,M8)</f>
        <v>0.62078194356581662</v>
      </c>
      <c r="K8" s="21">
        <v>0.28754210041370243</v>
      </c>
      <c r="L8" s="21">
        <v>0.19262529980915133</v>
      </c>
      <c r="M8" s="21">
        <v>0.14061454334296286</v>
      </c>
      <c r="N8" s="22">
        <f t="shared" ref="N8:N18" si="1">IFERROR(K8/I8,0)</f>
        <v>6.5168701123820408E-2</v>
      </c>
      <c r="O8" s="22">
        <f t="shared" ref="O8:O18" si="2">IFERROR(SUM(K8,L8)/I8,0)</f>
        <v>0.10882540591274696</v>
      </c>
      <c r="P8" s="23">
        <f t="shared" ref="P8:P18" si="3">IFERROR(SUM(K8,L8,M8)/I8,0)</f>
        <v>0.14069436400825983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5001254</v>
      </c>
      <c r="C9" s="19" t="s">
        <v>864</v>
      </c>
      <c r="D9" s="68">
        <v>3000001</v>
      </c>
      <c r="E9" s="19" t="s">
        <v>284</v>
      </c>
      <c r="F9" s="69">
        <v>177</v>
      </c>
      <c r="G9" s="19" t="s">
        <v>874</v>
      </c>
      <c r="H9" s="20">
        <v>0</v>
      </c>
      <c r="I9" s="21">
        <v>0.24</v>
      </c>
      <c r="J9" s="21">
        <f t="shared" si="0"/>
        <v>0</v>
      </c>
      <c r="K9" s="21">
        <v>0</v>
      </c>
      <c r="L9" s="21">
        <v>0</v>
      </c>
      <c r="M9" s="21">
        <v>0</v>
      </c>
      <c r="N9" s="22">
        <f t="shared" si="1"/>
        <v>0</v>
      </c>
      <c r="O9" s="22">
        <f t="shared" si="2"/>
        <v>0</v>
      </c>
      <c r="P9" s="23">
        <f t="shared" si="3"/>
        <v>0</v>
      </c>
      <c r="Q9" s="70">
        <v>0</v>
      </c>
      <c r="R9" s="21">
        <v>0</v>
      </c>
      <c r="S9" s="23">
        <f t="shared" ref="S9:S17" si="4">IFERROR(R9/Q9,0)</f>
        <v>0</v>
      </c>
    </row>
    <row r="10" spans="1:19" ht="51" x14ac:dyDescent="0.25">
      <c r="A10" s="17"/>
      <c r="B10" s="19">
        <v>5004295</v>
      </c>
      <c r="C10" s="19" t="s">
        <v>1113</v>
      </c>
      <c r="D10" s="68">
        <v>3000569</v>
      </c>
      <c r="E10" s="19" t="s">
        <v>1111</v>
      </c>
      <c r="F10" s="69">
        <v>117</v>
      </c>
      <c r="G10" s="19" t="s">
        <v>818</v>
      </c>
      <c r="H10" s="20">
        <v>0.26614000000000004</v>
      </c>
      <c r="I10" s="21">
        <v>0.19614000000000004</v>
      </c>
      <c r="J10" s="21">
        <f t="shared" si="0"/>
        <v>5.5196999455802143E-3</v>
      </c>
      <c r="K10" s="21">
        <v>0</v>
      </c>
      <c r="L10" s="21">
        <v>4.6999999321997166E-3</v>
      </c>
      <c r="M10" s="21">
        <v>8.1970001338049769E-4</v>
      </c>
      <c r="N10" s="22">
        <f t="shared" si="1"/>
        <v>0</v>
      </c>
      <c r="O10" s="22">
        <f t="shared" si="2"/>
        <v>2.3962475436931353E-2</v>
      </c>
      <c r="P10" s="23">
        <f t="shared" si="3"/>
        <v>2.8141633249618707E-2</v>
      </c>
      <c r="Q10" s="70">
        <v>0</v>
      </c>
      <c r="R10" s="21">
        <v>0</v>
      </c>
      <c r="S10" s="23">
        <f t="shared" si="4"/>
        <v>0</v>
      </c>
    </row>
    <row r="11" spans="1:19" ht="51" x14ac:dyDescent="0.25">
      <c r="A11" s="17"/>
      <c r="B11" s="19">
        <v>5004296</v>
      </c>
      <c r="C11" s="19" t="s">
        <v>1114</v>
      </c>
      <c r="D11" s="68">
        <v>3000569</v>
      </c>
      <c r="E11" s="19" t="s">
        <v>1111</v>
      </c>
      <c r="F11" s="69">
        <v>36</v>
      </c>
      <c r="G11" s="19" t="s">
        <v>541</v>
      </c>
      <c r="H11" s="20">
        <v>1.5122199999999999</v>
      </c>
      <c r="I11" s="21">
        <v>1.5122199999999999</v>
      </c>
      <c r="J11" s="21">
        <f t="shared" si="0"/>
        <v>1.5</v>
      </c>
      <c r="K11" s="21">
        <v>1.5</v>
      </c>
      <c r="L11" s="21">
        <v>0</v>
      </c>
      <c r="M11" s="21">
        <v>0</v>
      </c>
      <c r="N11" s="22">
        <f t="shared" si="1"/>
        <v>0.99191916520083068</v>
      </c>
      <c r="O11" s="22">
        <f t="shared" si="2"/>
        <v>0.99191916520083068</v>
      </c>
      <c r="P11" s="23">
        <f t="shared" si="3"/>
        <v>0.99191916520083068</v>
      </c>
      <c r="Q11" s="70">
        <v>0</v>
      </c>
      <c r="R11" s="21">
        <v>0</v>
      </c>
      <c r="S11" s="23">
        <f t="shared" si="4"/>
        <v>0</v>
      </c>
    </row>
    <row r="12" spans="1:19" ht="63.75" x14ac:dyDescent="0.25">
      <c r="A12" s="17"/>
      <c r="B12" s="19">
        <v>5004297</v>
      </c>
      <c r="C12" s="19" t="s">
        <v>1115</v>
      </c>
      <c r="D12" s="68">
        <v>3000569</v>
      </c>
      <c r="E12" s="19" t="s">
        <v>1111</v>
      </c>
      <c r="F12" s="69">
        <v>14</v>
      </c>
      <c r="G12" s="19" t="s">
        <v>695</v>
      </c>
      <c r="H12" s="20">
        <v>0.92600000000000005</v>
      </c>
      <c r="I12" s="21">
        <v>1.131</v>
      </c>
      <c r="J12" s="21">
        <f t="shared" si="0"/>
        <v>0.14841424120095326</v>
      </c>
      <c r="K12" s="21">
        <v>3.8000000640749931E-3</v>
      </c>
      <c r="L12" s="21">
        <v>5.3720000491011888E-2</v>
      </c>
      <c r="M12" s="21">
        <v>9.0894240645866375E-2</v>
      </c>
      <c r="N12" s="22">
        <f t="shared" si="1"/>
        <v>3.3598585889257231E-3</v>
      </c>
      <c r="O12" s="22">
        <f t="shared" si="2"/>
        <v>5.0857648589820406E-2</v>
      </c>
      <c r="P12" s="23">
        <f t="shared" si="3"/>
        <v>0.1312239091078278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5004298</v>
      </c>
      <c r="C13" s="19" t="s">
        <v>1116</v>
      </c>
      <c r="D13" s="68">
        <v>3000570</v>
      </c>
      <c r="E13" s="19" t="s">
        <v>1112</v>
      </c>
      <c r="F13" s="69">
        <v>596</v>
      </c>
      <c r="G13" s="19" t="s">
        <v>1121</v>
      </c>
      <c r="H13" s="20">
        <v>3.8377889999999999</v>
      </c>
      <c r="I13" s="21">
        <v>5.2293319999999994</v>
      </c>
      <c r="J13" s="21">
        <f t="shared" si="0"/>
        <v>0</v>
      </c>
      <c r="K13" s="21">
        <v>0</v>
      </c>
      <c r="L13" s="21">
        <v>0</v>
      </c>
      <c r="M13" s="21">
        <v>0</v>
      </c>
      <c r="N13" s="22">
        <f t="shared" si="1"/>
        <v>0</v>
      </c>
      <c r="O13" s="22">
        <f t="shared" si="2"/>
        <v>0</v>
      </c>
      <c r="P13" s="23">
        <f t="shared" si="3"/>
        <v>0</v>
      </c>
      <c r="Q13" s="70">
        <v>0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5004299</v>
      </c>
      <c r="C14" s="19" t="s">
        <v>1117</v>
      </c>
      <c r="D14" s="68">
        <v>3000570</v>
      </c>
      <c r="E14" s="19" t="s">
        <v>1112</v>
      </c>
      <c r="F14" s="69">
        <v>86</v>
      </c>
      <c r="G14" s="19" t="s">
        <v>508</v>
      </c>
      <c r="H14" s="20">
        <v>1.1484079999999999</v>
      </c>
      <c r="I14" s="21">
        <v>1.4953989999999999</v>
      </c>
      <c r="J14" s="21">
        <f t="shared" si="0"/>
        <v>0.52700053362059407</v>
      </c>
      <c r="K14" s="21">
        <v>0.18775515892775729</v>
      </c>
      <c r="L14" s="21">
        <v>0.16358909424161538</v>
      </c>
      <c r="M14" s="21">
        <v>0.17565628045122139</v>
      </c>
      <c r="N14" s="22">
        <f t="shared" si="1"/>
        <v>0.12555522568074293</v>
      </c>
      <c r="O14" s="22">
        <f t="shared" si="2"/>
        <v>0.23495017260903123</v>
      </c>
      <c r="P14" s="23">
        <f t="shared" si="3"/>
        <v>0.35241466232128954</v>
      </c>
      <c r="Q14" s="70">
        <v>0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5004300</v>
      </c>
      <c r="C15" s="19" t="s">
        <v>1118</v>
      </c>
      <c r="D15" s="68">
        <v>3000570</v>
      </c>
      <c r="E15" s="19" t="s">
        <v>1112</v>
      </c>
      <c r="F15" s="69">
        <v>86</v>
      </c>
      <c r="G15" s="19" t="s">
        <v>508</v>
      </c>
      <c r="H15" s="20">
        <v>1.1000000000000001</v>
      </c>
      <c r="I15" s="21">
        <v>1.1583140000000003</v>
      </c>
      <c r="J15" s="21">
        <f t="shared" si="0"/>
        <v>4.3119999958435073E-2</v>
      </c>
      <c r="K15" s="21">
        <v>0</v>
      </c>
      <c r="L15" s="21">
        <v>0</v>
      </c>
      <c r="M15" s="21">
        <v>4.3119999958435073E-2</v>
      </c>
      <c r="N15" s="22">
        <f t="shared" si="1"/>
        <v>0</v>
      </c>
      <c r="O15" s="22">
        <f t="shared" si="2"/>
        <v>0</v>
      </c>
      <c r="P15" s="23">
        <f t="shared" si="3"/>
        <v>3.7226520579424112E-2</v>
      </c>
      <c r="Q15" s="70">
        <v>290</v>
      </c>
      <c r="R15" s="21">
        <v>0</v>
      </c>
      <c r="S15" s="23">
        <f t="shared" si="4"/>
        <v>0</v>
      </c>
    </row>
    <row r="16" spans="1:19" ht="38.25" x14ac:dyDescent="0.25">
      <c r="A16" s="17"/>
      <c r="B16" s="19">
        <v>5005066</v>
      </c>
      <c r="C16" s="19" t="s">
        <v>1119</v>
      </c>
      <c r="D16" s="68">
        <v>3000570</v>
      </c>
      <c r="E16" s="19" t="s">
        <v>1112</v>
      </c>
      <c r="F16" s="69">
        <v>177</v>
      </c>
      <c r="G16" s="19" t="s">
        <v>874</v>
      </c>
      <c r="H16" s="20">
        <v>70</v>
      </c>
      <c r="I16" s="21">
        <v>70</v>
      </c>
      <c r="J16" s="21">
        <f t="shared" si="0"/>
        <v>50</v>
      </c>
      <c r="K16" s="21">
        <v>50</v>
      </c>
      <c r="L16" s="21">
        <v>0</v>
      </c>
      <c r="M16" s="21">
        <v>0</v>
      </c>
      <c r="N16" s="22">
        <f t="shared" si="1"/>
        <v>0.7142857142857143</v>
      </c>
      <c r="O16" s="22">
        <f t="shared" si="2"/>
        <v>0.7142857142857143</v>
      </c>
      <c r="P16" s="23">
        <f t="shared" si="3"/>
        <v>0.7142857142857143</v>
      </c>
      <c r="Q16" s="70">
        <v>0</v>
      </c>
      <c r="R16" s="21">
        <v>0</v>
      </c>
      <c r="S16" s="23">
        <f t="shared" si="4"/>
        <v>0</v>
      </c>
    </row>
    <row r="17" spans="1:19" ht="38.25" x14ac:dyDescent="0.25">
      <c r="A17" s="17"/>
      <c r="B17" s="19">
        <v>5005067</v>
      </c>
      <c r="C17" s="19" t="s">
        <v>1120</v>
      </c>
      <c r="D17" s="68">
        <v>3000570</v>
      </c>
      <c r="E17" s="19" t="s">
        <v>1112</v>
      </c>
      <c r="F17" s="69">
        <v>177</v>
      </c>
      <c r="G17" s="19" t="s">
        <v>874</v>
      </c>
      <c r="H17" s="20">
        <v>3.312916</v>
      </c>
      <c r="I17" s="21">
        <v>4.839372</v>
      </c>
      <c r="J17" s="21">
        <f t="shared" si="0"/>
        <v>3.6399160027503967</v>
      </c>
      <c r="K17" s="21">
        <v>3.3129160404205322</v>
      </c>
      <c r="L17" s="21">
        <v>1.2999999523162842</v>
      </c>
      <c r="M17" s="21">
        <v>-0.97299998998641968</v>
      </c>
      <c r="N17" s="22">
        <f t="shared" si="1"/>
        <v>0.68457561031070402</v>
      </c>
      <c r="O17" s="22">
        <f t="shared" si="2"/>
        <v>0.95320549706383728</v>
      </c>
      <c r="P17" s="23">
        <f t="shared" si="3"/>
        <v>0.7521463534422228</v>
      </c>
      <c r="Q17" s="70">
        <v>1</v>
      </c>
      <c r="R17" s="21">
        <v>0</v>
      </c>
      <c r="S17" s="23">
        <f t="shared" si="4"/>
        <v>0</v>
      </c>
    </row>
    <row r="18" spans="1:19" ht="15.75" thickBot="1" x14ac:dyDescent="0.3">
      <c r="A18" s="41" t="s">
        <v>302</v>
      </c>
      <c r="B18" s="43"/>
      <c r="C18" s="43"/>
      <c r="D18" s="65"/>
      <c r="E18" s="43"/>
      <c r="F18" s="66"/>
      <c r="G18" s="43"/>
      <c r="H18" s="44">
        <f t="shared" ref="H18:M18" ca="1" si="5">OFFSET(H18,-MATCH("PROYECTOS",$A$8:$A$27,0)-1,0)-(OFFSET(H18,-MATCH("PROYECTOS",$A$8:$A$27,0),0))</f>
        <v>0</v>
      </c>
      <c r="I18" s="45">
        <f t="shared" ca="1" si="5"/>
        <v>1.3339999999999463E-2</v>
      </c>
      <c r="J18" s="45">
        <f t="shared" ca="1" si="5"/>
        <v>0</v>
      </c>
      <c r="K18" s="45">
        <f t="shared" ca="1" si="5"/>
        <v>0</v>
      </c>
      <c r="L18" s="45">
        <f t="shared" ca="1" si="5"/>
        <v>0</v>
      </c>
      <c r="M18" s="45">
        <f t="shared" ca="1" si="5"/>
        <v>0</v>
      </c>
      <c r="N18" s="46">
        <f t="shared" ca="1" si="1"/>
        <v>0</v>
      </c>
      <c r="O18" s="46">
        <f t="shared" ca="1" si="2"/>
        <v>0</v>
      </c>
      <c r="P18" s="47">
        <f t="shared" ca="1" si="3"/>
        <v>0</v>
      </c>
      <c r="Q18" s="67"/>
      <c r="R18" s="45"/>
      <c r="S18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79</v>
      </c>
      <c r="B1" s="50" t="s">
        <v>46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1124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171.49000699999999</v>
      </c>
      <c r="E6" s="14">
        <v>203.04092200000008</v>
      </c>
      <c r="F6" s="14">
        <v>46.401043793000142</v>
      </c>
      <c r="G6" s="14">
        <v>17.084371278385333</v>
      </c>
      <c r="H6" s="14">
        <v>14.455858888467446</v>
      </c>
      <c r="I6" s="14">
        <v>14.860813626147362</v>
      </c>
      <c r="J6" s="15">
        <v>8.4142502457634258E-2</v>
      </c>
      <c r="K6" s="15">
        <v>0.15533927769916631</v>
      </c>
      <c r="L6" s="16">
        <v>0.2285305018118472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171.49000699999996</v>
      </c>
      <c r="E7" s="38">
        <f ca="1">SUM(E8:OFFSET(E6,MATCH("GOBIERNOS REGIONALES",$A$8:$A$50,0),0))</f>
        <v>203.04092199999985</v>
      </c>
      <c r="F7" s="38">
        <f ca="1">SUM(F8:OFFSET(F6,MATCH("GOBIERNOS REGIONALES",$A$8:$A$50,0),0))</f>
        <v>46.401043793000142</v>
      </c>
      <c r="G7" s="38">
        <f ca="1">SUM(G8:OFFSET(G6,MATCH("GOBIERNOS REGIONALES",$A$8:$A$50,0),0))</f>
        <v>17.084371278385333</v>
      </c>
      <c r="H7" s="38">
        <f ca="1">SUM(H8:OFFSET(H6,MATCH("GOBIERNOS REGIONALES",$A$8:$A$50,0),0))</f>
        <v>14.455858888467446</v>
      </c>
      <c r="I7" s="38">
        <f ca="1">SUM(I8:OFFSET(I6,MATCH("GOBIERNOS REGIONALES",$A$8:$A$50,0),0))</f>
        <v>14.860813626147362</v>
      </c>
      <c r="J7" s="39">
        <f ca="1">IFERROR(G7/E7,0)</f>
        <v>8.4142502457634355E-2</v>
      </c>
      <c r="K7" s="39">
        <f ca="1">IFERROR(SUM(G7,H7)/E7,0)</f>
        <v>0.1553392776991665</v>
      </c>
      <c r="L7" s="40">
        <f ca="1">IFERROR(SUM(G7,H7,I7)/E7,0)</f>
        <v>0.22853050181184745</v>
      </c>
      <c r="M7" s="4"/>
    </row>
    <row r="8" spans="1:13" ht="25.5" x14ac:dyDescent="0.25">
      <c r="A8" s="17"/>
      <c r="B8" s="18">
        <v>33</v>
      </c>
      <c r="C8" s="19" t="s">
        <v>125</v>
      </c>
      <c r="D8" s="20">
        <v>171.49000699999996</v>
      </c>
      <c r="E8" s="21">
        <v>203.04092199999985</v>
      </c>
      <c r="F8" s="21">
        <f t="shared" ref="F8:F10" si="0">SUM(G8,H8,I8)</f>
        <v>46.401043793000142</v>
      </c>
      <c r="G8" s="21">
        <v>17.084371278385333</v>
      </c>
      <c r="H8" s="21">
        <v>14.455858888467446</v>
      </c>
      <c r="I8" s="21">
        <v>14.860813626147362</v>
      </c>
      <c r="J8" s="22">
        <f t="shared" ref="J8:J10" si="1">IFERROR(G8/E8,0)</f>
        <v>8.4142502457634355E-2</v>
      </c>
      <c r="K8" s="22">
        <f t="shared" ref="K8:K10" si="2">IFERROR(SUM(G8,H8)/E8,0)</f>
        <v>0.1553392776991665</v>
      </c>
      <c r="L8" s="23">
        <f t="shared" ref="L8:L10" si="3">IFERROR(SUM(G8,H8,I8)/E8,0)</f>
        <v>0.22853050181184745</v>
      </c>
      <c r="M8" s="4"/>
    </row>
    <row r="9" spans="1:13" ht="15.75" thickBot="1" x14ac:dyDescent="0.3">
      <c r="A9" s="41" t="s">
        <v>214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241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79</v>
      </c>
      <c r="B1" s="51" t="s">
        <v>46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1125</v>
      </c>
      <c r="N2" s="72" t="s">
        <v>1146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171.49000699999999</v>
      </c>
      <c r="E6" s="14">
        <f ca="1">SUM(E7:OFFSET(E7,50,0))</f>
        <v>203.04092200000008</v>
      </c>
      <c r="F6" s="14">
        <f ca="1">SUM(F7:OFFSET(F7,50,0))</f>
        <v>46.401043793000142</v>
      </c>
      <c r="G6" s="14">
        <f ca="1">SUM(G7:OFFSET(G7,50,0))</f>
        <v>17.084371278385333</v>
      </c>
      <c r="H6" s="14">
        <f ca="1">SUM(H7:OFFSET(H7,50,0))</f>
        <v>14.455858888467446</v>
      </c>
      <c r="I6" s="14">
        <f ca="1">SUM(I7:OFFSET(I7,50,0))</f>
        <v>14.860813626147362</v>
      </c>
      <c r="J6" s="15">
        <f ca="1">IFERROR(G6/E6,0)</f>
        <v>8.4142502457634258E-2</v>
      </c>
      <c r="K6" s="15">
        <f ca="1">IFERROR(SUM(G6,H6)/E6,0)</f>
        <v>0.15533927769916631</v>
      </c>
      <c r="L6" s="16">
        <f ca="1">IFERROR(SUM(G6,H6,I6)/E6,0)</f>
        <v>0.2285305018118472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</v>
      </c>
      <c r="C7" s="19" t="s">
        <v>258</v>
      </c>
      <c r="D7" s="20">
        <v>0.80377799999999999</v>
      </c>
      <c r="E7" s="21">
        <v>10.938769999999998</v>
      </c>
      <c r="F7" s="21">
        <f t="shared" ref="F7:F31" si="0">SUM(G7,H7,I7)</f>
        <v>0.56603983009699732</v>
      </c>
      <c r="G7" s="21">
        <v>0.22015622482285835</v>
      </c>
      <c r="H7" s="21">
        <v>0.17361751522184932</v>
      </c>
      <c r="I7" s="21">
        <v>0.17226609005228966</v>
      </c>
      <c r="J7" s="22">
        <f t="shared" ref="J7:J31" si="1">IFERROR(G7/E7,0)</f>
        <v>2.0126232183587223E-2</v>
      </c>
      <c r="K7" s="22">
        <f t="shared" ref="K7:K31" si="2">IFERROR(SUM(G7,H7)/E7,0)</f>
        <v>3.599799063740327E-2</v>
      </c>
      <c r="L7" s="23">
        <f t="shared" ref="L7:L31" si="3">IFERROR(SUM(G7,H7,I7)/E7,0)</f>
        <v>5.1746204563858408E-2</v>
      </c>
      <c r="M7" s="4"/>
      <c r="N7" t="s">
        <v>263</v>
      </c>
      <c r="O7" s="5">
        <v>0.3175602234687176</v>
      </c>
      <c r="P7" s="71">
        <v>0.3051292575174564</v>
      </c>
    </row>
    <row r="8" spans="1:16" x14ac:dyDescent="0.25">
      <c r="A8" s="17"/>
      <c r="B8" s="55">
        <v>2</v>
      </c>
      <c r="C8" s="19" t="s">
        <v>259</v>
      </c>
      <c r="D8" s="20">
        <v>3.951868999999999</v>
      </c>
      <c r="E8" s="21">
        <v>4.9165110000000007</v>
      </c>
      <c r="F8" s="21">
        <f t="shared" si="0"/>
        <v>1.3949480017036002</v>
      </c>
      <c r="G8" s="21">
        <v>0.5424121541545901</v>
      </c>
      <c r="H8" s="21">
        <v>0.42086336793727241</v>
      </c>
      <c r="I8" s="21">
        <v>0.43167247961173771</v>
      </c>
      <c r="J8" s="22">
        <f t="shared" si="1"/>
        <v>0.1103246090885569</v>
      </c>
      <c r="K8" s="22">
        <f t="shared" si="2"/>
        <v>0.19592664840816229</v>
      </c>
      <c r="L8" s="23">
        <f t="shared" si="3"/>
        <v>0.28372722072697487</v>
      </c>
      <c r="M8" s="4"/>
      <c r="N8" t="s">
        <v>267</v>
      </c>
      <c r="O8" s="5">
        <v>0.97800741503215249</v>
      </c>
      <c r="P8" s="71">
        <v>0.30377759642680507</v>
      </c>
    </row>
    <row r="9" spans="1:16" x14ac:dyDescent="0.25">
      <c r="A9" s="17"/>
      <c r="B9" s="55">
        <v>3</v>
      </c>
      <c r="C9" s="19" t="s">
        <v>260</v>
      </c>
      <c r="D9" s="20">
        <v>0.25729200000000002</v>
      </c>
      <c r="E9" s="21">
        <v>0.66699299999999972</v>
      </c>
      <c r="F9" s="21">
        <f t="shared" si="0"/>
        <v>4.0217239824414719E-2</v>
      </c>
      <c r="G9" s="21">
        <v>1.5576349829643732E-2</v>
      </c>
      <c r="H9" s="21">
        <v>1.5969300049619051E-2</v>
      </c>
      <c r="I9" s="21">
        <v>8.6715899451519363E-3</v>
      </c>
      <c r="J9" s="22">
        <f t="shared" si="1"/>
        <v>2.335309340524374E-2</v>
      </c>
      <c r="K9" s="22">
        <f t="shared" si="2"/>
        <v>4.7295323757914697E-2</v>
      </c>
      <c r="L9" s="23">
        <f t="shared" si="3"/>
        <v>6.0296344675903252E-2</v>
      </c>
      <c r="M9" s="4"/>
      <c r="N9" t="s">
        <v>278</v>
      </c>
      <c r="O9" s="5">
        <v>0.9172071302873519</v>
      </c>
      <c r="P9" s="71">
        <v>0.28807616128224661</v>
      </c>
    </row>
    <row r="10" spans="1:16" x14ac:dyDescent="0.25">
      <c r="A10" s="17"/>
      <c r="B10" s="55">
        <v>4</v>
      </c>
      <c r="C10" s="19" t="s">
        <v>261</v>
      </c>
      <c r="D10" s="20">
        <v>4.8003610000000023</v>
      </c>
      <c r="E10" s="21">
        <v>4.2705960000000003</v>
      </c>
      <c r="F10" s="21">
        <f t="shared" si="0"/>
        <v>1.1833842384003219</v>
      </c>
      <c r="G10" s="21">
        <v>0.443953586040152</v>
      </c>
      <c r="H10" s="21">
        <v>0.35577866623134469</v>
      </c>
      <c r="I10" s="21">
        <v>0.38365198612882523</v>
      </c>
      <c r="J10" s="22">
        <f t="shared" si="1"/>
        <v>0.10395588485545156</v>
      </c>
      <c r="K10" s="22">
        <f t="shared" si="2"/>
        <v>0.18726478746092973</v>
      </c>
      <c r="L10" s="23">
        <f t="shared" si="3"/>
        <v>0.27710048864381503</v>
      </c>
      <c r="M10" s="4"/>
      <c r="N10" t="s">
        <v>259</v>
      </c>
      <c r="O10" s="5">
        <v>1.3949480017036002</v>
      </c>
      <c r="P10" s="71">
        <v>0.28372722072697487</v>
      </c>
    </row>
    <row r="11" spans="1:16" x14ac:dyDescent="0.25">
      <c r="A11" s="17"/>
      <c r="B11" s="55">
        <v>5</v>
      </c>
      <c r="C11" s="19" t="s">
        <v>262</v>
      </c>
      <c r="D11" s="20">
        <v>2.9982149999999996</v>
      </c>
      <c r="E11" s="21">
        <v>3.3008549999999994</v>
      </c>
      <c r="F11" s="21">
        <f t="shared" si="0"/>
        <v>0.84221027003324522</v>
      </c>
      <c r="G11" s="21">
        <v>0.35864748029598559</v>
      </c>
      <c r="H11" s="21">
        <v>0.23022860111086629</v>
      </c>
      <c r="I11" s="21">
        <v>0.25333418862639334</v>
      </c>
      <c r="J11" s="22">
        <f t="shared" si="1"/>
        <v>0.10865290365556368</v>
      </c>
      <c r="K11" s="22">
        <f t="shared" si="2"/>
        <v>0.17840107529923369</v>
      </c>
      <c r="L11" s="23">
        <f t="shared" si="3"/>
        <v>0.25514912652426275</v>
      </c>
      <c r="M11" s="4"/>
      <c r="N11" t="s">
        <v>270</v>
      </c>
      <c r="O11" s="5">
        <v>1.9583307969921862</v>
      </c>
      <c r="P11" s="71">
        <v>0.28273347515631264</v>
      </c>
    </row>
    <row r="12" spans="1:16" x14ac:dyDescent="0.25">
      <c r="A12" s="17"/>
      <c r="B12" s="55">
        <v>6</v>
      </c>
      <c r="C12" s="19" t="s">
        <v>263</v>
      </c>
      <c r="D12" s="20">
        <v>1.67818</v>
      </c>
      <c r="E12" s="21">
        <v>1.04074</v>
      </c>
      <c r="F12" s="21">
        <f t="shared" si="0"/>
        <v>0.3175602234687176</v>
      </c>
      <c r="G12" s="21">
        <v>0.1339302447213413</v>
      </c>
      <c r="H12" s="21">
        <v>9.9618639951586374E-2</v>
      </c>
      <c r="I12" s="21">
        <v>8.4011338795789925E-2</v>
      </c>
      <c r="J12" s="22">
        <f t="shared" si="1"/>
        <v>0.12868751534613956</v>
      </c>
      <c r="K12" s="22">
        <f t="shared" si="2"/>
        <v>0.22440656136299908</v>
      </c>
      <c r="L12" s="23">
        <f t="shared" si="3"/>
        <v>0.3051292575174564</v>
      </c>
      <c r="M12" s="4"/>
      <c r="N12" t="s">
        <v>261</v>
      </c>
      <c r="O12" s="5">
        <v>1.1833842384003219</v>
      </c>
      <c r="P12" s="71">
        <v>0.27710048864381503</v>
      </c>
    </row>
    <row r="13" spans="1:16" x14ac:dyDescent="0.25">
      <c r="A13" s="17"/>
      <c r="B13" s="55">
        <v>7</v>
      </c>
      <c r="C13" s="19" t="s">
        <v>264</v>
      </c>
      <c r="D13" s="20">
        <v>0.91927499999999995</v>
      </c>
      <c r="E13" s="21">
        <v>0.72369700000000015</v>
      </c>
      <c r="F13" s="21">
        <f t="shared" si="0"/>
        <v>0.13743023043934954</v>
      </c>
      <c r="G13" s="21">
        <v>5.4657399363350123E-2</v>
      </c>
      <c r="H13" s="21">
        <v>4.202779995102901E-2</v>
      </c>
      <c r="I13" s="21">
        <v>4.074503112497041E-2</v>
      </c>
      <c r="J13" s="22">
        <f t="shared" si="1"/>
        <v>7.5525253473967852E-2</v>
      </c>
      <c r="K13" s="22">
        <f t="shared" si="2"/>
        <v>0.13359900526653989</v>
      </c>
      <c r="L13" s="23">
        <f t="shared" si="3"/>
        <v>0.18990023509749179</v>
      </c>
      <c r="M13" s="4"/>
      <c r="N13" t="s">
        <v>274</v>
      </c>
      <c r="O13" s="5">
        <v>7.278344967198791E-2</v>
      </c>
      <c r="P13" s="71">
        <v>0.27247472923026317</v>
      </c>
    </row>
    <row r="14" spans="1:16" x14ac:dyDescent="0.25">
      <c r="A14" s="17"/>
      <c r="B14" s="55">
        <v>8</v>
      </c>
      <c r="C14" s="19" t="s">
        <v>265</v>
      </c>
      <c r="D14" s="20">
        <v>4.5430899999999985</v>
      </c>
      <c r="E14" s="21">
        <v>4.7189089999999991</v>
      </c>
      <c r="F14" s="21">
        <f t="shared" si="0"/>
        <v>1.2069820684810111</v>
      </c>
      <c r="G14" s="21">
        <v>0.44542242973693646</v>
      </c>
      <c r="H14" s="21">
        <v>0.35775194536836352</v>
      </c>
      <c r="I14" s="21">
        <v>0.4038076933757111</v>
      </c>
      <c r="J14" s="22">
        <f t="shared" si="1"/>
        <v>9.4390976756902181E-2</v>
      </c>
      <c r="K14" s="22">
        <f t="shared" si="2"/>
        <v>0.17020340402946954</v>
      </c>
      <c r="L14" s="23">
        <f t="shared" si="3"/>
        <v>0.25577566095913512</v>
      </c>
      <c r="M14" s="4"/>
      <c r="N14" t="s">
        <v>269</v>
      </c>
      <c r="O14" s="5">
        <v>0.90827042885030096</v>
      </c>
      <c r="P14" s="71">
        <v>0.26890761535464247</v>
      </c>
    </row>
    <row r="15" spans="1:16" x14ac:dyDescent="0.25">
      <c r="A15" s="17"/>
      <c r="B15" s="55">
        <v>9</v>
      </c>
      <c r="C15" s="19" t="s">
        <v>266</v>
      </c>
      <c r="D15" s="20">
        <v>2.1255740000000003</v>
      </c>
      <c r="E15" s="21">
        <v>1.7917140000000003</v>
      </c>
      <c r="F15" s="21">
        <f t="shared" si="0"/>
        <v>0.39857010360992717</v>
      </c>
      <c r="G15" s="21">
        <v>0.14612161169134197</v>
      </c>
      <c r="H15" s="21">
        <v>0.13218743225115759</v>
      </c>
      <c r="I15" s="21">
        <v>0.12026105966742762</v>
      </c>
      <c r="J15" s="22">
        <f t="shared" si="1"/>
        <v>8.1554093840502412E-2</v>
      </c>
      <c r="K15" s="22">
        <f t="shared" si="2"/>
        <v>0.15533117670705232</v>
      </c>
      <c r="L15" s="23">
        <f t="shared" si="3"/>
        <v>0.22245185537977999</v>
      </c>
      <c r="M15" s="4"/>
      <c r="N15" t="s">
        <v>265</v>
      </c>
      <c r="O15" s="5">
        <v>1.2069820684810111</v>
      </c>
      <c r="P15" s="71">
        <v>0.25577566095913512</v>
      </c>
    </row>
    <row r="16" spans="1:16" x14ac:dyDescent="0.25">
      <c r="A16" s="17"/>
      <c r="B16" s="55">
        <v>10</v>
      </c>
      <c r="C16" s="19" t="s">
        <v>267</v>
      </c>
      <c r="D16" s="20">
        <v>2.3059999999999996</v>
      </c>
      <c r="E16" s="21">
        <v>3.2194850000000002</v>
      </c>
      <c r="F16" s="21">
        <f t="shared" si="0"/>
        <v>0.97800741503215249</v>
      </c>
      <c r="G16" s="21">
        <v>0.30660711948621611</v>
      </c>
      <c r="H16" s="21">
        <v>0.30360190245937702</v>
      </c>
      <c r="I16" s="21">
        <v>0.36779839308655937</v>
      </c>
      <c r="J16" s="22">
        <f t="shared" si="1"/>
        <v>9.5234833983142059E-2</v>
      </c>
      <c r="K16" s="22">
        <f t="shared" si="2"/>
        <v>0.18953622145951701</v>
      </c>
      <c r="L16" s="23">
        <f t="shared" si="3"/>
        <v>0.30377759642680507</v>
      </c>
      <c r="M16" s="4"/>
      <c r="N16" t="s">
        <v>262</v>
      </c>
      <c r="O16" s="5">
        <v>0.84221027003324522</v>
      </c>
      <c r="P16" s="71">
        <v>0.25514912652426275</v>
      </c>
    </row>
    <row r="17" spans="1:16" x14ac:dyDescent="0.25">
      <c r="A17" s="17"/>
      <c r="B17" s="55">
        <v>11</v>
      </c>
      <c r="C17" s="19" t="s">
        <v>268</v>
      </c>
      <c r="D17" s="20">
        <v>2.4166150000000002</v>
      </c>
      <c r="E17" s="21">
        <v>2.9423580000000005</v>
      </c>
      <c r="F17" s="21">
        <f t="shared" si="0"/>
        <v>0.6630495350837009</v>
      </c>
      <c r="G17" s="21">
        <v>0.24774746106777457</v>
      </c>
      <c r="H17" s="21">
        <v>0.17555768999955035</v>
      </c>
      <c r="I17" s="21">
        <v>0.23974438401637599</v>
      </c>
      <c r="J17" s="22">
        <f t="shared" si="1"/>
        <v>8.42003118137815E-2</v>
      </c>
      <c r="K17" s="22">
        <f t="shared" si="2"/>
        <v>0.14386595753043133</v>
      </c>
      <c r="L17" s="23">
        <f t="shared" si="3"/>
        <v>0.22534631580647249</v>
      </c>
      <c r="M17" s="4"/>
      <c r="N17" t="s">
        <v>277</v>
      </c>
      <c r="O17" s="5">
        <v>1.9268817477641278</v>
      </c>
      <c r="P17" s="71">
        <v>0.25057286106801924</v>
      </c>
    </row>
    <row r="18" spans="1:16" x14ac:dyDescent="0.25">
      <c r="A18" s="17"/>
      <c r="B18" s="55">
        <v>12</v>
      </c>
      <c r="C18" s="19" t="s">
        <v>269</v>
      </c>
      <c r="D18" s="20">
        <v>4.1965409999999981</v>
      </c>
      <c r="E18" s="21">
        <v>3.3776299999999999</v>
      </c>
      <c r="F18" s="21">
        <f t="shared" si="0"/>
        <v>0.90827042885030096</v>
      </c>
      <c r="G18" s="21">
        <v>0.3429750601426349</v>
      </c>
      <c r="H18" s="21">
        <v>0.27168546535540372</v>
      </c>
      <c r="I18" s="21">
        <v>0.29360990335226234</v>
      </c>
      <c r="J18" s="22">
        <f t="shared" si="1"/>
        <v>0.10154311163230872</v>
      </c>
      <c r="K18" s="22">
        <f t="shared" si="2"/>
        <v>0.18197982771885571</v>
      </c>
      <c r="L18" s="23">
        <f t="shared" si="3"/>
        <v>0.26890761535464247</v>
      </c>
      <c r="M18" s="4"/>
      <c r="N18" t="s">
        <v>282</v>
      </c>
      <c r="O18" s="5">
        <v>0.55133897063933546</v>
      </c>
      <c r="P18" s="71">
        <v>0.24235351160904042</v>
      </c>
    </row>
    <row r="19" spans="1:16" x14ac:dyDescent="0.25">
      <c r="A19" s="17"/>
      <c r="B19" s="55">
        <v>13</v>
      </c>
      <c r="C19" s="19" t="s">
        <v>270</v>
      </c>
      <c r="D19" s="20">
        <v>6.773623999999999</v>
      </c>
      <c r="E19" s="21">
        <v>6.9264199999999976</v>
      </c>
      <c r="F19" s="21">
        <f t="shared" si="0"/>
        <v>1.9583307969921862</v>
      </c>
      <c r="G19" s="21">
        <v>0.68712815338767541</v>
      </c>
      <c r="H19" s="21">
        <v>0.55544316294071905</v>
      </c>
      <c r="I19" s="21">
        <v>0.71575948066379169</v>
      </c>
      <c r="J19" s="22">
        <f t="shared" si="1"/>
        <v>9.9203939897909113E-2</v>
      </c>
      <c r="K19" s="22">
        <f t="shared" si="2"/>
        <v>0.17939589518515986</v>
      </c>
      <c r="L19" s="23">
        <f t="shared" si="3"/>
        <v>0.28273347515631264</v>
      </c>
      <c r="M19" s="4"/>
      <c r="N19" t="s">
        <v>273</v>
      </c>
      <c r="O19" s="5">
        <v>0.89860996524976144</v>
      </c>
      <c r="P19" s="71">
        <v>0.23446906632973394</v>
      </c>
    </row>
    <row r="20" spans="1:16" x14ac:dyDescent="0.25">
      <c r="A20" s="17"/>
      <c r="B20" s="55">
        <v>14</v>
      </c>
      <c r="C20" s="19" t="s">
        <v>271</v>
      </c>
      <c r="D20" s="20">
        <v>0.32496799999999998</v>
      </c>
      <c r="E20" s="21">
        <v>0.23571999999999999</v>
      </c>
      <c r="F20" s="21">
        <f t="shared" si="0"/>
        <v>3.7758299762117531E-2</v>
      </c>
      <c r="G20" s="21">
        <v>1.4144299960207718E-2</v>
      </c>
      <c r="H20" s="21">
        <v>1.1318299804770504E-2</v>
      </c>
      <c r="I20" s="21">
        <v>1.2295699997139309E-2</v>
      </c>
      <c r="J20" s="22">
        <f t="shared" si="1"/>
        <v>6.000466638472645E-2</v>
      </c>
      <c r="K20" s="22">
        <f t="shared" si="2"/>
        <v>0.10802053183852971</v>
      </c>
      <c r="L20" s="23">
        <f t="shared" si="3"/>
        <v>0.16018284304309152</v>
      </c>
      <c r="M20" s="4"/>
      <c r="N20" t="s">
        <v>276</v>
      </c>
      <c r="O20" s="5">
        <v>5.6859480811908725E-2</v>
      </c>
      <c r="P20" s="71">
        <v>0.23109100993265022</v>
      </c>
    </row>
    <row r="21" spans="1:16" x14ac:dyDescent="0.25">
      <c r="A21" s="17"/>
      <c r="B21" s="55">
        <v>15</v>
      </c>
      <c r="C21" s="19" t="s">
        <v>272</v>
      </c>
      <c r="D21" s="20">
        <v>112.08098</v>
      </c>
      <c r="E21" s="21">
        <v>132.42331700000008</v>
      </c>
      <c r="F21" s="21">
        <f t="shared" si="0"/>
        <v>30.465441130207523</v>
      </c>
      <c r="G21" s="21">
        <v>11.056448802100931</v>
      </c>
      <c r="H21" s="21">
        <v>9.6222883823920711</v>
      </c>
      <c r="I21" s="21">
        <v>9.7867039457145211</v>
      </c>
      <c r="J21" s="22">
        <f t="shared" si="1"/>
        <v>8.3493217452791368E-2</v>
      </c>
      <c r="K21" s="22">
        <f t="shared" si="2"/>
        <v>0.15615631486177761</v>
      </c>
      <c r="L21" s="23">
        <f t="shared" si="3"/>
        <v>0.23006100300453511</v>
      </c>
      <c r="M21" s="4"/>
      <c r="N21" t="s">
        <v>272</v>
      </c>
      <c r="O21" s="5">
        <v>30.465441130207523</v>
      </c>
      <c r="P21" s="71">
        <v>0.23006100300453511</v>
      </c>
    </row>
    <row r="22" spans="1:16" x14ac:dyDescent="0.25">
      <c r="A22" s="17"/>
      <c r="B22" s="55">
        <v>16</v>
      </c>
      <c r="C22" s="19" t="s">
        <v>273</v>
      </c>
      <c r="D22" s="20">
        <v>3.3609350000000004</v>
      </c>
      <c r="E22" s="21">
        <v>3.8325309999999995</v>
      </c>
      <c r="F22" s="21">
        <f t="shared" si="0"/>
        <v>0.89860996524976144</v>
      </c>
      <c r="G22" s="21">
        <v>0.37482799855752091</v>
      </c>
      <c r="H22" s="21">
        <v>0.2666650889441371</v>
      </c>
      <c r="I22" s="21">
        <v>0.25711687774810343</v>
      </c>
      <c r="J22" s="22">
        <f t="shared" si="1"/>
        <v>9.7801687333389078E-2</v>
      </c>
      <c r="K22" s="22">
        <f t="shared" si="2"/>
        <v>0.16738105640936971</v>
      </c>
      <c r="L22" s="23">
        <f t="shared" si="3"/>
        <v>0.23446906632973394</v>
      </c>
      <c r="M22" s="4"/>
      <c r="N22" t="s">
        <v>279</v>
      </c>
      <c r="O22" s="5">
        <v>0.86405184636350896</v>
      </c>
      <c r="P22" s="71">
        <v>0.22548337613002639</v>
      </c>
    </row>
    <row r="23" spans="1:16" x14ac:dyDescent="0.25">
      <c r="A23" s="17"/>
      <c r="B23" s="55">
        <v>17</v>
      </c>
      <c r="C23" s="19" t="s">
        <v>274</v>
      </c>
      <c r="D23" s="20">
        <v>0.12953700000000001</v>
      </c>
      <c r="E23" s="21">
        <v>0.26712000000000002</v>
      </c>
      <c r="F23" s="21">
        <f t="shared" si="0"/>
        <v>7.278344967198791E-2</v>
      </c>
      <c r="G23" s="21">
        <v>2.4098359626805177E-2</v>
      </c>
      <c r="H23" s="21">
        <v>1.7308040125499247E-2</v>
      </c>
      <c r="I23" s="21">
        <v>3.1377049919683486E-2</v>
      </c>
      <c r="J23" s="22">
        <f t="shared" si="1"/>
        <v>9.0215482280642315E-2</v>
      </c>
      <c r="K23" s="22">
        <f t="shared" si="2"/>
        <v>0.15501048125301145</v>
      </c>
      <c r="L23" s="23">
        <f t="shared" si="3"/>
        <v>0.27247472923026317</v>
      </c>
      <c r="M23" s="4"/>
      <c r="N23" t="s">
        <v>268</v>
      </c>
      <c r="O23" s="5">
        <v>0.6630495350837009</v>
      </c>
      <c r="P23" s="71">
        <v>0.22534631580647249</v>
      </c>
    </row>
    <row r="24" spans="1:16" x14ac:dyDescent="0.25">
      <c r="A24" s="17"/>
      <c r="B24" s="55">
        <v>18</v>
      </c>
      <c r="C24" s="19" t="s">
        <v>275</v>
      </c>
      <c r="D24" s="20">
        <v>5.0767999999999994E-2</v>
      </c>
      <c r="E24" s="21">
        <v>5.4666999999999993E-2</v>
      </c>
      <c r="F24" s="21">
        <f t="shared" si="0"/>
        <v>3.6329999893496279E-3</v>
      </c>
      <c r="G24" s="21">
        <v>1.4889999738443294E-3</v>
      </c>
      <c r="H24" s="21">
        <v>1.6239999558820273E-3</v>
      </c>
      <c r="I24" s="21">
        <v>5.2000005962327123E-4</v>
      </c>
      <c r="J24" s="22">
        <f t="shared" si="1"/>
        <v>2.7237638316430928E-2</v>
      </c>
      <c r="K24" s="22">
        <f t="shared" si="2"/>
        <v>5.6944773441497738E-2</v>
      </c>
      <c r="L24" s="23">
        <f t="shared" si="3"/>
        <v>6.6456911653275802E-2</v>
      </c>
      <c r="M24" s="4"/>
      <c r="N24" t="s">
        <v>266</v>
      </c>
      <c r="O24" s="5">
        <v>0.39857010360992717</v>
      </c>
      <c r="P24" s="71">
        <v>0.22245185537977999</v>
      </c>
    </row>
    <row r="25" spans="1:16" x14ac:dyDescent="0.25">
      <c r="A25" s="17"/>
      <c r="B25" s="55">
        <v>19</v>
      </c>
      <c r="C25" s="19" t="s">
        <v>276</v>
      </c>
      <c r="D25" s="20">
        <v>0.229409</v>
      </c>
      <c r="E25" s="21">
        <v>0.24604800000000002</v>
      </c>
      <c r="F25" s="21">
        <f t="shared" si="0"/>
        <v>5.6859480811908725E-2</v>
      </c>
      <c r="G25" s="21">
        <v>2.2992730653641047E-2</v>
      </c>
      <c r="H25" s="21">
        <v>1.6639020221191458E-2</v>
      </c>
      <c r="I25" s="21">
        <v>1.7227729937076219E-2</v>
      </c>
      <c r="J25" s="22">
        <f t="shared" si="1"/>
        <v>9.3448150985340442E-2</v>
      </c>
      <c r="K25" s="22">
        <f t="shared" si="2"/>
        <v>0.16107324942626033</v>
      </c>
      <c r="L25" s="23">
        <f t="shared" si="3"/>
        <v>0.23109100993265022</v>
      </c>
      <c r="M25" s="4"/>
      <c r="N25" t="s">
        <v>264</v>
      </c>
      <c r="O25" s="5">
        <v>0.13743023043934954</v>
      </c>
      <c r="P25" s="71">
        <v>0.18990023509749179</v>
      </c>
    </row>
    <row r="26" spans="1:16" x14ac:dyDescent="0.25">
      <c r="A26" s="17"/>
      <c r="B26" s="55">
        <v>20</v>
      </c>
      <c r="C26" s="19" t="s">
        <v>277</v>
      </c>
      <c r="D26" s="20">
        <v>6.5361890000000011</v>
      </c>
      <c r="E26" s="21">
        <v>7.6899060000000006</v>
      </c>
      <c r="F26" s="21">
        <f t="shared" si="0"/>
        <v>1.9268817477641278</v>
      </c>
      <c r="G26" s="21">
        <v>0.73811247936100699</v>
      </c>
      <c r="H26" s="21">
        <v>0.62869831633361173</v>
      </c>
      <c r="I26" s="21">
        <v>0.56007095206950908</v>
      </c>
      <c r="J26" s="22">
        <f t="shared" si="1"/>
        <v>9.5984590625816088E-2</v>
      </c>
      <c r="K26" s="22">
        <f t="shared" si="2"/>
        <v>0.17774089770338136</v>
      </c>
      <c r="L26" s="23">
        <f t="shared" si="3"/>
        <v>0.25057286106801924</v>
      </c>
      <c r="M26" s="4"/>
      <c r="N26" t="s">
        <v>271</v>
      </c>
      <c r="O26" s="5">
        <v>3.7758299762117531E-2</v>
      </c>
      <c r="P26" s="71">
        <v>0.16018284304309152</v>
      </c>
    </row>
    <row r="27" spans="1:16" x14ac:dyDescent="0.25">
      <c r="A27" s="17"/>
      <c r="B27" s="55">
        <v>21</v>
      </c>
      <c r="C27" s="19" t="s">
        <v>278</v>
      </c>
      <c r="D27" s="20">
        <v>3.6744459999999997</v>
      </c>
      <c r="E27" s="21">
        <v>3.1839050000000015</v>
      </c>
      <c r="F27" s="21">
        <f t="shared" si="0"/>
        <v>0.9172071302873519</v>
      </c>
      <c r="G27" s="21">
        <v>0.33072685201841523</v>
      </c>
      <c r="H27" s="21">
        <v>0.36255709422948712</v>
      </c>
      <c r="I27" s="21">
        <v>0.22392318403944955</v>
      </c>
      <c r="J27" s="22">
        <f t="shared" si="1"/>
        <v>0.1038745980229985</v>
      </c>
      <c r="K27" s="22">
        <f t="shared" si="2"/>
        <v>0.21774642969809149</v>
      </c>
      <c r="L27" s="23">
        <f t="shared" si="3"/>
        <v>0.28807616128224661</v>
      </c>
      <c r="M27" s="4"/>
      <c r="N27" t="s">
        <v>280</v>
      </c>
      <c r="O27" s="5">
        <v>3.2220000121014891E-3</v>
      </c>
      <c r="P27" s="71">
        <v>7.7027899593618998E-2</v>
      </c>
    </row>
    <row r="28" spans="1:16" x14ac:dyDescent="0.25">
      <c r="A28" s="17"/>
      <c r="B28" s="55">
        <v>22</v>
      </c>
      <c r="C28" s="19" t="s">
        <v>279</v>
      </c>
      <c r="D28" s="20">
        <v>4.9697560000000003</v>
      </c>
      <c r="E28" s="21">
        <v>3.8319980000000005</v>
      </c>
      <c r="F28" s="21">
        <f t="shared" si="0"/>
        <v>0.86405184636350896</v>
      </c>
      <c r="G28" s="21">
        <v>0.34385392097283329</v>
      </c>
      <c r="H28" s="21">
        <v>0.24178142791970458</v>
      </c>
      <c r="I28" s="21">
        <v>0.27841649747097108</v>
      </c>
      <c r="J28" s="22">
        <f t="shared" si="1"/>
        <v>8.9732280907462172E-2</v>
      </c>
      <c r="K28" s="22">
        <f t="shared" si="2"/>
        <v>0.15282767603024267</v>
      </c>
      <c r="L28" s="23">
        <f t="shared" si="3"/>
        <v>0.22548337613002639</v>
      </c>
      <c r="M28" s="4"/>
      <c r="N28" t="s">
        <v>275</v>
      </c>
      <c r="O28" s="5">
        <v>3.6329999893496279E-3</v>
      </c>
      <c r="P28" s="71">
        <v>6.6456911653275802E-2</v>
      </c>
    </row>
    <row r="29" spans="1:16" x14ac:dyDescent="0.25">
      <c r="A29" s="17"/>
      <c r="B29" s="55">
        <v>23</v>
      </c>
      <c r="C29" s="19" t="s">
        <v>280</v>
      </c>
      <c r="D29" s="20">
        <v>0.13364299999999998</v>
      </c>
      <c r="E29" s="21">
        <v>4.1828999999999998E-2</v>
      </c>
      <c r="F29" s="21">
        <f t="shared" si="0"/>
        <v>3.2220000121014891E-3</v>
      </c>
      <c r="G29" s="21">
        <v>2.4930000226959237E-3</v>
      </c>
      <c r="H29" s="21">
        <v>3.3399999574612593E-4</v>
      </c>
      <c r="I29" s="21">
        <v>3.949999936594395E-4</v>
      </c>
      <c r="J29" s="22">
        <f t="shared" si="1"/>
        <v>5.9599799724973673E-2</v>
      </c>
      <c r="K29" s="22">
        <f t="shared" si="2"/>
        <v>6.7584690488466131E-2</v>
      </c>
      <c r="L29" s="23">
        <f t="shared" si="3"/>
        <v>7.7027899593618998E-2</v>
      </c>
      <c r="M29" s="4"/>
      <c r="N29" t="s">
        <v>281</v>
      </c>
      <c r="O29" s="5">
        <v>8.2563902251422405E-3</v>
      </c>
      <c r="P29" s="71">
        <v>6.6441264908681713E-2</v>
      </c>
    </row>
    <row r="30" spans="1:16" x14ac:dyDescent="0.25">
      <c r="A30" s="17"/>
      <c r="B30" s="55">
        <v>24</v>
      </c>
      <c r="C30" s="19" t="s">
        <v>281</v>
      </c>
      <c r="D30" s="20">
        <v>0.14315499999999998</v>
      </c>
      <c r="E30" s="21">
        <v>0.12426599999999999</v>
      </c>
      <c r="F30" s="21">
        <f t="shared" si="0"/>
        <v>8.2563902251422405E-3</v>
      </c>
      <c r="G30" s="21">
        <v>3.0363201076397672E-3</v>
      </c>
      <c r="H30" s="21">
        <v>2.2682201306452043E-3</v>
      </c>
      <c r="I30" s="21">
        <v>2.951849986857269E-3</v>
      </c>
      <c r="J30" s="22">
        <f t="shared" si="1"/>
        <v>2.4434037529491314E-2</v>
      </c>
      <c r="K30" s="22">
        <f t="shared" si="2"/>
        <v>4.268697985197055E-2</v>
      </c>
      <c r="L30" s="23">
        <f t="shared" si="3"/>
        <v>6.6441264908681713E-2</v>
      </c>
      <c r="M30" s="4"/>
      <c r="N30" t="s">
        <v>260</v>
      </c>
      <c r="O30" s="5">
        <v>4.0217239824414719E-2</v>
      </c>
      <c r="P30" s="71">
        <v>6.0296344675903252E-2</v>
      </c>
    </row>
    <row r="31" spans="1:16" ht="15.75" thickBot="1" x14ac:dyDescent="0.3">
      <c r="A31" s="24"/>
      <c r="B31" s="56">
        <v>25</v>
      </c>
      <c r="C31" s="26" t="s">
        <v>282</v>
      </c>
      <c r="D31" s="27">
        <v>2.085807</v>
      </c>
      <c r="E31" s="28">
        <v>2.2749369999999995</v>
      </c>
      <c r="F31" s="28">
        <f t="shared" si="0"/>
        <v>0.55133897063933546</v>
      </c>
      <c r="G31" s="28">
        <v>0.22681224028929137</v>
      </c>
      <c r="H31" s="28">
        <v>0.15004550958656182</v>
      </c>
      <c r="I31" s="28">
        <v>0.17448122076348227</v>
      </c>
      <c r="J31" s="29">
        <f t="shared" si="1"/>
        <v>9.9700448974759048E-2</v>
      </c>
      <c r="K31" s="29">
        <f t="shared" si="2"/>
        <v>0.16565634559368161</v>
      </c>
      <c r="L31" s="30">
        <f t="shared" si="3"/>
        <v>0.24235351160904042</v>
      </c>
      <c r="M31" s="4"/>
      <c r="N31" t="s">
        <v>258</v>
      </c>
      <c r="O31" s="5">
        <v>0.56603983009699732</v>
      </c>
      <c r="P31" s="71">
        <v>5.1746204563858408E-2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8"/>
  <sheetViews>
    <sheetView topLeftCell="A14" workbookViewId="0">
      <selection activeCell="A28" sqref="A28:D2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79</v>
      </c>
      <c r="B1" s="49" t="s">
        <v>46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1126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171.49000699999999</v>
      </c>
      <c r="E6" s="14">
        <v>203.04092200000008</v>
      </c>
      <c r="F6" s="14">
        <v>46.401043793000142</v>
      </c>
      <c r="G6" s="14">
        <v>17.084371278385333</v>
      </c>
      <c r="H6" s="14">
        <v>14.455858888467446</v>
      </c>
      <c r="I6" s="14">
        <v>14.860813626147362</v>
      </c>
      <c r="J6" s="15">
        <v>8.4142502457634258E-2</v>
      </c>
      <c r="K6" s="15">
        <v>0.15533927769916631</v>
      </c>
      <c r="L6" s="16">
        <v>0.2285305018118472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171.49000700000005</v>
      </c>
      <c r="E7" s="38">
        <f ca="1">SUM(E8:OFFSET(E6,MATCH("PROYECTOS",$A$8:$A$50,0),0))</f>
        <v>203.04092199999999</v>
      </c>
      <c r="F7" s="38">
        <f ca="1">SUM(F8:OFFSET(F6,MATCH("PROYECTOS",$A$8:$A$50,0),0))</f>
        <v>46.401043793000142</v>
      </c>
      <c r="G7" s="38">
        <f ca="1">SUM(G8:OFFSET(G6,MATCH("PROYECTOS",$A$8:$A$50,0),0))</f>
        <v>17.084371278385333</v>
      </c>
      <c r="H7" s="38">
        <f ca="1">SUM(H8:OFFSET(H6,MATCH("PROYECTOS",$A$8:$A$50,0),0))</f>
        <v>14.455858888467446</v>
      </c>
      <c r="I7" s="38">
        <f ca="1">SUM(I8:OFFSET(I6,MATCH("PROYECTOS",$A$8:$A$50,0),0))</f>
        <v>14.860813626147362</v>
      </c>
      <c r="J7" s="39">
        <f ca="1">IFERROR(G7/E7,0)</f>
        <v>8.4142502457634299E-2</v>
      </c>
      <c r="K7" s="39">
        <f ca="1">IFERROR(SUM(G7,H7)/E7,0)</f>
        <v>0.15533927769916639</v>
      </c>
      <c r="L7" s="40">
        <f ca="1">IFERROR(SUM(G7,H7,I7)/E7,0)</f>
        <v>0.22853050181184728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18.468577</v>
      </c>
      <c r="E8" s="21">
        <v>31.93973999999999</v>
      </c>
      <c r="F8" s="21">
        <f t="shared" ref="F8:F16" si="0">SUM(G8,H8,I8)</f>
        <v>5.4048942725248708</v>
      </c>
      <c r="G8" s="21">
        <v>1.9635701445040468</v>
      </c>
      <c r="H8" s="21">
        <v>1.5545099956634658</v>
      </c>
      <c r="I8" s="21">
        <v>1.8868141323573582</v>
      </c>
      <c r="J8" s="22">
        <f t="shared" ref="J8:J17" si="1">IFERROR(G8/E8,0)</f>
        <v>6.1477336525095301E-2</v>
      </c>
      <c r="K8" s="22">
        <f t="shared" ref="K8:K17" si="2">IFERROR(SUM(G8,H8)/E8,0)</f>
        <v>0.11014742575135282</v>
      </c>
      <c r="L8" s="23">
        <f t="shared" ref="L8:L17" si="3">IFERROR(SUM(G8,H8,I8)/E8,0)</f>
        <v>0.16922161146348944</v>
      </c>
      <c r="M8" s="4"/>
    </row>
    <row r="9" spans="1:13" ht="25.5" x14ac:dyDescent="0.25">
      <c r="A9" s="17"/>
      <c r="B9" s="19">
        <v>3000216</v>
      </c>
      <c r="C9" s="19" t="s">
        <v>1128</v>
      </c>
      <c r="D9" s="20">
        <v>25.852465000000002</v>
      </c>
      <c r="E9" s="21">
        <v>23.622264999999995</v>
      </c>
      <c r="F9" s="21">
        <f t="shared" si="0"/>
        <v>5.5918984284685394</v>
      </c>
      <c r="G9" s="21">
        <v>2.0745577867128304</v>
      </c>
      <c r="H9" s="21">
        <v>1.7223974232510955</v>
      </c>
      <c r="I9" s="21">
        <v>1.7949432185046135</v>
      </c>
      <c r="J9" s="22">
        <f t="shared" si="1"/>
        <v>8.7822136730446074E-2</v>
      </c>
      <c r="K9" s="22">
        <f t="shared" si="2"/>
        <v>0.16073628883445032</v>
      </c>
      <c r="L9" s="23">
        <f t="shared" si="3"/>
        <v>0.23672151796064181</v>
      </c>
      <c r="M9" s="4"/>
    </row>
    <row r="10" spans="1:13" ht="25.5" x14ac:dyDescent="0.25">
      <c r="A10" s="17"/>
      <c r="B10" s="19">
        <v>3000217</v>
      </c>
      <c r="C10" s="19" t="s">
        <v>1129</v>
      </c>
      <c r="D10" s="20">
        <v>105.998852</v>
      </c>
      <c r="E10" s="21">
        <v>114.22150599999999</v>
      </c>
      <c r="F10" s="21">
        <f t="shared" si="0"/>
        <v>27.262830319923978</v>
      </c>
      <c r="G10" s="21">
        <v>9.8392019141920173</v>
      </c>
      <c r="H10" s="21">
        <v>8.5691515725129648</v>
      </c>
      <c r="I10" s="21">
        <v>8.854476833218996</v>
      </c>
      <c r="J10" s="22">
        <f t="shared" si="1"/>
        <v>8.6141412933147796E-2</v>
      </c>
      <c r="K10" s="22">
        <f t="shared" si="2"/>
        <v>0.16116363836688499</v>
      </c>
      <c r="L10" s="23">
        <f t="shared" si="3"/>
        <v>0.23868386326410351</v>
      </c>
      <c r="M10" s="4"/>
    </row>
    <row r="11" spans="1:13" ht="25.5" x14ac:dyDescent="0.25">
      <c r="A11" s="17"/>
      <c r="B11" s="19">
        <v>3000221</v>
      </c>
      <c r="C11" s="19" t="s">
        <v>1130</v>
      </c>
      <c r="D11" s="20">
        <v>5.0965030000000002</v>
      </c>
      <c r="E11" s="21">
        <v>6.5136300000000009</v>
      </c>
      <c r="F11" s="21">
        <f t="shared" si="0"/>
        <v>1.3859722595956327</v>
      </c>
      <c r="G11" s="21">
        <v>0.43230344327457715</v>
      </c>
      <c r="H11" s="21">
        <v>0.52713047592988005</v>
      </c>
      <c r="I11" s="21">
        <v>0.42653834039117555</v>
      </c>
      <c r="J11" s="22">
        <f t="shared" si="1"/>
        <v>6.6369051247089111E-2</v>
      </c>
      <c r="K11" s="22">
        <f t="shared" si="2"/>
        <v>0.14729634922531018</v>
      </c>
      <c r="L11" s="23">
        <f t="shared" si="3"/>
        <v>0.21278031751813237</v>
      </c>
      <c r="M11" s="4"/>
    </row>
    <row r="12" spans="1:13" ht="25.5" x14ac:dyDescent="0.25">
      <c r="A12" s="17"/>
      <c r="B12" s="19">
        <v>3000464</v>
      </c>
      <c r="C12" s="19" t="s">
        <v>1131</v>
      </c>
      <c r="D12" s="20">
        <v>1.242737</v>
      </c>
      <c r="E12" s="21">
        <v>2.6260460000000001</v>
      </c>
      <c r="F12" s="21">
        <f t="shared" si="0"/>
        <v>0.71245461999774307</v>
      </c>
      <c r="G12" s="21">
        <v>0.30406311729529989</v>
      </c>
      <c r="H12" s="21">
        <v>0.233458933986185</v>
      </c>
      <c r="I12" s="21">
        <v>0.17493256871625817</v>
      </c>
      <c r="J12" s="22">
        <f t="shared" si="1"/>
        <v>0.11578742995945231</v>
      </c>
      <c r="K12" s="22">
        <f t="shared" si="2"/>
        <v>0.20468874166007939</v>
      </c>
      <c r="L12" s="23">
        <f t="shared" si="3"/>
        <v>0.2713031759526463</v>
      </c>
      <c r="M12" s="4"/>
    </row>
    <row r="13" spans="1:13" ht="38.25" x14ac:dyDescent="0.25">
      <c r="A13" s="17"/>
      <c r="B13" s="19">
        <v>3000465</v>
      </c>
      <c r="C13" s="19" t="s">
        <v>1132</v>
      </c>
      <c r="D13" s="20">
        <v>9.0095080000000021</v>
      </c>
      <c r="E13" s="21">
        <v>19.553607</v>
      </c>
      <c r="F13" s="21">
        <f t="shared" si="0"/>
        <v>4.960463490185326</v>
      </c>
      <c r="G13" s="21">
        <v>2.0787373627399575</v>
      </c>
      <c r="H13" s="21">
        <v>1.5013886757824366</v>
      </c>
      <c r="I13" s="21">
        <v>1.3803374516629319</v>
      </c>
      <c r="J13" s="22">
        <f t="shared" si="1"/>
        <v>0.10630966259779884</v>
      </c>
      <c r="K13" s="22">
        <f t="shared" si="2"/>
        <v>0.18309287071804164</v>
      </c>
      <c r="L13" s="23">
        <f t="shared" si="3"/>
        <v>0.25368534256545744</v>
      </c>
      <c r="M13" s="4"/>
    </row>
    <row r="14" spans="1:13" ht="38.25" x14ac:dyDescent="0.25">
      <c r="A14" s="17"/>
      <c r="B14" s="19">
        <v>3000466</v>
      </c>
      <c r="C14" s="19" t="s">
        <v>1133</v>
      </c>
      <c r="D14" s="20">
        <v>2.7651359999999992</v>
      </c>
      <c r="E14" s="21">
        <v>2.1666539999999999</v>
      </c>
      <c r="F14" s="21">
        <f t="shared" si="0"/>
        <v>0.51609043156198453</v>
      </c>
      <c r="G14" s="21">
        <v>0.19517991965949477</v>
      </c>
      <c r="H14" s="21">
        <v>0.14058958134046406</v>
      </c>
      <c r="I14" s="21">
        <v>0.18032093056202569</v>
      </c>
      <c r="J14" s="22">
        <f t="shared" si="1"/>
        <v>9.0083566485232427E-2</v>
      </c>
      <c r="K14" s="22">
        <f t="shared" si="2"/>
        <v>0.15497144490996664</v>
      </c>
      <c r="L14" s="23">
        <f t="shared" si="3"/>
        <v>0.23819697633400835</v>
      </c>
      <c r="M14" s="4"/>
    </row>
    <row r="15" spans="1:13" ht="38.25" x14ac:dyDescent="0.25">
      <c r="A15" s="17"/>
      <c r="B15" s="19">
        <v>3000467</v>
      </c>
      <c r="C15" s="19" t="s">
        <v>1134</v>
      </c>
      <c r="D15" s="20">
        <v>1.5570390000000001</v>
      </c>
      <c r="E15" s="21">
        <v>1.3954080000000004</v>
      </c>
      <c r="F15" s="21">
        <f t="shared" si="0"/>
        <v>0.27398752956287353</v>
      </c>
      <c r="G15" s="21">
        <v>7.1768899755625171E-2</v>
      </c>
      <c r="H15" s="21">
        <v>0.11822688028769335</v>
      </c>
      <c r="I15" s="21">
        <v>8.3991749519555015E-2</v>
      </c>
      <c r="J15" s="22">
        <f t="shared" si="1"/>
        <v>5.1432197433026863E-2</v>
      </c>
      <c r="K15" s="22">
        <f t="shared" si="2"/>
        <v>0.13615786927072115</v>
      </c>
      <c r="L15" s="23">
        <f t="shared" si="3"/>
        <v>0.19634940430531675</v>
      </c>
      <c r="M15" s="4"/>
    </row>
    <row r="16" spans="1:13" ht="38.25" x14ac:dyDescent="0.25">
      <c r="A16" s="17"/>
      <c r="B16" s="19">
        <v>3000468</v>
      </c>
      <c r="C16" s="19" t="s">
        <v>1135</v>
      </c>
      <c r="D16" s="20">
        <v>1.4991899999999998</v>
      </c>
      <c r="E16" s="21">
        <v>1.0020659999999999</v>
      </c>
      <c r="F16" s="21">
        <f t="shared" si="0"/>
        <v>0.29245244117919356</v>
      </c>
      <c r="G16" s="21">
        <v>0.12498869025148451</v>
      </c>
      <c r="H16" s="21">
        <v>8.9005349713261239E-2</v>
      </c>
      <c r="I16" s="21">
        <v>7.8458401214447804E-2</v>
      </c>
      <c r="J16" s="22">
        <f t="shared" si="1"/>
        <v>0.12473099601372017</v>
      </c>
      <c r="K16" s="22">
        <f t="shared" si="2"/>
        <v>0.21355283979772369</v>
      </c>
      <c r="L16" s="23">
        <f t="shared" si="3"/>
        <v>0.29184948015319706</v>
      </c>
      <c r="M16" s="4"/>
    </row>
    <row r="17" spans="1:13" ht="15.75" thickBot="1" x14ac:dyDescent="0.3">
      <c r="A17" s="41" t="s">
        <v>302</v>
      </c>
      <c r="B17" s="43"/>
      <c r="C17" s="43"/>
      <c r="D17" s="44">
        <f ca="1">OFFSET(D17,-MATCH("PROYECTOS",$A$8:$A$50,0)-1,0)-(OFFSET(D17,-MATCH("PROYECTOS",$A$8:$A$50,0),0))</f>
        <v>0</v>
      </c>
      <c r="E17" s="45">
        <f t="shared" ref="E17:I17" ca="1" si="4">OFFSET(E17,-MATCH("PROYECTOS",$A$8:$A$50,0)-1,0)-(OFFSET(E17,-MATCH("PROYECTOS",$A$8:$A$50,0),0))</f>
        <v>0</v>
      </c>
      <c r="F17" s="45">
        <f t="shared" ca="1" si="4"/>
        <v>0</v>
      </c>
      <c r="G17" s="45">
        <f t="shared" ca="1" si="4"/>
        <v>0</v>
      </c>
      <c r="H17" s="45">
        <f t="shared" ca="1" si="4"/>
        <v>0</v>
      </c>
      <c r="I17" s="45">
        <f t="shared" ca="1" si="4"/>
        <v>0</v>
      </c>
      <c r="J17" s="46">
        <f t="shared" ca="1" si="1"/>
        <v>0</v>
      </c>
      <c r="K17" s="46">
        <f t="shared" ca="1" si="2"/>
        <v>0</v>
      </c>
      <c r="L17" s="47">
        <f t="shared" ca="1" si="3"/>
        <v>0</v>
      </c>
      <c r="M17" s="4"/>
    </row>
    <row r="18" spans="1:13" ht="15.75" thickBot="1" x14ac:dyDescent="0.3"/>
    <row r="19" spans="1:13" ht="15.75" thickBot="1" x14ac:dyDescent="0.3">
      <c r="A19" s="89" t="s">
        <v>324</v>
      </c>
      <c r="B19" s="90"/>
      <c r="C19" s="90"/>
      <c r="D19" s="91"/>
    </row>
    <row r="20" spans="1:13" ht="15.75" thickBot="1" x14ac:dyDescent="0.3">
      <c r="A20" s="1" t="s">
        <v>1147</v>
      </c>
    </row>
    <row r="21" spans="1:13" ht="45" customHeight="1" x14ac:dyDescent="0.25">
      <c r="A21" s="82" t="s">
        <v>326</v>
      </c>
      <c r="B21" s="83"/>
      <c r="C21" s="83"/>
      <c r="D21" s="94" t="s">
        <v>327</v>
      </c>
    </row>
    <row r="22" spans="1:13" ht="15.75" thickBot="1" x14ac:dyDescent="0.3">
      <c r="A22" s="92"/>
      <c r="B22" s="93"/>
      <c r="C22" s="93"/>
      <c r="D22" s="95"/>
    </row>
    <row r="23" spans="1:13" x14ac:dyDescent="0.25">
      <c r="A23" s="17"/>
      <c r="B23" s="19">
        <v>3000001</v>
      </c>
      <c r="C23" s="19" t="s">
        <v>284</v>
      </c>
      <c r="D23" s="23">
        <v>0.16922161146348944</v>
      </c>
    </row>
    <row r="24" spans="1:13" ht="25.5" x14ac:dyDescent="0.25">
      <c r="A24" s="17"/>
      <c r="B24" s="19">
        <v>3000216</v>
      </c>
      <c r="C24" s="19" t="s">
        <v>1128</v>
      </c>
      <c r="D24" s="23">
        <v>0.23672151796064181</v>
      </c>
    </row>
    <row r="25" spans="1:13" ht="25.5" x14ac:dyDescent="0.25">
      <c r="A25" s="17"/>
      <c r="B25" s="19">
        <v>3000217</v>
      </c>
      <c r="C25" s="19" t="s">
        <v>1129</v>
      </c>
      <c r="D25" s="23">
        <v>0.23868386326410351</v>
      </c>
    </row>
    <row r="26" spans="1:13" ht="25.5" x14ac:dyDescent="0.25">
      <c r="A26" s="17"/>
      <c r="B26" s="19">
        <v>3000221</v>
      </c>
      <c r="C26" s="19" t="s">
        <v>1130</v>
      </c>
      <c r="D26" s="23">
        <v>0.21278031751813237</v>
      </c>
    </row>
    <row r="27" spans="1:13" ht="38.25" x14ac:dyDescent="0.25">
      <c r="A27" s="17"/>
      <c r="B27" s="19">
        <v>3000466</v>
      </c>
      <c r="C27" s="19" t="s">
        <v>1133</v>
      </c>
      <c r="D27" s="23">
        <v>0.23819697633400835</v>
      </c>
    </row>
    <row r="28" spans="1:13" ht="39" thickBot="1" x14ac:dyDescent="0.3">
      <c r="A28" s="24"/>
      <c r="B28" s="26">
        <v>3000467</v>
      </c>
      <c r="C28" s="26" t="s">
        <v>1134</v>
      </c>
      <c r="D28" s="30">
        <v>0.19634940430531675</v>
      </c>
    </row>
  </sheetData>
  <mergeCells count="10">
    <mergeCell ref="A19:D19"/>
    <mergeCell ref="A21:C22"/>
    <mergeCell ref="D21:D22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topLeftCell="A5" workbookViewId="0">
      <selection activeCell="A17" sqref="A17:XFD2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79</v>
      </c>
      <c r="B1" s="49" t="s">
        <v>46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1127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171.49000699999999</v>
      </c>
      <c r="I6" s="14">
        <v>203.04092200000008</v>
      </c>
      <c r="J6" s="14">
        <v>46.401043793000142</v>
      </c>
      <c r="K6" s="14">
        <v>17.084371278385333</v>
      </c>
      <c r="L6" s="14">
        <v>14.455858888467446</v>
      </c>
      <c r="M6" s="14">
        <v>14.860813626147362</v>
      </c>
      <c r="N6" s="15">
        <v>8.4142502457634258E-2</v>
      </c>
      <c r="O6" s="15">
        <v>0.15533927769916631</v>
      </c>
      <c r="P6" s="16">
        <v>0.2285305018118472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SUM(H8:OFFSET(H6,MATCH("PROYECTOS",$A$8:$A$26,0),0))</f>
        <v>171.49000700000002</v>
      </c>
      <c r="I7" s="38">
        <f ca="1">SUM(I8:OFFSET(I6,MATCH("PROYECTOS",$A$8:$A$26,0),0))</f>
        <v>203.04092199999994</v>
      </c>
      <c r="J7" s="38">
        <f ca="1">SUM(J8:OFFSET(J6,MATCH("PROYECTOS",$A$8:$A$26,0),0))</f>
        <v>46.401043793000142</v>
      </c>
      <c r="K7" s="38">
        <f ca="1">SUM(K8:OFFSET(K6,MATCH("PROYECTOS",$A$8:$A$26,0),0))</f>
        <v>17.084371278385333</v>
      </c>
      <c r="L7" s="38">
        <f ca="1">SUM(L8:OFFSET(L6,MATCH("PROYECTOS",$A$8:$A$26,0),0))</f>
        <v>14.455858888467446</v>
      </c>
      <c r="M7" s="38">
        <f ca="1">SUM(M8:OFFSET(M6,MATCH("PROYECTOS",$A$8:$A$26,0),0))</f>
        <v>14.860813626147362</v>
      </c>
      <c r="N7" s="39">
        <f ca="1">IFERROR(K7/I7,0)</f>
        <v>8.4142502457634327E-2</v>
      </c>
      <c r="O7" s="39">
        <f ca="1">IFERROR(SUM(K7,L7)/I7,0)</f>
        <v>0.15533927769916642</v>
      </c>
      <c r="P7" s="40">
        <f ca="1">IFERROR(SUM(K7,L7,M7)/I7,0)</f>
        <v>0.22853050181184734</v>
      </c>
      <c r="Q7" s="64"/>
      <c r="R7" s="38"/>
      <c r="S7" s="40"/>
    </row>
    <row r="8" spans="1:19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60</v>
      </c>
      <c r="G8" s="19" t="s">
        <v>318</v>
      </c>
      <c r="H8" s="20">
        <v>18.468576999999996</v>
      </c>
      <c r="I8" s="21">
        <v>31.939739999999993</v>
      </c>
      <c r="J8" s="21">
        <f t="shared" ref="J8:J16" si="0">SUM(K8,L8,M8)</f>
        <v>5.4048942725248708</v>
      </c>
      <c r="K8" s="21">
        <v>1.9635701445040468</v>
      </c>
      <c r="L8" s="21">
        <v>1.5545099956634658</v>
      </c>
      <c r="M8" s="21">
        <v>1.8868141323573582</v>
      </c>
      <c r="N8" s="22">
        <f t="shared" ref="N8:N17" si="1">IFERROR(K8/I8,0)</f>
        <v>6.1477336525095294E-2</v>
      </c>
      <c r="O8" s="22">
        <f t="shared" ref="O8:O17" si="2">IFERROR(SUM(K8,L8)/I8,0)</f>
        <v>0.11014742575135281</v>
      </c>
      <c r="P8" s="23">
        <f t="shared" ref="P8:P17" si="3">IFERROR(SUM(K8,L8,M8)/I8,0)</f>
        <v>0.16922161146348944</v>
      </c>
      <c r="Q8" s="70">
        <v>12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5001693</v>
      </c>
      <c r="C9" s="19" t="s">
        <v>1136</v>
      </c>
      <c r="D9" s="68">
        <v>3000216</v>
      </c>
      <c r="E9" s="19" t="s">
        <v>1128</v>
      </c>
      <c r="F9" s="69">
        <v>231</v>
      </c>
      <c r="G9" s="19" t="s">
        <v>1143</v>
      </c>
      <c r="H9" s="20">
        <v>9.3668929999999992</v>
      </c>
      <c r="I9" s="21">
        <v>13.977013999999997</v>
      </c>
      <c r="J9" s="21">
        <f t="shared" si="0"/>
        <v>2.7174021177161194</v>
      </c>
      <c r="K9" s="21">
        <v>0.98797075618495001</v>
      </c>
      <c r="L9" s="21">
        <v>0.84012375253587379</v>
      </c>
      <c r="M9" s="21">
        <v>0.8893076089952956</v>
      </c>
      <c r="N9" s="22">
        <f t="shared" si="1"/>
        <v>7.0685395048252095E-2</v>
      </c>
      <c r="O9" s="22">
        <f t="shared" si="2"/>
        <v>0.13079292248836727</v>
      </c>
      <c r="P9" s="23">
        <f t="shared" si="3"/>
        <v>0.19441936008049501</v>
      </c>
      <c r="Q9" s="70">
        <v>2</v>
      </c>
      <c r="R9" s="21">
        <v>0</v>
      </c>
      <c r="S9" s="23">
        <f t="shared" ref="S9:S16" si="4">IFERROR(R9/Q9,0)</f>
        <v>0</v>
      </c>
    </row>
    <row r="10" spans="1:19" ht="25.5" x14ac:dyDescent="0.25">
      <c r="A10" s="17"/>
      <c r="B10" s="19">
        <v>5001694</v>
      </c>
      <c r="C10" s="19" t="s">
        <v>1137</v>
      </c>
      <c r="D10" s="68">
        <v>3000216</v>
      </c>
      <c r="E10" s="19" t="s">
        <v>1128</v>
      </c>
      <c r="F10" s="69">
        <v>6</v>
      </c>
      <c r="G10" s="19" t="s">
        <v>639</v>
      </c>
      <c r="H10" s="20">
        <v>4.2170719999999999</v>
      </c>
      <c r="I10" s="21">
        <v>4.2412599999999996</v>
      </c>
      <c r="J10" s="21">
        <f t="shared" si="0"/>
        <v>1.0715924666001229</v>
      </c>
      <c r="K10" s="21">
        <v>0.38303713826462626</v>
      </c>
      <c r="L10" s="21">
        <v>0.31723486557893921</v>
      </c>
      <c r="M10" s="21">
        <v>0.37132046275655739</v>
      </c>
      <c r="N10" s="22">
        <f t="shared" si="1"/>
        <v>9.0312109671330285E-2</v>
      </c>
      <c r="O10" s="22">
        <f t="shared" si="2"/>
        <v>0.16510942593558647</v>
      </c>
      <c r="P10" s="23">
        <f t="shared" si="3"/>
        <v>0.25265898968705597</v>
      </c>
      <c r="Q10" s="70">
        <v>3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5001695</v>
      </c>
      <c r="C11" s="19" t="s">
        <v>1138</v>
      </c>
      <c r="D11" s="68">
        <v>3000217</v>
      </c>
      <c r="E11" s="19" t="s">
        <v>1129</v>
      </c>
      <c r="F11" s="69">
        <v>232</v>
      </c>
      <c r="G11" s="19" t="s">
        <v>1144</v>
      </c>
      <c r="H11" s="20">
        <v>105.998852</v>
      </c>
      <c r="I11" s="21">
        <v>114.22150599999998</v>
      </c>
      <c r="J11" s="21">
        <f t="shared" si="0"/>
        <v>27.262830319923978</v>
      </c>
      <c r="K11" s="21">
        <v>9.8392019141920173</v>
      </c>
      <c r="L11" s="21">
        <v>8.5691515725129648</v>
      </c>
      <c r="M11" s="21">
        <v>8.854476833218996</v>
      </c>
      <c r="N11" s="22">
        <f t="shared" si="1"/>
        <v>8.6141412933147796E-2</v>
      </c>
      <c r="O11" s="22">
        <f t="shared" si="2"/>
        <v>0.16116363836688499</v>
      </c>
      <c r="P11" s="23">
        <f t="shared" si="3"/>
        <v>0.23868386326410354</v>
      </c>
      <c r="Q11" s="70">
        <v>0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5001699</v>
      </c>
      <c r="C12" s="19" t="s">
        <v>1139</v>
      </c>
      <c r="D12" s="68">
        <v>3000221</v>
      </c>
      <c r="E12" s="19" t="s">
        <v>1130</v>
      </c>
      <c r="F12" s="69">
        <v>18</v>
      </c>
      <c r="G12" s="19" t="s">
        <v>1145</v>
      </c>
      <c r="H12" s="20">
        <v>5.0965030000000002</v>
      </c>
      <c r="I12" s="21">
        <v>6.5136300000000009</v>
      </c>
      <c r="J12" s="21">
        <f t="shared" si="0"/>
        <v>1.3859722595956327</v>
      </c>
      <c r="K12" s="21">
        <v>0.43230344327457715</v>
      </c>
      <c r="L12" s="21">
        <v>0.52713047592988005</v>
      </c>
      <c r="M12" s="21">
        <v>0.42653834039117555</v>
      </c>
      <c r="N12" s="22">
        <f t="shared" si="1"/>
        <v>6.6369051247089111E-2</v>
      </c>
      <c r="O12" s="22">
        <f t="shared" si="2"/>
        <v>0.14729634922531018</v>
      </c>
      <c r="P12" s="23">
        <f t="shared" si="3"/>
        <v>0.21278031751813237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5003312</v>
      </c>
      <c r="C13" s="19" t="s">
        <v>1140</v>
      </c>
      <c r="D13" s="68">
        <v>3000465</v>
      </c>
      <c r="E13" s="19" t="s">
        <v>1132</v>
      </c>
      <c r="F13" s="69">
        <v>232</v>
      </c>
      <c r="G13" s="19" t="s">
        <v>1144</v>
      </c>
      <c r="H13" s="20">
        <v>9.0095080000000003</v>
      </c>
      <c r="I13" s="21">
        <v>19.553606999999992</v>
      </c>
      <c r="J13" s="21">
        <f t="shared" si="0"/>
        <v>4.960463490185326</v>
      </c>
      <c r="K13" s="21">
        <v>2.0787373627399575</v>
      </c>
      <c r="L13" s="21">
        <v>1.5013886757824366</v>
      </c>
      <c r="M13" s="21">
        <v>1.3803374516629319</v>
      </c>
      <c r="N13" s="22">
        <f t="shared" si="1"/>
        <v>0.10630966259779888</v>
      </c>
      <c r="O13" s="22">
        <f t="shared" si="2"/>
        <v>0.1830928707180417</v>
      </c>
      <c r="P13" s="23">
        <f t="shared" si="3"/>
        <v>0.25368534256545749</v>
      </c>
      <c r="Q13" s="70">
        <v>942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5003313</v>
      </c>
      <c r="C14" s="19" t="s">
        <v>1141</v>
      </c>
      <c r="D14" s="68">
        <v>3000466</v>
      </c>
      <c r="E14" s="19" t="s">
        <v>1133</v>
      </c>
      <c r="F14" s="69">
        <v>232</v>
      </c>
      <c r="G14" s="19" t="s">
        <v>1144</v>
      </c>
      <c r="H14" s="20">
        <v>2.7651359999999996</v>
      </c>
      <c r="I14" s="21">
        <v>2.1666540000000003</v>
      </c>
      <c r="J14" s="21">
        <f t="shared" si="0"/>
        <v>0.51609043156198453</v>
      </c>
      <c r="K14" s="21">
        <v>0.19517991965949477</v>
      </c>
      <c r="L14" s="21">
        <v>0.14058958134046406</v>
      </c>
      <c r="M14" s="21">
        <v>0.18032093056202569</v>
      </c>
      <c r="N14" s="22">
        <f t="shared" si="1"/>
        <v>9.0083566485232414E-2</v>
      </c>
      <c r="O14" s="22">
        <f t="shared" si="2"/>
        <v>0.15497144490996662</v>
      </c>
      <c r="P14" s="23">
        <f t="shared" si="3"/>
        <v>0.23819697633400833</v>
      </c>
      <c r="Q14" s="70">
        <v>1344</v>
      </c>
      <c r="R14" s="21">
        <v>0</v>
      </c>
      <c r="S14" s="23">
        <f t="shared" si="4"/>
        <v>0</v>
      </c>
    </row>
    <row r="15" spans="1:19" ht="25.5" x14ac:dyDescent="0.25">
      <c r="A15" s="17"/>
      <c r="B15" s="19">
        <v>5003387</v>
      </c>
      <c r="C15" s="19" t="s">
        <v>1142</v>
      </c>
      <c r="D15" s="68">
        <v>3000216</v>
      </c>
      <c r="E15" s="19" t="s">
        <v>1128</v>
      </c>
      <c r="F15" s="69">
        <v>231</v>
      </c>
      <c r="G15" s="19" t="s">
        <v>1143</v>
      </c>
      <c r="H15" s="20">
        <v>12.2685</v>
      </c>
      <c r="I15" s="21">
        <v>5.4039910000000013</v>
      </c>
      <c r="J15" s="21">
        <f t="shared" si="0"/>
        <v>1.8029038441522971</v>
      </c>
      <c r="K15" s="21">
        <v>0.70354989226325415</v>
      </c>
      <c r="L15" s="21">
        <v>0.56503880513628246</v>
      </c>
      <c r="M15" s="21">
        <v>0.53431514675276048</v>
      </c>
      <c r="N15" s="22">
        <f t="shared" si="1"/>
        <v>0.13019079644345335</v>
      </c>
      <c r="O15" s="22">
        <f t="shared" si="2"/>
        <v>0.23475033496531292</v>
      </c>
      <c r="P15" s="23">
        <f t="shared" si="3"/>
        <v>0.33362450902532897</v>
      </c>
      <c r="Q15" s="70">
        <v>15</v>
      </c>
      <c r="R15" s="21">
        <v>0</v>
      </c>
      <c r="S15" s="23">
        <f t="shared" si="4"/>
        <v>0</v>
      </c>
    </row>
    <row r="16" spans="1:19" x14ac:dyDescent="0.25">
      <c r="A16" s="17"/>
      <c r="B16" s="19">
        <v>9000000</v>
      </c>
      <c r="C16" s="19" t="s">
        <v>312</v>
      </c>
      <c r="D16" s="68">
        <v>9000000</v>
      </c>
      <c r="E16" s="19" t="s">
        <v>313</v>
      </c>
      <c r="F16" s="69"/>
      <c r="G16" s="19" t="s">
        <v>320</v>
      </c>
      <c r="H16" s="20">
        <v>4.2989659999999992</v>
      </c>
      <c r="I16" s="21">
        <v>5.0235199999999995</v>
      </c>
      <c r="J16" s="21">
        <f t="shared" si="0"/>
        <v>1.2788945907398102</v>
      </c>
      <c r="K16" s="21">
        <v>0.50082070730240957</v>
      </c>
      <c r="L16" s="21">
        <v>0.44069116398713959</v>
      </c>
      <c r="M16" s="21">
        <v>0.33738271945026099</v>
      </c>
      <c r="N16" s="22">
        <f t="shared" si="1"/>
        <v>9.9695175355609136E-2</v>
      </c>
      <c r="O16" s="22">
        <f t="shared" si="2"/>
        <v>0.18742074706372211</v>
      </c>
      <c r="P16" s="23">
        <f t="shared" si="3"/>
        <v>0.25458136739573251</v>
      </c>
      <c r="Q16" s="70"/>
      <c r="R16" s="21"/>
      <c r="S16" s="23">
        <f t="shared" si="4"/>
        <v>0</v>
      </c>
    </row>
    <row r="17" spans="1:19" ht="15.75" thickBot="1" x14ac:dyDescent="0.3">
      <c r="A17" s="41" t="s">
        <v>302</v>
      </c>
      <c r="B17" s="43"/>
      <c r="C17" s="43"/>
      <c r="D17" s="65"/>
      <c r="E17" s="43"/>
      <c r="F17" s="66"/>
      <c r="G17" s="43"/>
      <c r="H17" s="44">
        <f t="shared" ref="H17:M17" ca="1" si="5">OFFSET(H17,-MATCH("PROYECTOS",$A$8:$A$26,0)-1,0)-(OFFSET(H17,-MATCH("PROYECTOS",$A$8:$A$26,0),0))</f>
        <v>0</v>
      </c>
      <c r="I17" s="45">
        <f t="shared" ca="1" si="5"/>
        <v>0</v>
      </c>
      <c r="J17" s="45">
        <f t="shared" ca="1" si="5"/>
        <v>0</v>
      </c>
      <c r="K17" s="45">
        <f t="shared" ca="1" si="5"/>
        <v>0</v>
      </c>
      <c r="L17" s="45">
        <f t="shared" ca="1" si="5"/>
        <v>0</v>
      </c>
      <c r="M17" s="45">
        <f t="shared" ca="1" si="5"/>
        <v>0</v>
      </c>
      <c r="N17" s="46">
        <f t="shared" ca="1" si="1"/>
        <v>0</v>
      </c>
      <c r="O17" s="46">
        <f t="shared" ca="1" si="2"/>
        <v>0</v>
      </c>
      <c r="P17" s="47">
        <f t="shared" ca="1" si="3"/>
        <v>0</v>
      </c>
      <c r="Q17" s="67"/>
      <c r="R17" s="45"/>
      <c r="S17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workbookViewId="0">
      <selection activeCell="A10" sqref="A10:L10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80</v>
      </c>
      <c r="B1" s="50" t="s">
        <v>47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1148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84.200426000000007</v>
      </c>
      <c r="E6" s="14">
        <v>91.144289000000029</v>
      </c>
      <c r="F6" s="14">
        <v>25.951723074108031</v>
      </c>
      <c r="G6" s="14">
        <v>12.49407794943545</v>
      </c>
      <c r="H6" s="14">
        <v>6.7110360769715953</v>
      </c>
      <c r="I6" s="14">
        <v>6.7466090477009857</v>
      </c>
      <c r="J6" s="15">
        <v>0.13708020641244398</v>
      </c>
      <c r="K6" s="15">
        <v>0.21071110693953671</v>
      </c>
      <c r="L6" s="16">
        <v>0.28473230038700531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83.927425999999997</v>
      </c>
      <c r="E7" s="38">
        <f ca="1">SUM(E8:OFFSET(E6,MATCH("GOBIERNOS REGIONALES",$A$8:$A$50,0),0))</f>
        <v>89.945999000000015</v>
      </c>
      <c r="F7" s="38">
        <f ca="1">SUM(F8:OFFSET(F6,MATCH("GOBIERNOS REGIONALES",$A$8:$A$50,0),0))</f>
        <v>25.59353269372923</v>
      </c>
      <c r="G7" s="38">
        <f ca="1">SUM(G8:OFFSET(G6,MATCH("GOBIERNOS REGIONALES",$A$8:$A$50,0),0))</f>
        <v>12.454157809610479</v>
      </c>
      <c r="H7" s="38">
        <f ca="1">SUM(H8:OFFSET(H6,MATCH("GOBIERNOS REGIONALES",$A$8:$A$50,0),0))</f>
        <v>6.5523037866064442</v>
      </c>
      <c r="I7" s="38">
        <f ca="1">SUM(I8:OFFSET(I6,MATCH("GOBIERNOS REGIONALES",$A$8:$A$50,0),0))</f>
        <v>6.5870710975123075</v>
      </c>
      <c r="J7" s="39">
        <f ca="1">IFERROR(G7/E7,0)</f>
        <v>0.13846261032256116</v>
      </c>
      <c r="K7" s="39">
        <f ca="1">IFERROR(SUM(G7,H7)/E7,0)</f>
        <v>0.21130969478939157</v>
      </c>
      <c r="L7" s="40">
        <f ca="1">IFERROR(SUM(G7,H7,I7)/E7,0)</f>
        <v>0.28454331463625443</v>
      </c>
      <c r="M7" s="4"/>
    </row>
    <row r="8" spans="1:13" ht="25.5" x14ac:dyDescent="0.25">
      <c r="A8" s="17"/>
      <c r="B8" s="18">
        <v>39</v>
      </c>
      <c r="C8" s="19" t="s">
        <v>130</v>
      </c>
      <c r="D8" s="20">
        <v>83.927425999999997</v>
      </c>
      <c r="E8" s="21">
        <v>89.945999000000015</v>
      </c>
      <c r="F8" s="21">
        <f t="shared" ref="F8:F11" si="0">SUM(G8,H8,I8)</f>
        <v>25.59353269372923</v>
      </c>
      <c r="G8" s="21">
        <v>12.454157809610479</v>
      </c>
      <c r="H8" s="21">
        <v>6.5523037866064442</v>
      </c>
      <c r="I8" s="21">
        <v>6.5870710975123075</v>
      </c>
      <c r="J8" s="22">
        <f t="shared" ref="J8:J11" si="1">IFERROR(G8/E8,0)</f>
        <v>0.13846261032256116</v>
      </c>
      <c r="K8" s="22">
        <f t="shared" ref="K8:K11" si="2">IFERROR(SUM(G8,H8)/E8,0)</f>
        <v>0.21130969478939157</v>
      </c>
      <c r="L8" s="23">
        <f t="shared" ref="L8:L11" si="3">IFERROR(SUM(G8,H8,I8)/E8,0)</f>
        <v>0.28454331463625443</v>
      </c>
      <c r="M8" s="4"/>
    </row>
    <row r="9" spans="1:13" x14ac:dyDescent="0.25">
      <c r="A9" s="34" t="s">
        <v>214</v>
      </c>
      <c r="B9" s="57"/>
      <c r="C9" s="36"/>
      <c r="D9" s="37">
        <f ca="1">SUM(D10:OFFSET(D8,(MATCH("GOBIERNOS LOCALES",$A$8:$A$50,0)-MATCH("GOBIERNOS REGIONALES",$A$8:$A$50,0)),0))</f>
        <v>0</v>
      </c>
      <c r="E9" s="38">
        <f ca="1">SUM(E10:OFFSET(E8,(MATCH("GOBIERNOS LOCALES",$A$8:$A$50,0)-MATCH("GOBIERNOS REGIONALES",$A$8:$A$50,0)),0))</f>
        <v>8.3499999999999991E-2</v>
      </c>
      <c r="F9" s="38">
        <f ca="1">SUM(F10:OFFSET(F8,(MATCH("GOBIERNOS LOCALES",$A$8:$A$50,0)-MATCH("GOBIERNOS REGIONALES",$A$8:$A$50,0)),0))</f>
        <v>3.7816499825567007E-3</v>
      </c>
      <c r="G9" s="38">
        <f ca="1">SUM(G10:OFFSET(G8,(MATCH("GOBIERNOS LOCALES",$A$8:$A$50,0)-MATCH("GOBIERNOS REGIONALES",$A$8:$A$50,0)),0))</f>
        <v>0</v>
      </c>
      <c r="H9" s="38">
        <f ca="1">SUM(H10:OFFSET(H8,(MATCH("GOBIERNOS LOCALES",$A$8:$A$50,0)-MATCH("GOBIERNOS REGIONALES",$A$8:$A$50,0)),0))</f>
        <v>0</v>
      </c>
      <c r="I9" s="38">
        <f ca="1">SUM(I10:OFFSET(I8,(MATCH("GOBIERNOS LOCALES",$A$8:$A$50,0)-MATCH("GOBIERNOS REGIONALES",$A$8:$A$50,0)),0))</f>
        <v>3.7816499825567007E-3</v>
      </c>
      <c r="J9" s="39">
        <f t="shared" ca="1" si="1"/>
        <v>0</v>
      </c>
      <c r="K9" s="39">
        <f t="shared" ca="1" si="2"/>
        <v>0</v>
      </c>
      <c r="L9" s="40">
        <f t="shared" ca="1" si="3"/>
        <v>4.5289221347984444E-2</v>
      </c>
      <c r="M9" s="4"/>
    </row>
    <row r="10" spans="1:13" x14ac:dyDescent="0.25">
      <c r="A10" s="17"/>
      <c r="B10" s="18">
        <v>440</v>
      </c>
      <c r="C10" s="19" t="s">
        <v>215</v>
      </c>
      <c r="D10" s="20">
        <v>0</v>
      </c>
      <c r="E10" s="21">
        <v>8.3499999999999991E-2</v>
      </c>
      <c r="F10" s="21">
        <f t="shared" si="0"/>
        <v>3.7816499825567007E-3</v>
      </c>
      <c r="G10" s="21">
        <v>0</v>
      </c>
      <c r="H10" s="21">
        <v>0</v>
      </c>
      <c r="I10" s="21">
        <v>3.7816499825567007E-3</v>
      </c>
      <c r="J10" s="22">
        <f t="shared" si="1"/>
        <v>0</v>
      </c>
      <c r="K10" s="22">
        <f t="shared" si="2"/>
        <v>0</v>
      </c>
      <c r="L10" s="23">
        <f t="shared" si="3"/>
        <v>4.5289221347984444E-2</v>
      </c>
      <c r="M10" s="4"/>
    </row>
    <row r="11" spans="1:13" ht="15.75" thickBot="1" x14ac:dyDescent="0.3">
      <c r="A11" s="41" t="s">
        <v>241</v>
      </c>
      <c r="B11" s="58"/>
      <c r="C11" s="43"/>
      <c r="D11" s="44">
        <v>0.27300000000000002</v>
      </c>
      <c r="E11" s="45">
        <v>1.1147899999999997</v>
      </c>
      <c r="F11" s="45">
        <f t="shared" si="0"/>
        <v>0.35440873039624421</v>
      </c>
      <c r="G11" s="45">
        <v>3.9920139824971557E-2</v>
      </c>
      <c r="H11" s="45">
        <v>0.15873229036515113</v>
      </c>
      <c r="I11" s="45">
        <v>0.15575630020612152</v>
      </c>
      <c r="J11" s="46">
        <f t="shared" si="1"/>
        <v>3.580956038802964E-2</v>
      </c>
      <c r="K11" s="46">
        <f t="shared" si="2"/>
        <v>0.1781971763203139</v>
      </c>
      <c r="L11" s="47">
        <f t="shared" si="3"/>
        <v>0.31791523999698984</v>
      </c>
      <c r="M11" s="4"/>
    </row>
    <row r="12" spans="1:13" x14ac:dyDescent="0.25">
      <c r="D12" s="5"/>
      <c r="E12" s="5"/>
      <c r="F12" s="5"/>
      <c r="G12" s="5"/>
      <c r="H12" s="5"/>
      <c r="I12" s="5"/>
      <c r="J12" s="4"/>
      <c r="K12" s="4"/>
      <c r="L12" s="4"/>
      <c r="M12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workbookViewId="0">
      <selection activeCell="A15" sqref="A15:S1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16</v>
      </c>
      <c r="B1" s="49" t="s">
        <v>366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370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521.51113800000007</v>
      </c>
      <c r="I6" s="14">
        <v>552.65982900000029</v>
      </c>
      <c r="J6" s="14">
        <v>189.49189176925645</v>
      </c>
      <c r="K6" s="14">
        <v>75.744897007781105</v>
      </c>
      <c r="L6" s="14">
        <v>71.067543284563243</v>
      </c>
      <c r="M6" s="14">
        <v>42.679451476912107</v>
      </c>
      <c r="N6" s="15">
        <v>0.13705518844175132</v>
      </c>
      <c r="O6" s="15">
        <v>0.26564702659498757</v>
      </c>
      <c r="P6" s="16">
        <v>0.34287256251667309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SUM(H8:OFFSET(H6,MATCH("PROYECTOS",$A$8:$A$50,0),0))</f>
        <v>520.90963800000031</v>
      </c>
      <c r="I7" s="38">
        <f ca="1">SUM(I8:OFFSET(I6,MATCH("PROYECTOS",$A$8:$A$50,0),0))</f>
        <v>552.54062400000021</v>
      </c>
      <c r="J7" s="38">
        <f ca="1">SUM(J8:OFFSET(J6,MATCH("PROYECTOS",$A$8:$A$50,0),0))</f>
        <v>189.44854329901935</v>
      </c>
      <c r="K7" s="38">
        <f ca="1">SUM(K8:OFFSET(K6,MATCH("PROYECTOS",$A$8:$A$50,0),0))</f>
        <v>75.744897007781105</v>
      </c>
      <c r="L7" s="38">
        <f ca="1">SUM(L8:OFFSET(L6,MATCH("PROYECTOS",$A$8:$A$50,0),0))</f>
        <v>71.052543284898519</v>
      </c>
      <c r="M7" s="38">
        <f ca="1">SUM(M8:OFFSET(M6,MATCH("PROYECTOS",$A$8:$A$50,0),0))</f>
        <v>42.651103006339724</v>
      </c>
      <c r="N7" s="39">
        <f ca="1">IFERROR(K7/I7,0)</f>
        <v>0.13708475669977357</v>
      </c>
      <c r="O7" s="39">
        <f ca="1">IFERROR(SUM(K7,L7)/I7,0)</f>
        <v>0.26567718990500788</v>
      </c>
      <c r="P7" s="40">
        <f ca="1">IFERROR(SUM(K7,L7,M7)/I7,0)</f>
        <v>0.34286808077123265</v>
      </c>
      <c r="Q7" s="64"/>
      <c r="R7" s="38"/>
      <c r="S7" s="40"/>
    </row>
    <row r="8" spans="1:19" ht="38.25" x14ac:dyDescent="0.25">
      <c r="A8" s="17"/>
      <c r="B8" s="19">
        <v>5000069</v>
      </c>
      <c r="C8" s="19" t="s">
        <v>395</v>
      </c>
      <c r="D8" s="68">
        <v>3043959</v>
      </c>
      <c r="E8" s="19" t="s">
        <v>386</v>
      </c>
      <c r="F8" s="69">
        <v>259</v>
      </c>
      <c r="G8" s="19" t="s">
        <v>402</v>
      </c>
      <c r="H8" s="20">
        <v>40.698900999999999</v>
      </c>
      <c r="I8" s="21">
        <v>43.076900000000016</v>
      </c>
      <c r="J8" s="21">
        <f t="shared" ref="J8:J15" si="0">SUM(K8,L8,M8)</f>
        <v>14.706654850709654</v>
      </c>
      <c r="K8" s="21">
        <v>5.0209338227659828</v>
      </c>
      <c r="L8" s="21">
        <v>4.567385852336713</v>
      </c>
      <c r="M8" s="21">
        <v>5.1183351756069584</v>
      </c>
      <c r="N8" s="22">
        <f t="shared" ref="N8:N16" si="1">IFERROR(K8/I8,0)</f>
        <v>0.11655745475570389</v>
      </c>
      <c r="O8" s="22">
        <f t="shared" ref="O8:O16" si="2">IFERROR(SUM(K8,L8)/I8,0)</f>
        <v>0.2225861117003009</v>
      </c>
      <c r="P8" s="23">
        <f t="shared" ref="P8:P16" si="3">IFERROR(SUM(K8,L8,M8)/I8,0)</f>
        <v>0.34140467050111889</v>
      </c>
      <c r="Q8" s="70">
        <v>197022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5000079</v>
      </c>
      <c r="C9" s="19" t="s">
        <v>396</v>
      </c>
      <c r="D9" s="68">
        <v>3043969</v>
      </c>
      <c r="E9" s="19" t="s">
        <v>390</v>
      </c>
      <c r="F9" s="69">
        <v>87</v>
      </c>
      <c r="G9" s="19" t="s">
        <v>403</v>
      </c>
      <c r="H9" s="20">
        <v>82.771919999999994</v>
      </c>
      <c r="I9" s="21">
        <v>88.739326999999975</v>
      </c>
      <c r="J9" s="21">
        <f t="shared" si="0"/>
        <v>36.16494742362012</v>
      </c>
      <c r="K9" s="21">
        <v>10.03204273602114</v>
      </c>
      <c r="L9" s="21">
        <v>15.060740571324516</v>
      </c>
      <c r="M9" s="21">
        <v>11.072164116274468</v>
      </c>
      <c r="N9" s="22">
        <f t="shared" si="1"/>
        <v>0.11305069663218364</v>
      </c>
      <c r="O9" s="22">
        <f t="shared" si="2"/>
        <v>0.28276959219383829</v>
      </c>
      <c r="P9" s="23">
        <f t="shared" si="3"/>
        <v>0.40754137591803158</v>
      </c>
      <c r="Q9" s="70">
        <v>33540.5</v>
      </c>
      <c r="R9" s="21">
        <v>0</v>
      </c>
      <c r="S9" s="23">
        <f t="shared" ref="S9:S15" si="4">IFERROR(R9/Q9,0)</f>
        <v>0</v>
      </c>
    </row>
    <row r="10" spans="1:19" ht="25.5" x14ac:dyDescent="0.25">
      <c r="A10" s="17"/>
      <c r="B10" s="19">
        <v>5004433</v>
      </c>
      <c r="C10" s="19" t="s">
        <v>397</v>
      </c>
      <c r="D10" s="68">
        <v>3000001</v>
      </c>
      <c r="E10" s="19" t="s">
        <v>284</v>
      </c>
      <c r="F10" s="69">
        <v>60</v>
      </c>
      <c r="G10" s="19" t="s">
        <v>318</v>
      </c>
      <c r="H10" s="20">
        <v>27.476214000000009</v>
      </c>
      <c r="I10" s="21">
        <v>26.962557000000022</v>
      </c>
      <c r="J10" s="21">
        <f t="shared" si="0"/>
        <v>7.1332185189632957</v>
      </c>
      <c r="K10" s="21">
        <v>2.6178090970752237</v>
      </c>
      <c r="L10" s="21">
        <v>2.7408690638333075</v>
      </c>
      <c r="M10" s="21">
        <v>1.7745403580547645</v>
      </c>
      <c r="N10" s="22">
        <f t="shared" si="1"/>
        <v>9.7090535481305487E-2</v>
      </c>
      <c r="O10" s="22">
        <f t="shared" si="2"/>
        <v>0.19874517690990981</v>
      </c>
      <c r="P10" s="23">
        <f t="shared" si="3"/>
        <v>0.26456016463732612</v>
      </c>
      <c r="Q10" s="70">
        <v>293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5004434</v>
      </c>
      <c r="C11" s="19" t="s">
        <v>398</v>
      </c>
      <c r="D11" s="68">
        <v>3000001</v>
      </c>
      <c r="E11" s="19" t="s">
        <v>284</v>
      </c>
      <c r="F11" s="69">
        <v>80</v>
      </c>
      <c r="G11" s="19" t="s">
        <v>319</v>
      </c>
      <c r="H11" s="20">
        <v>1.8678410000000001</v>
      </c>
      <c r="I11" s="21">
        <v>1.6468050000000003</v>
      </c>
      <c r="J11" s="21">
        <f t="shared" si="0"/>
        <v>0.339042530923507</v>
      </c>
      <c r="K11" s="21">
        <v>0.10539929980950546</v>
      </c>
      <c r="L11" s="21">
        <v>9.4398989797809918E-2</v>
      </c>
      <c r="M11" s="21">
        <v>0.13924424131619162</v>
      </c>
      <c r="N11" s="22">
        <f t="shared" si="1"/>
        <v>6.4002295238055174E-2</v>
      </c>
      <c r="O11" s="22">
        <f t="shared" si="2"/>
        <v>0.12132480142294647</v>
      </c>
      <c r="P11" s="23">
        <f t="shared" si="3"/>
        <v>0.20587897833896968</v>
      </c>
      <c r="Q11" s="70">
        <v>14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5004436</v>
      </c>
      <c r="C12" s="19" t="s">
        <v>399</v>
      </c>
      <c r="D12" s="68">
        <v>3000612</v>
      </c>
      <c r="E12" s="19" t="s">
        <v>371</v>
      </c>
      <c r="F12" s="69">
        <v>87</v>
      </c>
      <c r="G12" s="19" t="s">
        <v>403</v>
      </c>
      <c r="H12" s="20">
        <v>63.326840999999995</v>
      </c>
      <c r="I12" s="21">
        <v>75.286026999999962</v>
      </c>
      <c r="J12" s="21">
        <f t="shared" si="0"/>
        <v>24.482406262914839</v>
      </c>
      <c r="K12" s="21">
        <v>9.794665650520983</v>
      </c>
      <c r="L12" s="21">
        <v>9.2364389548619101</v>
      </c>
      <c r="M12" s="21">
        <v>5.4513016575319462</v>
      </c>
      <c r="N12" s="22">
        <f t="shared" si="1"/>
        <v>0.13009938285787068</v>
      </c>
      <c r="O12" s="22">
        <f t="shared" si="2"/>
        <v>0.25278402067070033</v>
      </c>
      <c r="P12" s="23">
        <f t="shared" si="3"/>
        <v>0.3251919013194155</v>
      </c>
      <c r="Q12" s="70">
        <v>291511.5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5004438</v>
      </c>
      <c r="C13" s="19" t="s">
        <v>400</v>
      </c>
      <c r="D13" s="68">
        <v>3000614</v>
      </c>
      <c r="E13" s="19" t="s">
        <v>373</v>
      </c>
      <c r="F13" s="69">
        <v>393</v>
      </c>
      <c r="G13" s="19" t="s">
        <v>404</v>
      </c>
      <c r="H13" s="20">
        <v>72.822830000000096</v>
      </c>
      <c r="I13" s="21">
        <v>59.267475999999988</v>
      </c>
      <c r="J13" s="21">
        <f t="shared" si="0"/>
        <v>17.688977453021067</v>
      </c>
      <c r="K13" s="21">
        <v>5.8472787789041831</v>
      </c>
      <c r="L13" s="21">
        <v>9.2116696068135298</v>
      </c>
      <c r="M13" s="21">
        <v>2.6300290673033544</v>
      </c>
      <c r="N13" s="22">
        <f t="shared" si="1"/>
        <v>9.8659149562977583E-2</v>
      </c>
      <c r="O13" s="22">
        <f t="shared" si="2"/>
        <v>0.25408452328419917</v>
      </c>
      <c r="P13" s="23">
        <f t="shared" si="3"/>
        <v>0.29846011078691914</v>
      </c>
      <c r="Q13" s="70">
        <v>27513</v>
      </c>
      <c r="R13" s="21">
        <v>0</v>
      </c>
      <c r="S13" s="23">
        <f t="shared" si="4"/>
        <v>0</v>
      </c>
    </row>
    <row r="14" spans="1:19" ht="51" x14ac:dyDescent="0.25">
      <c r="A14" s="17"/>
      <c r="B14" s="19">
        <v>5005161</v>
      </c>
      <c r="C14" s="19" t="s">
        <v>401</v>
      </c>
      <c r="D14" s="68">
        <v>3000672</v>
      </c>
      <c r="E14" s="19" t="s">
        <v>377</v>
      </c>
      <c r="F14" s="69">
        <v>394</v>
      </c>
      <c r="G14" s="19" t="s">
        <v>405</v>
      </c>
      <c r="H14" s="20">
        <v>31.577216000000004</v>
      </c>
      <c r="I14" s="21">
        <v>34.161441000000003</v>
      </c>
      <c r="J14" s="21">
        <f t="shared" si="0"/>
        <v>11.78922560690075</v>
      </c>
      <c r="K14" s="21">
        <v>2.9921236931870681</v>
      </c>
      <c r="L14" s="21">
        <v>2.1057282417228862</v>
      </c>
      <c r="M14" s="21">
        <v>6.6913736719907959</v>
      </c>
      <c r="N14" s="22">
        <f t="shared" si="1"/>
        <v>8.7587748221366529E-2</v>
      </c>
      <c r="O14" s="22">
        <f t="shared" si="2"/>
        <v>0.14922824639949919</v>
      </c>
      <c r="P14" s="23">
        <f t="shared" si="3"/>
        <v>0.34510328785313094</v>
      </c>
      <c r="Q14" s="70">
        <v>4343</v>
      </c>
      <c r="R14" s="21">
        <v>0</v>
      </c>
      <c r="S14" s="23">
        <f t="shared" si="4"/>
        <v>0</v>
      </c>
    </row>
    <row r="15" spans="1:19" x14ac:dyDescent="0.25">
      <c r="A15" s="17"/>
      <c r="B15" s="19">
        <v>9000000</v>
      </c>
      <c r="C15" s="19" t="s">
        <v>312</v>
      </c>
      <c r="D15" s="68">
        <v>9000000</v>
      </c>
      <c r="E15" s="19" t="s">
        <v>313</v>
      </c>
      <c r="F15" s="69"/>
      <c r="G15" s="19" t="s">
        <v>320</v>
      </c>
      <c r="H15" s="20">
        <v>200.36787500000017</v>
      </c>
      <c r="I15" s="21">
        <v>223.40009100000026</v>
      </c>
      <c r="J15" s="21">
        <f t="shared" si="0"/>
        <v>77.144070651966103</v>
      </c>
      <c r="K15" s="21">
        <v>39.33464392949702</v>
      </c>
      <c r="L15" s="21">
        <v>28.035312004207846</v>
      </c>
      <c r="M15" s="21">
        <v>9.7741147182612451</v>
      </c>
      <c r="N15" s="22">
        <f t="shared" si="1"/>
        <v>0.17607264058588487</v>
      </c>
      <c r="O15" s="22">
        <f t="shared" si="2"/>
        <v>0.30156637641523959</v>
      </c>
      <c r="P15" s="23">
        <f t="shared" si="3"/>
        <v>0.34531799117291323</v>
      </c>
      <c r="Q15" s="70"/>
      <c r="R15" s="21"/>
      <c r="S15" s="23">
        <f t="shared" si="4"/>
        <v>0</v>
      </c>
    </row>
    <row r="16" spans="1:19" ht="15.75" thickBot="1" x14ac:dyDescent="0.3">
      <c r="A16" s="41" t="s">
        <v>302</v>
      </c>
      <c r="B16" s="43"/>
      <c r="C16" s="43"/>
      <c r="D16" s="65"/>
      <c r="E16" s="43"/>
      <c r="F16" s="66"/>
      <c r="G16" s="43"/>
      <c r="H16" s="44">
        <f ca="1">OFFSET(H16,-MATCH("PROYECTOS",$A$8:$A$50,0)-1,0)-(OFFSET(H16,-MATCH("PROYECTOS",$A$8:$A$50,0),0))</f>
        <v>0.60149999999975989</v>
      </c>
      <c r="I16" s="45">
        <f t="shared" ref="I16:M16" ca="1" si="5">OFFSET(I16,-MATCH("PROYECTOS",$A$8:$A$50,0)-1,0)-(OFFSET(I16,-MATCH("PROYECTOS",$A$8:$A$50,0),0))</f>
        <v>0.11920500000007905</v>
      </c>
      <c r="J16" s="45">
        <f t="shared" ca="1" si="5"/>
        <v>4.3348470237106085E-2</v>
      </c>
      <c r="K16" s="45">
        <f t="shared" ca="1" si="5"/>
        <v>0</v>
      </c>
      <c r="L16" s="45">
        <f t="shared" ca="1" si="5"/>
        <v>1.4999999664723873E-2</v>
      </c>
      <c r="M16" s="45">
        <f t="shared" ca="1" si="5"/>
        <v>2.8348470572382212E-2</v>
      </c>
      <c r="N16" s="46">
        <f t="shared" ca="1" si="1"/>
        <v>0</v>
      </c>
      <c r="O16" s="46">
        <f t="shared" ca="1" si="2"/>
        <v>0.12583364510476847</v>
      </c>
      <c r="P16" s="47">
        <f t="shared" ca="1" si="3"/>
        <v>0.36364640943817239</v>
      </c>
      <c r="Q16" s="67"/>
      <c r="R16" s="45"/>
      <c r="S16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80</v>
      </c>
      <c r="B1" s="51" t="s">
        <v>47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1149</v>
      </c>
      <c r="N2" s="72" t="s">
        <v>1167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84.200426000000007</v>
      </c>
      <c r="E6" s="14">
        <f ca="1">SUM(E7:OFFSET(E7,50,0))</f>
        <v>91.144289000000029</v>
      </c>
      <c r="F6" s="14">
        <f ca="1">SUM(F7:OFFSET(F7,50,0))</f>
        <v>25.951723074108031</v>
      </c>
      <c r="G6" s="14">
        <f ca="1">SUM(G7:OFFSET(G7,50,0))</f>
        <v>12.49407794943545</v>
      </c>
      <c r="H6" s="14">
        <f ca="1">SUM(H7:OFFSET(H7,50,0))</f>
        <v>6.7110360769715953</v>
      </c>
      <c r="I6" s="14">
        <f ca="1">SUM(I7:OFFSET(I7,50,0))</f>
        <v>6.7466090477009857</v>
      </c>
      <c r="J6" s="15">
        <f ca="1">IFERROR(G6/E6,0)</f>
        <v>0.13708020641244398</v>
      </c>
      <c r="K6" s="15">
        <f ca="1">IFERROR(SUM(G6,H6)/E6,0)</f>
        <v>0.21071110693953671</v>
      </c>
      <c r="L6" s="16">
        <f ca="1">IFERROR(SUM(G6,H6,I6)/E6,0)</f>
        <v>0.28473230038700531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</v>
      </c>
      <c r="C7" s="19" t="s">
        <v>258</v>
      </c>
      <c r="D7" s="20">
        <v>0</v>
      </c>
      <c r="E7" s="21">
        <v>8.3499999999999991E-2</v>
      </c>
      <c r="F7" s="21">
        <f t="shared" ref="F7:F18" si="0">SUM(G7,H7,I7)</f>
        <v>3.7816499825567007E-3</v>
      </c>
      <c r="G7" s="21">
        <v>0</v>
      </c>
      <c r="H7" s="21">
        <v>0</v>
      </c>
      <c r="I7" s="21">
        <v>3.7816499825567007E-3</v>
      </c>
      <c r="J7" s="22">
        <f t="shared" ref="J7:J18" si="1">IFERROR(G7/E7,0)</f>
        <v>0</v>
      </c>
      <c r="K7" s="22">
        <f t="shared" ref="K7:K18" si="2">IFERROR(SUM(G7,H7)/E7,0)</f>
        <v>0</v>
      </c>
      <c r="L7" s="23">
        <f t="shared" ref="L7:L18" si="3">IFERROR(SUM(G7,H7,I7)/E7,0)</f>
        <v>4.5289221347984444E-2</v>
      </c>
      <c r="M7" s="4"/>
      <c r="N7" t="s">
        <v>266</v>
      </c>
      <c r="O7" s="5">
        <v>4.5974999666213989E-2</v>
      </c>
      <c r="P7" s="71">
        <v>0.7775898463630273</v>
      </c>
    </row>
    <row r="8" spans="1:16" x14ac:dyDescent="0.25">
      <c r="A8" s="17"/>
      <c r="B8" s="55">
        <v>2</v>
      </c>
      <c r="C8" s="19" t="s">
        <v>259</v>
      </c>
      <c r="D8" s="20">
        <v>3.5000000000000001E-3</v>
      </c>
      <c r="E8" s="21">
        <v>3.3E-3</v>
      </c>
      <c r="F8" s="21">
        <f t="shared" si="0"/>
        <v>0</v>
      </c>
      <c r="G8" s="21">
        <v>0</v>
      </c>
      <c r="H8" s="21">
        <v>0</v>
      </c>
      <c r="I8" s="21">
        <v>0</v>
      </c>
      <c r="J8" s="22">
        <f t="shared" si="1"/>
        <v>0</v>
      </c>
      <c r="K8" s="22">
        <f t="shared" si="2"/>
        <v>0</v>
      </c>
      <c r="L8" s="23">
        <f t="shared" si="3"/>
        <v>0</v>
      </c>
      <c r="M8" s="4"/>
      <c r="N8" t="s">
        <v>262</v>
      </c>
      <c r="O8" s="5">
        <v>5.4178000194951892E-2</v>
      </c>
      <c r="P8" s="71">
        <v>0.6223279023507805</v>
      </c>
    </row>
    <row r="9" spans="1:16" x14ac:dyDescent="0.25">
      <c r="A9" s="17"/>
      <c r="B9" s="55">
        <v>4</v>
      </c>
      <c r="C9" s="19" t="s">
        <v>261</v>
      </c>
      <c r="D9" s="20">
        <v>0</v>
      </c>
      <c r="E9" s="21">
        <v>0.29782200000000003</v>
      </c>
      <c r="F9" s="21">
        <f t="shared" si="0"/>
        <v>9.1225901618599892E-2</v>
      </c>
      <c r="G9" s="21">
        <v>0</v>
      </c>
      <c r="H9" s="21">
        <v>7.8576501458883286E-2</v>
      </c>
      <c r="I9" s="21">
        <v>1.2649400159716606E-2</v>
      </c>
      <c r="J9" s="22">
        <f t="shared" si="1"/>
        <v>0</v>
      </c>
      <c r="K9" s="22">
        <f t="shared" si="2"/>
        <v>0.26383712908678097</v>
      </c>
      <c r="L9" s="23">
        <f t="shared" si="3"/>
        <v>0.30631015042072068</v>
      </c>
      <c r="M9" s="4"/>
      <c r="N9" t="s">
        <v>261</v>
      </c>
      <c r="O9" s="5">
        <v>9.1225901618599892E-2</v>
      </c>
      <c r="P9" s="71">
        <v>0.30631015042072068</v>
      </c>
    </row>
    <row r="10" spans="1:16" x14ac:dyDescent="0.25">
      <c r="A10" s="17"/>
      <c r="B10" s="55">
        <v>5</v>
      </c>
      <c r="C10" s="19" t="s">
        <v>262</v>
      </c>
      <c r="D10" s="20">
        <v>0</v>
      </c>
      <c r="E10" s="21">
        <v>8.7056999999999995E-2</v>
      </c>
      <c r="F10" s="21">
        <f t="shared" si="0"/>
        <v>5.4178000194951892E-2</v>
      </c>
      <c r="G10" s="21">
        <v>5.3000000771135092E-3</v>
      </c>
      <c r="H10" s="21">
        <v>2.1015000063925982E-2</v>
      </c>
      <c r="I10" s="21">
        <v>2.7863000053912401E-2</v>
      </c>
      <c r="J10" s="22">
        <f t="shared" si="1"/>
        <v>6.0879654446092897E-2</v>
      </c>
      <c r="K10" s="22">
        <f t="shared" si="2"/>
        <v>0.30227322491057002</v>
      </c>
      <c r="L10" s="23">
        <f t="shared" si="3"/>
        <v>0.6223279023507805</v>
      </c>
      <c r="M10" s="4"/>
      <c r="N10" t="s">
        <v>280</v>
      </c>
      <c r="O10" s="5">
        <v>0.1395991793833673</v>
      </c>
      <c r="P10" s="71">
        <v>0.28654714689603022</v>
      </c>
    </row>
    <row r="11" spans="1:16" x14ac:dyDescent="0.25">
      <c r="A11" s="17"/>
      <c r="B11" s="55">
        <v>6</v>
      </c>
      <c r="C11" s="19" t="s">
        <v>263</v>
      </c>
      <c r="D11" s="20">
        <v>0</v>
      </c>
      <c r="E11" s="21">
        <v>1.0999999999999999E-2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  <c r="N11" t="s">
        <v>272</v>
      </c>
      <c r="O11" s="5">
        <v>25.59353269372923</v>
      </c>
      <c r="P11" s="71">
        <v>0.28454331463625437</v>
      </c>
    </row>
    <row r="12" spans="1:16" x14ac:dyDescent="0.25">
      <c r="A12" s="17"/>
      <c r="B12" s="55">
        <v>8</v>
      </c>
      <c r="C12" s="19" t="s">
        <v>265</v>
      </c>
      <c r="D12" s="20">
        <v>0.1</v>
      </c>
      <c r="E12" s="21">
        <v>0</v>
      </c>
      <c r="F12" s="21">
        <f t="shared" si="0"/>
        <v>0</v>
      </c>
      <c r="G12" s="21">
        <v>0</v>
      </c>
      <c r="H12" s="21">
        <v>0</v>
      </c>
      <c r="I12" s="21">
        <v>0</v>
      </c>
      <c r="J12" s="22">
        <f t="shared" si="1"/>
        <v>0</v>
      </c>
      <c r="K12" s="22">
        <f t="shared" si="2"/>
        <v>0</v>
      </c>
      <c r="L12" s="23">
        <f t="shared" si="3"/>
        <v>0</v>
      </c>
      <c r="M12" s="4"/>
      <c r="N12" t="s">
        <v>270</v>
      </c>
      <c r="O12" s="5">
        <v>2.3430649533111136E-2</v>
      </c>
      <c r="P12" s="71">
        <v>0.16759042360013399</v>
      </c>
    </row>
    <row r="13" spans="1:16" x14ac:dyDescent="0.25">
      <c r="A13" s="17"/>
      <c r="B13" s="55">
        <v>9</v>
      </c>
      <c r="C13" s="19" t="s">
        <v>266</v>
      </c>
      <c r="D13" s="20">
        <v>0</v>
      </c>
      <c r="E13" s="21">
        <v>5.9124999999999997E-2</v>
      </c>
      <c r="F13" s="21">
        <f t="shared" si="0"/>
        <v>4.5974999666213989E-2</v>
      </c>
      <c r="G13" s="21">
        <v>1.1225000023841858E-2</v>
      </c>
      <c r="H13" s="21">
        <v>1.7124999314546585E-2</v>
      </c>
      <c r="I13" s="21">
        <v>1.7625000327825546E-2</v>
      </c>
      <c r="J13" s="22">
        <f t="shared" si="1"/>
        <v>0.18985200885990458</v>
      </c>
      <c r="K13" s="22">
        <f t="shared" si="2"/>
        <v>0.47949258923278554</v>
      </c>
      <c r="L13" s="23">
        <f t="shared" si="3"/>
        <v>0.7775898463630273</v>
      </c>
      <c r="M13" s="4"/>
      <c r="N13" t="s">
        <v>258</v>
      </c>
      <c r="O13" s="5">
        <v>3.7816499825567007E-3</v>
      </c>
      <c r="P13" s="71">
        <v>4.5289221347984444E-2</v>
      </c>
    </row>
    <row r="14" spans="1:16" x14ac:dyDescent="0.25">
      <c r="A14" s="17"/>
      <c r="B14" s="55">
        <v>13</v>
      </c>
      <c r="C14" s="19" t="s">
        <v>270</v>
      </c>
      <c r="D14" s="20">
        <v>0.12</v>
      </c>
      <c r="E14" s="21">
        <v>0.13980900000000002</v>
      </c>
      <c r="F14" s="21">
        <f t="shared" si="0"/>
        <v>2.3430649533111136E-2</v>
      </c>
      <c r="G14" s="21">
        <v>1.1304999701678753E-2</v>
      </c>
      <c r="H14" s="21">
        <v>7.6669999252771959E-3</v>
      </c>
      <c r="I14" s="21">
        <v>4.4586499061551876E-3</v>
      </c>
      <c r="J14" s="22">
        <f t="shared" si="1"/>
        <v>8.0860314440978423E-2</v>
      </c>
      <c r="K14" s="22">
        <f t="shared" si="2"/>
        <v>0.13569941582413111</v>
      </c>
      <c r="L14" s="23">
        <f t="shared" si="3"/>
        <v>0.16759042360013399</v>
      </c>
      <c r="M14" s="4"/>
      <c r="N14" t="s">
        <v>259</v>
      </c>
      <c r="O14" s="5">
        <v>0</v>
      </c>
      <c r="P14" s="71">
        <v>0</v>
      </c>
    </row>
    <row r="15" spans="1:16" x14ac:dyDescent="0.25">
      <c r="A15" s="17"/>
      <c r="B15" s="55">
        <v>15</v>
      </c>
      <c r="C15" s="19" t="s">
        <v>272</v>
      </c>
      <c r="D15" s="20">
        <v>83.927425999999997</v>
      </c>
      <c r="E15" s="21">
        <v>89.945999000000029</v>
      </c>
      <c r="F15" s="21">
        <f t="shared" si="0"/>
        <v>25.59353269372923</v>
      </c>
      <c r="G15" s="21">
        <v>12.454157809610479</v>
      </c>
      <c r="H15" s="21">
        <v>6.5523037866064442</v>
      </c>
      <c r="I15" s="21">
        <v>6.5870710975123075</v>
      </c>
      <c r="J15" s="22">
        <f t="shared" si="1"/>
        <v>0.13846261032256116</v>
      </c>
      <c r="K15" s="22">
        <f t="shared" si="2"/>
        <v>0.21130969478939154</v>
      </c>
      <c r="L15" s="23">
        <f t="shared" si="3"/>
        <v>0.28454331463625437</v>
      </c>
      <c r="M15" s="4"/>
      <c r="N15" t="s">
        <v>263</v>
      </c>
      <c r="O15" s="5">
        <v>0</v>
      </c>
      <c r="P15" s="71">
        <v>0</v>
      </c>
    </row>
    <row r="16" spans="1:16" x14ac:dyDescent="0.25">
      <c r="A16" s="17"/>
      <c r="B16" s="55">
        <v>21</v>
      </c>
      <c r="C16" s="19" t="s">
        <v>278</v>
      </c>
      <c r="D16" s="20">
        <v>2.4500000000000001E-2</v>
      </c>
      <c r="E16" s="21">
        <v>4.4999999999999997E-3</v>
      </c>
      <c r="F16" s="21">
        <f t="shared" si="0"/>
        <v>0</v>
      </c>
      <c r="G16" s="21">
        <v>0</v>
      </c>
      <c r="H16" s="21">
        <v>0</v>
      </c>
      <c r="I16" s="21">
        <v>0</v>
      </c>
      <c r="J16" s="22">
        <f t="shared" si="1"/>
        <v>0</v>
      </c>
      <c r="K16" s="22">
        <f t="shared" si="2"/>
        <v>0</v>
      </c>
      <c r="L16" s="23">
        <f t="shared" si="3"/>
        <v>0</v>
      </c>
      <c r="M16" s="4"/>
      <c r="N16" t="s">
        <v>265</v>
      </c>
      <c r="O16" s="5">
        <v>0</v>
      </c>
      <c r="P16" s="71">
        <v>0</v>
      </c>
    </row>
    <row r="17" spans="1:16" x14ac:dyDescent="0.25">
      <c r="A17" s="17"/>
      <c r="B17" s="55">
        <v>22</v>
      </c>
      <c r="C17" s="19" t="s">
        <v>279</v>
      </c>
      <c r="D17" s="20">
        <v>2.5000000000000001E-2</v>
      </c>
      <c r="E17" s="21">
        <v>2.5000000000000001E-2</v>
      </c>
      <c r="F17" s="21">
        <f t="shared" si="0"/>
        <v>0</v>
      </c>
      <c r="G17" s="21">
        <v>0</v>
      </c>
      <c r="H17" s="21">
        <v>0</v>
      </c>
      <c r="I17" s="21">
        <v>0</v>
      </c>
      <c r="J17" s="22">
        <f t="shared" si="1"/>
        <v>0</v>
      </c>
      <c r="K17" s="22">
        <f t="shared" si="2"/>
        <v>0</v>
      </c>
      <c r="L17" s="23">
        <f t="shared" si="3"/>
        <v>0</v>
      </c>
      <c r="M17" s="4"/>
      <c r="N17" t="s">
        <v>278</v>
      </c>
      <c r="O17" s="5">
        <v>0</v>
      </c>
      <c r="P17" s="71">
        <v>0</v>
      </c>
    </row>
    <row r="18" spans="1:16" ht="15.75" thickBot="1" x14ac:dyDescent="0.3">
      <c r="A18" s="24"/>
      <c r="B18" s="56">
        <v>23</v>
      </c>
      <c r="C18" s="26" t="s">
        <v>280</v>
      </c>
      <c r="D18" s="27">
        <v>0</v>
      </c>
      <c r="E18" s="28">
        <v>0.48717699999999997</v>
      </c>
      <c r="F18" s="28">
        <f t="shared" si="0"/>
        <v>0.1395991793833673</v>
      </c>
      <c r="G18" s="28">
        <v>1.2090140022337437E-2</v>
      </c>
      <c r="H18" s="28">
        <v>3.4348789602518082E-2</v>
      </c>
      <c r="I18" s="28">
        <v>9.3160249758511782E-2</v>
      </c>
      <c r="J18" s="29">
        <f t="shared" si="1"/>
        <v>2.4816729899682123E-2</v>
      </c>
      <c r="K18" s="29">
        <f t="shared" si="2"/>
        <v>9.5322500086940723E-2</v>
      </c>
      <c r="L18" s="30">
        <f t="shared" si="3"/>
        <v>0.28654714689603022</v>
      </c>
      <c r="M18" s="4"/>
      <c r="N18" t="s">
        <v>279</v>
      </c>
      <c r="O18" s="5">
        <v>0</v>
      </c>
      <c r="P18" s="71">
        <v>0</v>
      </c>
    </row>
    <row r="19" spans="1:16" x14ac:dyDescent="0.25">
      <c r="O19" s="5"/>
      <c r="P19" s="71"/>
    </row>
    <row r="20" spans="1:16" x14ac:dyDescent="0.25">
      <c r="O20" s="5"/>
      <c r="P20" s="71"/>
    </row>
    <row r="21" spans="1:16" x14ac:dyDescent="0.25">
      <c r="O21" s="5"/>
      <c r="P21" s="71"/>
    </row>
    <row r="22" spans="1:16" x14ac:dyDescent="0.25">
      <c r="O22" s="5"/>
      <c r="P22" s="71"/>
    </row>
    <row r="23" spans="1:16" x14ac:dyDescent="0.25">
      <c r="O23" s="5"/>
      <c r="P23" s="71"/>
    </row>
    <row r="24" spans="1:16" x14ac:dyDescent="0.25">
      <c r="O24" s="5"/>
      <c r="P24" s="71"/>
    </row>
    <row r="25" spans="1:16" x14ac:dyDescent="0.25">
      <c r="O25" s="5"/>
      <c r="P25" s="71"/>
    </row>
    <row r="26" spans="1:16" x14ac:dyDescent="0.25">
      <c r="O26" s="5"/>
      <c r="P26" s="71"/>
    </row>
    <row r="27" spans="1:16" x14ac:dyDescent="0.25">
      <c r="O27" s="5"/>
      <c r="P27" s="71"/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workbookViewId="0">
      <selection activeCell="A15" sqref="A15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3" customWidth="1"/>
    <col min="6" max="6" width="13.5703125" customWidth="1"/>
    <col min="7" max="9" width="0" hidden="1" customWidth="1"/>
  </cols>
  <sheetData>
    <row r="1" spans="1:13" ht="15.75" x14ac:dyDescent="0.25">
      <c r="A1" s="50">
        <v>80</v>
      </c>
      <c r="B1" s="49" t="s">
        <v>47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1150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84.200426000000007</v>
      </c>
      <c r="E6" s="14">
        <v>91.144289000000029</v>
      </c>
      <c r="F6" s="14">
        <v>25.951723074108031</v>
      </c>
      <c r="G6" s="14">
        <v>12.49407794943545</v>
      </c>
      <c r="H6" s="14">
        <v>6.7110360769715953</v>
      </c>
      <c r="I6" s="14">
        <v>6.7466090477009857</v>
      </c>
      <c r="J6" s="15">
        <v>0.13708020641244398</v>
      </c>
      <c r="K6" s="15">
        <v>0.21071110693953671</v>
      </c>
      <c r="L6" s="16">
        <v>0.28473230038700531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84.075425999999993</v>
      </c>
      <c r="E7" s="38">
        <f ca="1">SUM(E8:OFFSET(E6,MATCH("PROYECTOS",$A$8:$A$50,0),0))</f>
        <v>90.163733000000022</v>
      </c>
      <c r="F7" s="38">
        <f ca="1">SUM(F8:OFFSET(F6,MATCH("PROYECTOS",$A$8:$A$50,0),0))</f>
        <v>25.662938342928555</v>
      </c>
      <c r="G7" s="38">
        <f ca="1">SUM(G8:OFFSET(G6,MATCH("PROYECTOS",$A$8:$A$50,0),0))</f>
        <v>12.476687809335999</v>
      </c>
      <c r="H7" s="38">
        <f ca="1">SUM(H8:OFFSET(H6,MATCH("PROYECTOS",$A$8:$A$50,0),0))</f>
        <v>6.577095785846268</v>
      </c>
      <c r="I7" s="38">
        <f ca="1">SUM(I8:OFFSET(I6,MATCH("PROYECTOS",$A$8:$A$50,0),0))</f>
        <v>6.6091547477462882</v>
      </c>
      <c r="J7" s="39">
        <f ca="1">IFERROR(G7/E7,0)</f>
        <v>0.13837811938571795</v>
      </c>
      <c r="K7" s="39">
        <f ca="1">IFERROR(SUM(G7,H7)/E7,0)</f>
        <v>0.21132425379040443</v>
      </c>
      <c r="L7" s="40">
        <f ca="1">IFERROR(SUM(G7,H7,I7)/E7,0)</f>
        <v>0.28462595202140256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20.617126000000003</v>
      </c>
      <c r="E8" s="21">
        <v>26.152187000000001</v>
      </c>
      <c r="F8" s="21">
        <f t="shared" ref="F8:F10" si="0">SUM(G8,H8,I8)</f>
        <v>7.4552153039244331</v>
      </c>
      <c r="G8" s="21">
        <v>3.5905550775114534</v>
      </c>
      <c r="H8" s="21">
        <v>1.9664093317919651</v>
      </c>
      <c r="I8" s="21">
        <v>1.8982508946210146</v>
      </c>
      <c r="J8" s="22">
        <f t="shared" ref="J8:J11" si="1">IFERROR(G8/E8,0)</f>
        <v>0.13729463916388535</v>
      </c>
      <c r="K8" s="22">
        <f t="shared" ref="K8:K11" si="2">IFERROR(SUM(G8,H8)/E8,0)</f>
        <v>0.21248564830556688</v>
      </c>
      <c r="L8" s="23">
        <f t="shared" ref="L8:L11" si="3">IFERROR(SUM(G8,H8,I8)/E8,0)</f>
        <v>0.2850704342212157</v>
      </c>
      <c r="M8" s="4"/>
    </row>
    <row r="9" spans="1:13" ht="38.25" x14ac:dyDescent="0.25">
      <c r="A9" s="17"/>
      <c r="B9" s="19">
        <v>3000223</v>
      </c>
      <c r="C9" s="19" t="s">
        <v>1152</v>
      </c>
      <c r="D9" s="20">
        <v>59.8583</v>
      </c>
      <c r="E9" s="21">
        <v>60.406546000000013</v>
      </c>
      <c r="F9" s="21">
        <f t="shared" si="0"/>
        <v>17.539166916139948</v>
      </c>
      <c r="G9" s="21">
        <v>8.3724699996473646</v>
      </c>
      <c r="H9" s="21">
        <v>4.4959270028066385</v>
      </c>
      <c r="I9" s="21">
        <v>4.6707699136859446</v>
      </c>
      <c r="J9" s="22">
        <f t="shared" si="1"/>
        <v>0.13860203163490531</v>
      </c>
      <c r="K9" s="22">
        <f t="shared" si="2"/>
        <v>0.2130298428659371</v>
      </c>
      <c r="L9" s="23">
        <f t="shared" si="3"/>
        <v>0.29035209058534722</v>
      </c>
      <c r="M9" s="4"/>
    </row>
    <row r="10" spans="1:13" ht="25.5" x14ac:dyDescent="0.25">
      <c r="A10" s="17"/>
      <c r="B10" s="19">
        <v>3000483</v>
      </c>
      <c r="C10" s="19" t="s">
        <v>1153</v>
      </c>
      <c r="D10" s="20">
        <v>3.5999999999999996</v>
      </c>
      <c r="E10" s="21">
        <v>3.6050000000000004</v>
      </c>
      <c r="F10" s="21">
        <f t="shared" si="0"/>
        <v>0.66855612286417454</v>
      </c>
      <c r="G10" s="21">
        <v>0.51366273217718117</v>
      </c>
      <c r="H10" s="21">
        <v>0.1147594512476644</v>
      </c>
      <c r="I10" s="21">
        <v>4.0133939439328969E-2</v>
      </c>
      <c r="J10" s="22">
        <f t="shared" si="1"/>
        <v>0.14248619477869101</v>
      </c>
      <c r="K10" s="22">
        <f t="shared" si="2"/>
        <v>0.17431960705266172</v>
      </c>
      <c r="L10" s="23">
        <f t="shared" si="3"/>
        <v>0.18545246126606782</v>
      </c>
      <c r="M10" s="4"/>
    </row>
    <row r="11" spans="1:13" ht="15.75" thickBot="1" x14ac:dyDescent="0.3">
      <c r="A11" s="41" t="s">
        <v>302</v>
      </c>
      <c r="B11" s="43"/>
      <c r="C11" s="43"/>
      <c r="D11" s="44">
        <f ca="1">OFFSET(D11,-MATCH("PROYECTOS",$A$8:$A$50,0)-1,0)-(OFFSET(D11,-MATCH("PROYECTOS",$A$8:$A$50,0),0))</f>
        <v>0.12500000000001421</v>
      </c>
      <c r="E11" s="45">
        <f t="shared" ref="E11:I11" ca="1" si="4">OFFSET(E11,-MATCH("PROYECTOS",$A$8:$A$50,0)-1,0)-(OFFSET(E11,-MATCH("PROYECTOS",$A$8:$A$50,0),0))</f>
        <v>0.98055600000000709</v>
      </c>
      <c r="F11" s="45">
        <f t="shared" ca="1" si="4"/>
        <v>0.28878473117947578</v>
      </c>
      <c r="G11" s="45">
        <f t="shared" ca="1" si="4"/>
        <v>1.7390140099450946E-2</v>
      </c>
      <c r="H11" s="45">
        <f t="shared" ca="1" si="4"/>
        <v>0.13394029112532735</v>
      </c>
      <c r="I11" s="45">
        <f t="shared" ca="1" si="4"/>
        <v>0.13745429995469749</v>
      </c>
      <c r="J11" s="46">
        <f t="shared" ca="1" si="1"/>
        <v>1.773497903174405E-2</v>
      </c>
      <c r="K11" s="46">
        <f t="shared" ca="1" si="2"/>
        <v>0.15433124801110512</v>
      </c>
      <c r="L11" s="47">
        <f t="shared" ca="1" si="3"/>
        <v>0.29451120709013429</v>
      </c>
      <c r="M11" s="4"/>
    </row>
    <row r="12" spans="1:13" ht="15.75" thickBot="1" x14ac:dyDescent="0.3"/>
    <row r="13" spans="1:13" ht="15.75" thickBot="1" x14ac:dyDescent="0.3">
      <c r="A13" s="89" t="s">
        <v>324</v>
      </c>
      <c r="B13" s="90"/>
      <c r="C13" s="90"/>
      <c r="D13" s="91"/>
    </row>
    <row r="14" spans="1:13" ht="15.75" thickBot="1" x14ac:dyDescent="0.3">
      <c r="A14" s="1" t="s">
        <v>1168</v>
      </c>
    </row>
    <row r="15" spans="1:13" ht="45" customHeight="1" x14ac:dyDescent="0.25">
      <c r="A15" s="82" t="s">
        <v>326</v>
      </c>
      <c r="B15" s="83"/>
      <c r="C15" s="83"/>
      <c r="D15" s="94" t="s">
        <v>327</v>
      </c>
    </row>
    <row r="16" spans="1:13" ht="15.75" thickBot="1" x14ac:dyDescent="0.3">
      <c r="A16" s="85"/>
      <c r="B16" s="86"/>
      <c r="C16" s="86"/>
      <c r="D16" s="105"/>
    </row>
    <row r="17" spans="1:4" ht="26.25" thickBot="1" x14ac:dyDescent="0.3">
      <c r="A17" s="73"/>
      <c r="B17" s="74">
        <v>3000483</v>
      </c>
      <c r="C17" s="74" t="s">
        <v>1153</v>
      </c>
      <c r="D17" s="75">
        <v>0.18545246126606782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"/>
  <sheetViews>
    <sheetView topLeftCell="A17" workbookViewId="0">
      <selection activeCell="A23" sqref="A23:XFD4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80</v>
      </c>
      <c r="B1" s="49" t="s">
        <v>47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1151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84.200426000000007</v>
      </c>
      <c r="I6" s="14">
        <v>91.144289000000029</v>
      </c>
      <c r="J6" s="14">
        <v>25.951723074108031</v>
      </c>
      <c r="K6" s="14">
        <v>12.49407794943545</v>
      </c>
      <c r="L6" s="14">
        <v>6.7110360769715953</v>
      </c>
      <c r="M6" s="14">
        <v>6.7466090477009857</v>
      </c>
      <c r="N6" s="15">
        <v>0.13708020641244398</v>
      </c>
      <c r="O6" s="15">
        <v>0.21071110693953671</v>
      </c>
      <c r="P6" s="16">
        <v>0.28473230038700531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SUM(H8:OFFSET(H6,MATCH("PROYECTOS",$A$8:$A$32,0),0))</f>
        <v>84.075425999999993</v>
      </c>
      <c r="I7" s="38">
        <f ca="1">SUM(I8:OFFSET(I6,MATCH("PROYECTOS",$A$8:$A$32,0),0))</f>
        <v>90.163732999999993</v>
      </c>
      <c r="J7" s="38">
        <f ca="1">SUM(J8:OFFSET(J6,MATCH("PROYECTOS",$A$8:$A$32,0),0))</f>
        <v>25.662938342928555</v>
      </c>
      <c r="K7" s="38">
        <f ca="1">SUM(K8:OFFSET(K6,MATCH("PROYECTOS",$A$8:$A$32,0),0))</f>
        <v>12.476687809335999</v>
      </c>
      <c r="L7" s="38">
        <f ca="1">SUM(L8:OFFSET(L6,MATCH("PROYECTOS",$A$8:$A$32,0),0))</f>
        <v>6.577095785846268</v>
      </c>
      <c r="M7" s="38">
        <f ca="1">SUM(M8:OFFSET(M6,MATCH("PROYECTOS",$A$8:$A$32,0),0))</f>
        <v>6.6091547477462882</v>
      </c>
      <c r="N7" s="39">
        <f ca="1">IFERROR(K7/I7,0)</f>
        <v>0.13837811938571798</v>
      </c>
      <c r="O7" s="39">
        <f ca="1">IFERROR(SUM(K7,L7)/I7,0)</f>
        <v>0.21132425379040448</v>
      </c>
      <c r="P7" s="40">
        <f ca="1">IFERROR(SUM(K7,L7,M7)/I7,0)</f>
        <v>0.28462595202140262</v>
      </c>
      <c r="Q7" s="64"/>
      <c r="R7" s="38"/>
      <c r="S7" s="40"/>
    </row>
    <row r="8" spans="1:19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1</v>
      </c>
      <c r="G8" s="19" t="s">
        <v>539</v>
      </c>
      <c r="H8" s="20">
        <v>19.228234</v>
      </c>
      <c r="I8" s="21">
        <v>24.489520000000002</v>
      </c>
      <c r="J8" s="21">
        <f t="shared" ref="J8:J22" si="0">SUM(K8,L8,M8)</f>
        <v>7.1506499012816676</v>
      </c>
      <c r="K8" s="21">
        <v>3.439546533720204</v>
      </c>
      <c r="L8" s="21">
        <v>1.8754834114884034</v>
      </c>
      <c r="M8" s="21">
        <v>1.8356199560730602</v>
      </c>
      <c r="N8" s="22">
        <f t="shared" ref="N8:N23" si="1">IFERROR(K8/I8,0)</f>
        <v>0.14044973252722812</v>
      </c>
      <c r="O8" s="22">
        <f t="shared" ref="O8:O23" si="2">IFERROR(SUM(K8,L8)/I8,0)</f>
        <v>0.21703283466595535</v>
      </c>
      <c r="P8" s="23">
        <f t="shared" ref="P8:P23" si="3">IFERROR(SUM(K8,L8,M8)/I8,0)</f>
        <v>0.29198816070227862</v>
      </c>
      <c r="Q8" s="70">
        <v>0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5001708</v>
      </c>
      <c r="C9" s="19" t="s">
        <v>1154</v>
      </c>
      <c r="D9" s="68">
        <v>3000223</v>
      </c>
      <c r="E9" s="19" t="s">
        <v>1152</v>
      </c>
      <c r="F9" s="69">
        <v>43</v>
      </c>
      <c r="G9" s="19" t="s">
        <v>750</v>
      </c>
      <c r="H9" s="20">
        <v>0.14000000000000001</v>
      </c>
      <c r="I9" s="21">
        <v>8.7900000000000006E-2</v>
      </c>
      <c r="J9" s="21">
        <f t="shared" si="0"/>
        <v>3.9557398995384574E-3</v>
      </c>
      <c r="K9" s="21">
        <v>3.9557398995384574E-3</v>
      </c>
      <c r="L9" s="21">
        <v>0</v>
      </c>
      <c r="M9" s="21">
        <v>0</v>
      </c>
      <c r="N9" s="22">
        <f t="shared" si="1"/>
        <v>4.5002729232519419E-2</v>
      </c>
      <c r="O9" s="22">
        <f t="shared" si="2"/>
        <v>4.5002729232519419E-2</v>
      </c>
      <c r="P9" s="23">
        <f t="shared" si="3"/>
        <v>4.5002729232519419E-2</v>
      </c>
      <c r="Q9" s="70">
        <v>0</v>
      </c>
      <c r="R9" s="21">
        <v>0</v>
      </c>
      <c r="S9" s="23">
        <f t="shared" ref="S9:S22" si="4">IFERROR(R9/Q9,0)</f>
        <v>0</v>
      </c>
    </row>
    <row r="10" spans="1:19" ht="25.5" x14ac:dyDescent="0.25">
      <c r="A10" s="17"/>
      <c r="B10" s="19">
        <v>5003032</v>
      </c>
      <c r="C10" s="19" t="s">
        <v>521</v>
      </c>
      <c r="D10" s="68">
        <v>3000001</v>
      </c>
      <c r="E10" s="19" t="s">
        <v>284</v>
      </c>
      <c r="F10" s="69">
        <v>60</v>
      </c>
      <c r="G10" s="19" t="s">
        <v>318</v>
      </c>
      <c r="H10" s="20">
        <v>0.91026700000000016</v>
      </c>
      <c r="I10" s="21">
        <v>0.83266700000000005</v>
      </c>
      <c r="J10" s="21">
        <f t="shared" si="0"/>
        <v>0.21995778503332986</v>
      </c>
      <c r="K10" s="21">
        <v>9.8038555821403861E-2</v>
      </c>
      <c r="L10" s="21">
        <v>6.0038960669771768E-2</v>
      </c>
      <c r="M10" s="21">
        <v>6.1880268542154226E-2</v>
      </c>
      <c r="N10" s="22">
        <f t="shared" si="1"/>
        <v>0.11774041221929518</v>
      </c>
      <c r="O10" s="22">
        <f t="shared" si="2"/>
        <v>0.18984481970724867</v>
      </c>
      <c r="P10" s="23">
        <f t="shared" si="3"/>
        <v>0.26416056482763201</v>
      </c>
      <c r="Q10" s="70">
        <v>0</v>
      </c>
      <c r="R10" s="21">
        <v>0</v>
      </c>
      <c r="S10" s="23">
        <f t="shared" si="4"/>
        <v>0</v>
      </c>
    </row>
    <row r="11" spans="1:19" ht="51" x14ac:dyDescent="0.25">
      <c r="A11" s="17"/>
      <c r="B11" s="19">
        <v>5003443</v>
      </c>
      <c r="C11" s="19" t="s">
        <v>1155</v>
      </c>
      <c r="D11" s="68">
        <v>3000483</v>
      </c>
      <c r="E11" s="19" t="s">
        <v>1153</v>
      </c>
      <c r="F11" s="69">
        <v>86</v>
      </c>
      <c r="G11" s="19" t="s">
        <v>508</v>
      </c>
      <c r="H11" s="20">
        <v>0.1242</v>
      </c>
      <c r="I11" s="21">
        <v>8.4200000000000011E-2</v>
      </c>
      <c r="J11" s="21">
        <f t="shared" si="0"/>
        <v>3.2000000137486495E-3</v>
      </c>
      <c r="K11" s="21">
        <v>0</v>
      </c>
      <c r="L11" s="21">
        <v>1.0000000256695785E-3</v>
      </c>
      <c r="M11" s="21">
        <v>2.199999988079071E-3</v>
      </c>
      <c r="N11" s="22">
        <f t="shared" si="1"/>
        <v>0</v>
      </c>
      <c r="O11" s="22">
        <f t="shared" si="2"/>
        <v>1.1876484865434422E-2</v>
      </c>
      <c r="P11" s="23">
        <f t="shared" si="3"/>
        <v>3.8004750757109844E-2</v>
      </c>
      <c r="Q11" s="70">
        <v>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5003446</v>
      </c>
      <c r="C12" s="19" t="s">
        <v>1156</v>
      </c>
      <c r="D12" s="68">
        <v>3000483</v>
      </c>
      <c r="E12" s="19" t="s">
        <v>1153</v>
      </c>
      <c r="F12" s="69">
        <v>86</v>
      </c>
      <c r="G12" s="19" t="s">
        <v>508</v>
      </c>
      <c r="H12" s="20">
        <v>0.18</v>
      </c>
      <c r="I12" s="21">
        <v>0.127638</v>
      </c>
      <c r="J12" s="21">
        <f t="shared" si="0"/>
        <v>1.797323941718787E-2</v>
      </c>
      <c r="K12" s="21">
        <v>0</v>
      </c>
      <c r="L12" s="21">
        <v>1.797323941718787E-2</v>
      </c>
      <c r="M12" s="21">
        <v>0</v>
      </c>
      <c r="N12" s="22">
        <f t="shared" si="1"/>
        <v>0</v>
      </c>
      <c r="O12" s="22">
        <f t="shared" si="2"/>
        <v>0.14081417302988036</v>
      </c>
      <c r="P12" s="23">
        <f t="shared" si="3"/>
        <v>0.14081417302988036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5003448</v>
      </c>
      <c r="C13" s="19" t="s">
        <v>1157</v>
      </c>
      <c r="D13" s="68">
        <v>3000223</v>
      </c>
      <c r="E13" s="19" t="s">
        <v>1152</v>
      </c>
      <c r="F13" s="69">
        <v>86</v>
      </c>
      <c r="G13" s="19" t="s">
        <v>508</v>
      </c>
      <c r="H13" s="20">
        <v>0.24</v>
      </c>
      <c r="I13" s="21">
        <v>0.20818599999999998</v>
      </c>
      <c r="J13" s="21">
        <f t="shared" si="0"/>
        <v>5.1171100509236567E-2</v>
      </c>
      <c r="K13" s="21">
        <v>2.5621260923799127E-2</v>
      </c>
      <c r="L13" s="21">
        <v>1.2738950288621709E-2</v>
      </c>
      <c r="M13" s="21">
        <v>1.2810889296815731E-2</v>
      </c>
      <c r="N13" s="22">
        <f t="shared" si="1"/>
        <v>0.12306908689248619</v>
      </c>
      <c r="O13" s="22">
        <f t="shared" si="2"/>
        <v>0.18425932201214701</v>
      </c>
      <c r="P13" s="23">
        <f t="shared" si="3"/>
        <v>0.24579510874524019</v>
      </c>
      <c r="Q13" s="70">
        <v>0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5003451</v>
      </c>
      <c r="C14" s="19" t="s">
        <v>1158</v>
      </c>
      <c r="D14" s="68">
        <v>3000223</v>
      </c>
      <c r="E14" s="19" t="s">
        <v>1152</v>
      </c>
      <c r="F14" s="69">
        <v>86</v>
      </c>
      <c r="G14" s="19" t="s">
        <v>508</v>
      </c>
      <c r="H14" s="20">
        <v>53.320945999999992</v>
      </c>
      <c r="I14" s="21">
        <v>53.751987000000014</v>
      </c>
      <c r="J14" s="21">
        <f t="shared" si="0"/>
        <v>15.720957632103818</v>
      </c>
      <c r="K14" s="21">
        <v>7.5237343642656924</v>
      </c>
      <c r="L14" s="21">
        <v>3.9454295747218566</v>
      </c>
      <c r="M14" s="21">
        <v>4.2517936931162694</v>
      </c>
      <c r="N14" s="22">
        <f t="shared" si="1"/>
        <v>0.13997127890854882</v>
      </c>
      <c r="O14" s="22">
        <f t="shared" si="2"/>
        <v>0.21337190640017728</v>
      </c>
      <c r="P14" s="23">
        <f t="shared" si="3"/>
        <v>0.29247212074418411</v>
      </c>
      <c r="Q14" s="70">
        <v>0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5003452</v>
      </c>
      <c r="C15" s="19" t="s">
        <v>1159</v>
      </c>
      <c r="D15" s="68">
        <v>3000223</v>
      </c>
      <c r="E15" s="19" t="s">
        <v>1152</v>
      </c>
      <c r="F15" s="69">
        <v>43</v>
      </c>
      <c r="G15" s="19" t="s">
        <v>750</v>
      </c>
      <c r="H15" s="20">
        <v>5.2738540000000018</v>
      </c>
      <c r="I15" s="21">
        <v>5.5481130000000007</v>
      </c>
      <c r="J15" s="21">
        <f t="shared" si="0"/>
        <v>1.5226812154269282</v>
      </c>
      <c r="K15" s="21">
        <v>0.69706573645999015</v>
      </c>
      <c r="L15" s="21">
        <v>0.47796990646747872</v>
      </c>
      <c r="M15" s="21">
        <v>0.34764557249945938</v>
      </c>
      <c r="N15" s="22">
        <f t="shared" si="1"/>
        <v>0.12564014764298961</v>
      </c>
      <c r="O15" s="22">
        <f t="shared" si="2"/>
        <v>0.21179014250925832</v>
      </c>
      <c r="P15" s="23">
        <f t="shared" si="3"/>
        <v>0.27445028885080891</v>
      </c>
      <c r="Q15" s="70">
        <v>0</v>
      </c>
      <c r="R15" s="21">
        <v>0</v>
      </c>
      <c r="S15" s="23">
        <f t="shared" si="4"/>
        <v>0</v>
      </c>
    </row>
    <row r="16" spans="1:19" ht="51" x14ac:dyDescent="0.25">
      <c r="A16" s="17"/>
      <c r="B16" s="19">
        <v>5003455</v>
      </c>
      <c r="C16" s="19" t="s">
        <v>1160</v>
      </c>
      <c r="D16" s="68">
        <v>3000483</v>
      </c>
      <c r="E16" s="19" t="s">
        <v>1153</v>
      </c>
      <c r="F16" s="69">
        <v>86</v>
      </c>
      <c r="G16" s="19" t="s">
        <v>508</v>
      </c>
      <c r="H16" s="20">
        <v>6.0000000000000005E-2</v>
      </c>
      <c r="I16" s="21">
        <v>9.9999999999999992E-2</v>
      </c>
      <c r="J16" s="21">
        <f t="shared" si="0"/>
        <v>2.2960000642342493E-3</v>
      </c>
      <c r="K16" s="21">
        <v>8.6000000010244548E-4</v>
      </c>
      <c r="L16" s="21">
        <v>1.4360000641318038E-3</v>
      </c>
      <c r="M16" s="21">
        <v>0</v>
      </c>
      <c r="N16" s="22">
        <f t="shared" si="1"/>
        <v>8.6000000010244548E-3</v>
      </c>
      <c r="O16" s="22">
        <f t="shared" si="2"/>
        <v>2.2960000642342496E-2</v>
      </c>
      <c r="P16" s="23">
        <f t="shared" si="3"/>
        <v>2.2960000642342496E-2</v>
      </c>
      <c r="Q16" s="70">
        <v>0</v>
      </c>
      <c r="R16" s="21">
        <v>0</v>
      </c>
      <c r="S16" s="23">
        <f t="shared" si="4"/>
        <v>0</v>
      </c>
    </row>
    <row r="17" spans="1:19" ht="25.5" x14ac:dyDescent="0.25">
      <c r="A17" s="17"/>
      <c r="B17" s="19">
        <v>5003461</v>
      </c>
      <c r="C17" s="19" t="s">
        <v>1161</v>
      </c>
      <c r="D17" s="68">
        <v>3000001</v>
      </c>
      <c r="E17" s="19" t="s">
        <v>284</v>
      </c>
      <c r="F17" s="69">
        <v>88</v>
      </c>
      <c r="G17" s="19" t="s">
        <v>769</v>
      </c>
      <c r="H17" s="20">
        <v>0.47862499999999997</v>
      </c>
      <c r="I17" s="21">
        <v>0.83000000000000007</v>
      </c>
      <c r="J17" s="21">
        <f t="shared" si="0"/>
        <v>8.4607617609435692E-2</v>
      </c>
      <c r="K17" s="21">
        <v>5.2969987969845533E-2</v>
      </c>
      <c r="L17" s="21">
        <v>3.0886959633789957E-2</v>
      </c>
      <c r="M17" s="21">
        <v>7.5067000580020249E-4</v>
      </c>
      <c r="N17" s="22">
        <f t="shared" si="1"/>
        <v>6.3819262614271718E-2</v>
      </c>
      <c r="O17" s="22">
        <f t="shared" si="2"/>
        <v>0.10103246699233191</v>
      </c>
      <c r="P17" s="23">
        <f t="shared" si="3"/>
        <v>0.1019368886860671</v>
      </c>
      <c r="Q17" s="70">
        <v>0</v>
      </c>
      <c r="R17" s="21">
        <v>0</v>
      </c>
      <c r="S17" s="23">
        <f t="shared" si="4"/>
        <v>0</v>
      </c>
    </row>
    <row r="18" spans="1:19" ht="38.25" x14ac:dyDescent="0.25">
      <c r="A18" s="17"/>
      <c r="B18" s="19">
        <v>5004134</v>
      </c>
      <c r="C18" s="19" t="s">
        <v>1162</v>
      </c>
      <c r="D18" s="68">
        <v>3000223</v>
      </c>
      <c r="E18" s="19" t="s">
        <v>1152</v>
      </c>
      <c r="F18" s="69">
        <v>86</v>
      </c>
      <c r="G18" s="19" t="s">
        <v>508</v>
      </c>
      <c r="H18" s="20">
        <v>0.79</v>
      </c>
      <c r="I18" s="21">
        <v>0.77249999999999996</v>
      </c>
      <c r="J18" s="21">
        <f t="shared" si="0"/>
        <v>0.22840622816329414</v>
      </c>
      <c r="K18" s="21">
        <v>0.11002289806492627</v>
      </c>
      <c r="L18" s="21">
        <v>5.9488571328984108E-2</v>
      </c>
      <c r="M18" s="21">
        <v>5.889475876938377E-2</v>
      </c>
      <c r="N18" s="22">
        <f t="shared" si="1"/>
        <v>0.14242446351446766</v>
      </c>
      <c r="O18" s="22">
        <f t="shared" si="2"/>
        <v>0.21943232284001343</v>
      </c>
      <c r="P18" s="23">
        <f t="shared" si="3"/>
        <v>0.29567149276801835</v>
      </c>
      <c r="Q18" s="70">
        <v>0</v>
      </c>
      <c r="R18" s="21">
        <v>0</v>
      </c>
      <c r="S18" s="23">
        <f t="shared" si="4"/>
        <v>0</v>
      </c>
    </row>
    <row r="19" spans="1:19" ht="38.25" x14ac:dyDescent="0.25">
      <c r="A19" s="17"/>
      <c r="B19" s="19">
        <v>5004135</v>
      </c>
      <c r="C19" s="19" t="s">
        <v>1163</v>
      </c>
      <c r="D19" s="68">
        <v>3000223</v>
      </c>
      <c r="E19" s="19" t="s">
        <v>1152</v>
      </c>
      <c r="F19" s="69">
        <v>86</v>
      </c>
      <c r="G19" s="19" t="s">
        <v>508</v>
      </c>
      <c r="H19" s="20">
        <v>9.35E-2</v>
      </c>
      <c r="I19" s="21">
        <v>3.7860000000000005E-2</v>
      </c>
      <c r="J19" s="21">
        <f t="shared" si="0"/>
        <v>1.1995000037131831E-2</v>
      </c>
      <c r="K19" s="21">
        <v>1.2070000033418182E-2</v>
      </c>
      <c r="L19" s="21">
        <v>2.9999999969732016E-4</v>
      </c>
      <c r="M19" s="21">
        <v>-3.749999959836714E-4</v>
      </c>
      <c r="N19" s="22">
        <f t="shared" si="1"/>
        <v>0.31880612872208614</v>
      </c>
      <c r="O19" s="22">
        <f t="shared" si="2"/>
        <v>0.32673005898350505</v>
      </c>
      <c r="P19" s="23">
        <f t="shared" si="3"/>
        <v>0.31682514625282171</v>
      </c>
      <c r="Q19" s="70">
        <v>0</v>
      </c>
      <c r="R19" s="21">
        <v>0</v>
      </c>
      <c r="S19" s="23">
        <f t="shared" si="4"/>
        <v>0</v>
      </c>
    </row>
    <row r="20" spans="1:19" ht="38.25" x14ac:dyDescent="0.25">
      <c r="A20" s="17"/>
      <c r="B20" s="19">
        <v>5004136</v>
      </c>
      <c r="C20" s="19" t="s">
        <v>1164</v>
      </c>
      <c r="D20" s="68">
        <v>3000483</v>
      </c>
      <c r="E20" s="19" t="s">
        <v>1153</v>
      </c>
      <c r="F20" s="69">
        <v>36</v>
      </c>
      <c r="G20" s="19" t="s">
        <v>541</v>
      </c>
      <c r="H20" s="20">
        <v>1.9508989999999999</v>
      </c>
      <c r="I20" s="21">
        <v>1.9461620000000002</v>
      </c>
      <c r="J20" s="21">
        <f t="shared" si="0"/>
        <v>0.2535116686613037</v>
      </c>
      <c r="K20" s="21">
        <v>0.19466723781079054</v>
      </c>
      <c r="L20" s="21">
        <v>3.8491490839078324E-2</v>
      </c>
      <c r="M20" s="21">
        <v>2.0352940011434839E-2</v>
      </c>
      <c r="N20" s="22">
        <f t="shared" si="1"/>
        <v>0.1000262248521914</v>
      </c>
      <c r="O20" s="22">
        <f t="shared" si="2"/>
        <v>0.11980437838672672</v>
      </c>
      <c r="P20" s="23">
        <f t="shared" si="3"/>
        <v>0.13026236698759081</v>
      </c>
      <c r="Q20" s="70">
        <v>0</v>
      </c>
      <c r="R20" s="21">
        <v>0</v>
      </c>
      <c r="S20" s="23">
        <f t="shared" si="4"/>
        <v>0</v>
      </c>
    </row>
    <row r="21" spans="1:19" ht="25.5" x14ac:dyDescent="0.25">
      <c r="A21" s="17"/>
      <c r="B21" s="19">
        <v>5004137</v>
      </c>
      <c r="C21" s="19" t="s">
        <v>1165</v>
      </c>
      <c r="D21" s="68">
        <v>3000483</v>
      </c>
      <c r="E21" s="19" t="s">
        <v>1153</v>
      </c>
      <c r="F21" s="69">
        <v>86</v>
      </c>
      <c r="G21" s="19" t="s">
        <v>508</v>
      </c>
      <c r="H21" s="20">
        <v>0.54022400000000004</v>
      </c>
      <c r="I21" s="21">
        <v>0.5</v>
      </c>
      <c r="J21" s="21">
        <f t="shared" si="0"/>
        <v>0.11295808870636392</v>
      </c>
      <c r="K21" s="21">
        <v>8.0044998554512858E-2</v>
      </c>
      <c r="L21" s="21">
        <v>3.4847000395529903E-2</v>
      </c>
      <c r="M21" s="21">
        <v>-1.933910243678838E-3</v>
      </c>
      <c r="N21" s="22">
        <f t="shared" si="1"/>
        <v>0.16008999710902572</v>
      </c>
      <c r="O21" s="22">
        <f t="shared" si="2"/>
        <v>0.22978399790008552</v>
      </c>
      <c r="P21" s="23">
        <f t="shared" si="3"/>
        <v>0.22591617741272785</v>
      </c>
      <c r="Q21" s="70">
        <v>0</v>
      </c>
      <c r="R21" s="21">
        <v>0</v>
      </c>
      <c r="S21" s="23">
        <f t="shared" si="4"/>
        <v>0</v>
      </c>
    </row>
    <row r="22" spans="1:19" ht="38.25" x14ac:dyDescent="0.25">
      <c r="A22" s="17"/>
      <c r="B22" s="19">
        <v>5004138</v>
      </c>
      <c r="C22" s="19" t="s">
        <v>1166</v>
      </c>
      <c r="D22" s="68">
        <v>3000483</v>
      </c>
      <c r="E22" s="19" t="s">
        <v>1153</v>
      </c>
      <c r="F22" s="69">
        <v>86</v>
      </c>
      <c r="G22" s="19" t="s">
        <v>508</v>
      </c>
      <c r="H22" s="20">
        <v>0.74467700000000003</v>
      </c>
      <c r="I22" s="21">
        <v>0.84700000000000009</v>
      </c>
      <c r="J22" s="21">
        <f t="shared" si="0"/>
        <v>0.27861712600133615</v>
      </c>
      <c r="K22" s="21">
        <v>0.23809049581177533</v>
      </c>
      <c r="L22" s="21">
        <v>2.1011720506066922E-2</v>
      </c>
      <c r="M22" s="21">
        <v>1.9514909683493897E-2</v>
      </c>
      <c r="N22" s="22">
        <f t="shared" si="1"/>
        <v>0.28109857829017154</v>
      </c>
      <c r="O22" s="22">
        <f t="shared" si="2"/>
        <v>0.30590580438942411</v>
      </c>
      <c r="P22" s="23">
        <f t="shared" si="3"/>
        <v>0.32894583943487143</v>
      </c>
      <c r="Q22" s="70">
        <v>0</v>
      </c>
      <c r="R22" s="21">
        <v>0</v>
      </c>
      <c r="S22" s="23">
        <f t="shared" si="4"/>
        <v>0</v>
      </c>
    </row>
    <row r="23" spans="1:19" ht="15.75" thickBot="1" x14ac:dyDescent="0.3">
      <c r="A23" s="41" t="s">
        <v>302</v>
      </c>
      <c r="B23" s="43"/>
      <c r="C23" s="43"/>
      <c r="D23" s="65"/>
      <c r="E23" s="43"/>
      <c r="F23" s="66"/>
      <c r="G23" s="43"/>
      <c r="H23" s="44">
        <f t="shared" ref="H23:M23" ca="1" si="5">OFFSET(H23,-MATCH("PROYECTOS",$A$8:$A$32,0)-1,0)-(OFFSET(H23,-MATCH("PROYECTOS",$A$8:$A$32,0),0))</f>
        <v>0.12500000000001421</v>
      </c>
      <c r="I23" s="45">
        <f t="shared" ca="1" si="5"/>
        <v>0.98055600000003551</v>
      </c>
      <c r="J23" s="45">
        <f t="shared" ca="1" si="5"/>
        <v>0.28878473117947578</v>
      </c>
      <c r="K23" s="45">
        <f t="shared" ca="1" si="5"/>
        <v>1.7390140099450946E-2</v>
      </c>
      <c r="L23" s="45">
        <f t="shared" ca="1" si="5"/>
        <v>0.13394029112532735</v>
      </c>
      <c r="M23" s="45">
        <f t="shared" ca="1" si="5"/>
        <v>0.13745429995469749</v>
      </c>
      <c r="N23" s="46">
        <f t="shared" ca="1" si="1"/>
        <v>1.7734979031743536E-2</v>
      </c>
      <c r="O23" s="46">
        <f t="shared" ca="1" si="2"/>
        <v>0.15433124801110065</v>
      </c>
      <c r="P23" s="47">
        <f t="shared" ca="1" si="3"/>
        <v>0.29451120709012574</v>
      </c>
      <c r="Q23" s="67"/>
      <c r="R23" s="45"/>
      <c r="S23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9"/>
  <sheetViews>
    <sheetView topLeftCell="A11" workbookViewId="0">
      <selection activeCell="A27" sqref="A27:L2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82</v>
      </c>
      <c r="B1" s="50" t="s">
        <v>48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1169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2115.7218479999997</v>
      </c>
      <c r="E6" s="14">
        <v>2522.2631179999998</v>
      </c>
      <c r="F6" s="14">
        <v>244.74498888173696</v>
      </c>
      <c r="G6" s="14">
        <v>77.110233026767673</v>
      </c>
      <c r="H6" s="14">
        <v>106.13204107925412</v>
      </c>
      <c r="I6" s="14">
        <v>61.502714775715177</v>
      </c>
      <c r="J6" s="15">
        <v>3.0571843387977447E-2</v>
      </c>
      <c r="K6" s="15">
        <v>7.2649943932622585E-2</v>
      </c>
      <c r="L6" s="16">
        <v>9.7033884821582275E-2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1886.0956209999997</v>
      </c>
      <c r="E7" s="38">
        <f ca="1">SUM(E8:OFFSET(E6,MATCH("GOBIERNOS REGIONALES",$A$8:$A$50,0),0))</f>
        <v>1588.100884</v>
      </c>
      <c r="F7" s="38">
        <f ca="1">SUM(F8:OFFSET(F6,MATCH("GOBIERNOS REGIONALES",$A$8:$A$50,0),0))</f>
        <v>70.515823286274696</v>
      </c>
      <c r="G7" s="38">
        <f ca="1">SUM(G8:OFFSET(G6,MATCH("GOBIERNOS REGIONALES",$A$8:$A$50,0),0))</f>
        <v>37.472542640462052</v>
      </c>
      <c r="H7" s="38">
        <f ca="1">SUM(H8:OFFSET(H6,MATCH("GOBIERNOS REGIONALES",$A$8:$A$50,0),0))</f>
        <v>21.504032446478959</v>
      </c>
      <c r="I7" s="38">
        <f ca="1">SUM(I8:OFFSET(I6,MATCH("GOBIERNOS REGIONALES",$A$8:$A$50,0),0))</f>
        <v>11.539248199333684</v>
      </c>
      <c r="J7" s="39">
        <f ca="1">IFERROR(G7/E7,0)</f>
        <v>2.3595820025034412E-2</v>
      </c>
      <c r="K7" s="39">
        <f ca="1">IFERROR(SUM(G7,H7)/E7,0)</f>
        <v>3.7136541942093024E-2</v>
      </c>
      <c r="L7" s="40">
        <f ca="1">IFERROR(SUM(G7,H7,I7)/E7,0)</f>
        <v>4.4402609429108973E-2</v>
      </c>
      <c r="M7" s="4"/>
    </row>
    <row r="8" spans="1:13" ht="25.5" x14ac:dyDescent="0.25">
      <c r="A8" s="17"/>
      <c r="B8" s="18">
        <v>37</v>
      </c>
      <c r="C8" s="19" t="s">
        <v>128</v>
      </c>
      <c r="D8" s="20">
        <v>1876.8690269999997</v>
      </c>
      <c r="E8" s="21">
        <v>1578.454121</v>
      </c>
      <c r="F8" s="21">
        <f t="shared" ref="F8:F28" si="0">SUM(G8,H8,I8)</f>
        <v>69.018965642594281</v>
      </c>
      <c r="G8" s="21">
        <v>36.999334915773943</v>
      </c>
      <c r="H8" s="21">
        <v>21.068013985437574</v>
      </c>
      <c r="I8" s="21">
        <v>10.951616741382765</v>
      </c>
      <c r="J8" s="22">
        <f t="shared" ref="J8:J28" si="1">IFERROR(G8/E8,0)</f>
        <v>2.3440234608994342E-2</v>
      </c>
      <c r="K8" s="22">
        <f t="shared" ref="K8:K28" si="2">IFERROR(SUM(G8,H8)/E8,0)</f>
        <v>3.6787479679437268E-2</v>
      </c>
      <c r="L8" s="23">
        <f t="shared" ref="L8:L28" si="3">IFERROR(SUM(G8,H8,I8)/E8,0)</f>
        <v>4.3725671037475967E-2</v>
      </c>
      <c r="M8" s="4"/>
    </row>
    <row r="9" spans="1:13" ht="38.25" x14ac:dyDescent="0.25">
      <c r="A9" s="17"/>
      <c r="B9" s="18">
        <v>207</v>
      </c>
      <c r="C9" s="19" t="s">
        <v>159</v>
      </c>
      <c r="D9" s="20">
        <v>9.2265939999999986</v>
      </c>
      <c r="E9" s="21">
        <v>9.646763</v>
      </c>
      <c r="F9" s="21">
        <f t="shared" si="0"/>
        <v>1.4968576436804142</v>
      </c>
      <c r="G9" s="21">
        <v>0.47320772468810901</v>
      </c>
      <c r="H9" s="21">
        <v>0.43601846104138531</v>
      </c>
      <c r="I9" s="21">
        <v>0.58763145795091987</v>
      </c>
      <c r="J9" s="22">
        <f t="shared" si="1"/>
        <v>4.9053524450440943E-2</v>
      </c>
      <c r="K9" s="22">
        <f t="shared" si="2"/>
        <v>9.425194603925631E-2</v>
      </c>
      <c r="L9" s="23">
        <f t="shared" si="3"/>
        <v>0.1551668309546336</v>
      </c>
      <c r="M9" s="4"/>
    </row>
    <row r="10" spans="1:13" x14ac:dyDescent="0.25">
      <c r="A10" s="34" t="s">
        <v>214</v>
      </c>
      <c r="B10" s="57"/>
      <c r="C10" s="36"/>
      <c r="D10" s="37">
        <f ca="1">SUM(D11:OFFSET(D9,(MATCH("GOBIERNOS LOCALES",$A$8:$A$50,0)-MATCH("GOBIERNOS REGIONALES",$A$8:$A$50,0)),0))</f>
        <v>76.93333299999999</v>
      </c>
      <c r="E10" s="38">
        <f ca="1">SUM(E11:OFFSET(E9,(MATCH("GOBIERNOS LOCALES",$A$8:$A$50,0)-MATCH("GOBIERNOS REGIONALES",$A$8:$A$50,0)),0))</f>
        <v>190.05005799999998</v>
      </c>
      <c r="F10" s="38">
        <f ca="1">SUM(F11:OFFSET(F9,(MATCH("GOBIERNOS LOCALES",$A$8:$A$50,0)-MATCH("GOBIERNOS REGIONALES",$A$8:$A$50,0)),0))</f>
        <v>28.319854746248893</v>
      </c>
      <c r="G10" s="38">
        <f ca="1">SUM(G11:OFFSET(G9,(MATCH("GOBIERNOS LOCALES",$A$8:$A$50,0)-MATCH("GOBIERNOS REGIONALES",$A$8:$A$50,0)),0))</f>
        <v>6.9156224303151248</v>
      </c>
      <c r="H10" s="38">
        <f ca="1">SUM(H11:OFFSET(H9,(MATCH("GOBIERNOS LOCALES",$A$8:$A$50,0)-MATCH("GOBIERNOS REGIONALES",$A$8:$A$50,0)),0))</f>
        <v>9.5661180383758619</v>
      </c>
      <c r="I10" s="38">
        <f ca="1">SUM(I11:OFFSET(I9,(MATCH("GOBIERNOS LOCALES",$A$8:$A$50,0)-MATCH("GOBIERNOS REGIONALES",$A$8:$A$50,0)),0))</f>
        <v>11.838114277557906</v>
      </c>
      <c r="J10" s="39">
        <f t="shared" ca="1" si="1"/>
        <v>3.6388425781565009E-2</v>
      </c>
      <c r="K10" s="39">
        <f t="shared" ca="1" si="2"/>
        <v>8.6723154110750073E-2</v>
      </c>
      <c r="L10" s="40">
        <f t="shared" ca="1" si="3"/>
        <v>0.14901260775331568</v>
      </c>
      <c r="M10" s="4"/>
    </row>
    <row r="11" spans="1:13" x14ac:dyDescent="0.25">
      <c r="A11" s="17"/>
      <c r="B11" s="18">
        <v>440</v>
      </c>
      <c r="C11" s="19" t="s">
        <v>215</v>
      </c>
      <c r="D11" s="20">
        <v>0</v>
      </c>
      <c r="E11" s="21">
        <v>8.2699999999999996E-3</v>
      </c>
      <c r="F11" s="21">
        <f t="shared" si="0"/>
        <v>8.2690003328025341E-3</v>
      </c>
      <c r="G11" s="21">
        <v>0</v>
      </c>
      <c r="H11" s="21">
        <v>0</v>
      </c>
      <c r="I11" s="21">
        <v>8.2690003328025341E-3</v>
      </c>
      <c r="J11" s="22">
        <f t="shared" si="1"/>
        <v>0</v>
      </c>
      <c r="K11" s="22">
        <f t="shared" si="2"/>
        <v>0</v>
      </c>
      <c r="L11" s="23">
        <f t="shared" si="3"/>
        <v>0.99987912125786393</v>
      </c>
      <c r="M11" s="4"/>
    </row>
    <row r="12" spans="1:13" x14ac:dyDescent="0.25">
      <c r="A12" s="17"/>
      <c r="B12" s="18">
        <v>442</v>
      </c>
      <c r="C12" s="19" t="s">
        <v>217</v>
      </c>
      <c r="D12" s="20">
        <v>13.463387000000001</v>
      </c>
      <c r="E12" s="21">
        <v>16.905307000000001</v>
      </c>
      <c r="F12" s="21">
        <f t="shared" si="0"/>
        <v>5.2487139441072941</v>
      </c>
      <c r="G12" s="21">
        <v>3.8832950592041016</v>
      </c>
      <c r="H12" s="21">
        <v>1.3533903749193996</v>
      </c>
      <c r="I12" s="21">
        <v>1.2028509983792901E-2</v>
      </c>
      <c r="J12" s="22">
        <f t="shared" si="1"/>
        <v>0.22970863878450132</v>
      </c>
      <c r="K12" s="22">
        <f t="shared" si="2"/>
        <v>0.30976576965585428</v>
      </c>
      <c r="L12" s="23">
        <f t="shared" si="3"/>
        <v>0.31047729237376726</v>
      </c>
      <c r="M12" s="4"/>
    </row>
    <row r="13" spans="1:13" x14ac:dyDescent="0.25">
      <c r="A13" s="17"/>
      <c r="B13" s="18">
        <v>443</v>
      </c>
      <c r="C13" s="19" t="s">
        <v>218</v>
      </c>
      <c r="D13" s="20">
        <v>0.42044000000000004</v>
      </c>
      <c r="E13" s="21">
        <v>13.660600999999998</v>
      </c>
      <c r="F13" s="21">
        <f t="shared" si="0"/>
        <v>6.6068990509957075</v>
      </c>
      <c r="G13" s="21">
        <v>0</v>
      </c>
      <c r="H13" s="21">
        <v>3.3241061866283417</v>
      </c>
      <c r="I13" s="21">
        <v>3.2827928643673658</v>
      </c>
      <c r="J13" s="22">
        <f t="shared" si="1"/>
        <v>0</v>
      </c>
      <c r="K13" s="22">
        <f t="shared" si="2"/>
        <v>0.24333528126825035</v>
      </c>
      <c r="L13" s="23">
        <f t="shared" si="3"/>
        <v>0.48364629425862804</v>
      </c>
      <c r="M13" s="4"/>
    </row>
    <row r="14" spans="1:13" x14ac:dyDescent="0.25">
      <c r="A14" s="17"/>
      <c r="B14" s="18">
        <v>444</v>
      </c>
      <c r="C14" s="19" t="s">
        <v>219</v>
      </c>
      <c r="D14" s="20">
        <v>3</v>
      </c>
      <c r="E14" s="21">
        <v>15.722979</v>
      </c>
      <c r="F14" s="21">
        <f t="shared" si="0"/>
        <v>0.28107267618179321</v>
      </c>
      <c r="G14" s="21">
        <v>0</v>
      </c>
      <c r="H14" s="21">
        <v>0</v>
      </c>
      <c r="I14" s="21">
        <v>0.28107267618179321</v>
      </c>
      <c r="J14" s="22">
        <f t="shared" si="1"/>
        <v>0</v>
      </c>
      <c r="K14" s="22">
        <f t="shared" si="2"/>
        <v>0</v>
      </c>
      <c r="L14" s="23">
        <f t="shared" si="3"/>
        <v>1.7876553557808175E-2</v>
      </c>
      <c r="M14" s="4"/>
    </row>
    <row r="15" spans="1:13" x14ac:dyDescent="0.25">
      <c r="A15" s="17"/>
      <c r="B15" s="18">
        <v>445</v>
      </c>
      <c r="C15" s="19" t="s">
        <v>220</v>
      </c>
      <c r="D15" s="20">
        <v>1.6450719999999999</v>
      </c>
      <c r="E15" s="21">
        <v>39.460815000000004</v>
      </c>
      <c r="F15" s="21">
        <f t="shared" si="0"/>
        <v>5.6190802404744318</v>
      </c>
      <c r="G15" s="21">
        <v>1.8125982706987998</v>
      </c>
      <c r="H15" s="21">
        <v>2.0498800235800445</v>
      </c>
      <c r="I15" s="21">
        <v>1.7566019461955875</v>
      </c>
      <c r="J15" s="22">
        <f t="shared" si="1"/>
        <v>4.593413163663243E-2</v>
      </c>
      <c r="K15" s="22">
        <f t="shared" si="2"/>
        <v>9.7881361403175382E-2</v>
      </c>
      <c r="L15" s="23">
        <f t="shared" si="3"/>
        <v>0.14239645685154834</v>
      </c>
      <c r="M15" s="4"/>
    </row>
    <row r="16" spans="1:13" x14ac:dyDescent="0.25">
      <c r="A16" s="17"/>
      <c r="B16" s="18">
        <v>446</v>
      </c>
      <c r="C16" s="19" t="s">
        <v>221</v>
      </c>
      <c r="D16" s="20">
        <v>1.5</v>
      </c>
      <c r="E16" s="21">
        <v>2.9099699999999999</v>
      </c>
      <c r="F16" s="21">
        <f t="shared" si="0"/>
        <v>0.6481174745131284</v>
      </c>
      <c r="G16" s="21">
        <v>0</v>
      </c>
      <c r="H16" s="21">
        <v>0.39677143096923828</v>
      </c>
      <c r="I16" s="21">
        <v>0.25134604354389012</v>
      </c>
      <c r="J16" s="22">
        <f t="shared" si="1"/>
        <v>0</v>
      </c>
      <c r="K16" s="22">
        <f t="shared" si="2"/>
        <v>0.13634897643935789</v>
      </c>
      <c r="L16" s="23">
        <f t="shared" si="3"/>
        <v>0.22272307773383521</v>
      </c>
      <c r="M16" s="4"/>
    </row>
    <row r="17" spans="1:13" x14ac:dyDescent="0.25">
      <c r="A17" s="17"/>
      <c r="B17" s="18">
        <v>448</v>
      </c>
      <c r="C17" s="19" t="s">
        <v>223</v>
      </c>
      <c r="D17" s="20">
        <v>0</v>
      </c>
      <c r="E17" s="21">
        <v>0.277777</v>
      </c>
      <c r="F17" s="21">
        <f t="shared" si="0"/>
        <v>0.18700932338833809</v>
      </c>
      <c r="G17" s="21">
        <v>0</v>
      </c>
      <c r="H17" s="21">
        <v>0.11014203540980816</v>
      </c>
      <c r="I17" s="21">
        <v>7.686728797852993E-2</v>
      </c>
      <c r="J17" s="22">
        <f t="shared" si="1"/>
        <v>0</v>
      </c>
      <c r="K17" s="22">
        <f t="shared" si="2"/>
        <v>0.39651243771013495</v>
      </c>
      <c r="L17" s="23">
        <f t="shared" si="3"/>
        <v>0.67323544925727508</v>
      </c>
      <c r="M17" s="4"/>
    </row>
    <row r="18" spans="1:13" x14ac:dyDescent="0.25">
      <c r="A18" s="17"/>
      <c r="B18" s="18">
        <v>450</v>
      </c>
      <c r="C18" s="19" t="s">
        <v>225</v>
      </c>
      <c r="D18" s="20">
        <v>20.283221999999999</v>
      </c>
      <c r="E18" s="21">
        <v>10.610806000000002</v>
      </c>
      <c r="F18" s="21">
        <f t="shared" si="0"/>
        <v>0.84966846276074648</v>
      </c>
      <c r="G18" s="21">
        <v>4.5451510697603226E-2</v>
      </c>
      <c r="H18" s="21">
        <v>0.24456888251006603</v>
      </c>
      <c r="I18" s="21">
        <v>0.55964806955307722</v>
      </c>
      <c r="J18" s="22">
        <f t="shared" si="1"/>
        <v>4.2835116104849354E-3</v>
      </c>
      <c r="K18" s="22">
        <f t="shared" si="2"/>
        <v>2.7332550723071291E-2</v>
      </c>
      <c r="L18" s="23">
        <f t="shared" si="3"/>
        <v>8.0075770187556558E-2</v>
      </c>
      <c r="M18" s="4"/>
    </row>
    <row r="19" spans="1:13" x14ac:dyDescent="0.25">
      <c r="A19" s="17"/>
      <c r="B19" s="18">
        <v>452</v>
      </c>
      <c r="C19" s="19" t="s">
        <v>227</v>
      </c>
      <c r="D19" s="20">
        <v>0</v>
      </c>
      <c r="E19" s="21">
        <v>7.1648000000000003E-2</v>
      </c>
      <c r="F19" s="21">
        <f t="shared" si="0"/>
        <v>0</v>
      </c>
      <c r="G19" s="21">
        <v>0</v>
      </c>
      <c r="H19" s="21">
        <v>0</v>
      </c>
      <c r="I19" s="21">
        <v>0</v>
      </c>
      <c r="J19" s="22">
        <f t="shared" si="1"/>
        <v>0</v>
      </c>
      <c r="K19" s="22">
        <f t="shared" si="2"/>
        <v>0</v>
      </c>
      <c r="L19" s="23">
        <f t="shared" si="3"/>
        <v>0</v>
      </c>
      <c r="M19" s="4"/>
    </row>
    <row r="20" spans="1:13" x14ac:dyDescent="0.25">
      <c r="A20" s="17"/>
      <c r="B20" s="18">
        <v>453</v>
      </c>
      <c r="C20" s="19" t="s">
        <v>228</v>
      </c>
      <c r="D20" s="20">
        <v>0</v>
      </c>
      <c r="E20" s="21">
        <v>11.714667</v>
      </c>
      <c r="F20" s="21">
        <f t="shared" si="0"/>
        <v>1.3402808288810775</v>
      </c>
      <c r="G20" s="21">
        <v>0.34719808120280504</v>
      </c>
      <c r="H20" s="21">
        <v>0.72656682226806879</v>
      </c>
      <c r="I20" s="21">
        <v>0.26651592541020364</v>
      </c>
      <c r="J20" s="22">
        <f t="shared" si="1"/>
        <v>2.9637895913115161E-2</v>
      </c>
      <c r="K20" s="22">
        <f t="shared" si="2"/>
        <v>9.1659874196242525E-2</v>
      </c>
      <c r="L20" s="23">
        <f t="shared" si="3"/>
        <v>0.11441049317757623</v>
      </c>
      <c r="M20" s="4"/>
    </row>
    <row r="21" spans="1:13" x14ac:dyDescent="0.25">
      <c r="A21" s="17"/>
      <c r="B21" s="18">
        <v>455</v>
      </c>
      <c r="C21" s="19" t="s">
        <v>230</v>
      </c>
      <c r="D21" s="20">
        <v>0</v>
      </c>
      <c r="E21" s="21">
        <v>3.0002989999999996</v>
      </c>
      <c r="F21" s="21">
        <f t="shared" si="0"/>
        <v>7.4267990421503782E-2</v>
      </c>
      <c r="G21" s="21">
        <v>4.6823400072753429E-2</v>
      </c>
      <c r="H21" s="21">
        <v>1.455978024750948E-2</v>
      </c>
      <c r="I21" s="21">
        <v>1.2884810101240873E-2</v>
      </c>
      <c r="J21" s="22">
        <f t="shared" si="1"/>
        <v>1.5606244601872491E-2</v>
      </c>
      <c r="K21" s="22">
        <f t="shared" si="2"/>
        <v>2.0459021024325549E-2</v>
      </c>
      <c r="L21" s="23">
        <f t="shared" si="3"/>
        <v>2.475352970537396E-2</v>
      </c>
      <c r="M21" s="4"/>
    </row>
    <row r="22" spans="1:13" x14ac:dyDescent="0.25">
      <c r="A22" s="17"/>
      <c r="B22" s="18">
        <v>456</v>
      </c>
      <c r="C22" s="19" t="s">
        <v>231</v>
      </c>
      <c r="D22" s="20">
        <v>28.171492000000001</v>
      </c>
      <c r="E22" s="21">
        <v>38.231005000000003</v>
      </c>
      <c r="F22" s="21">
        <f t="shared" si="0"/>
        <v>1.1216365217114799</v>
      </c>
      <c r="G22" s="21">
        <v>0.30807734746485949</v>
      </c>
      <c r="H22" s="21">
        <v>0.49179240874946117</v>
      </c>
      <c r="I22" s="21">
        <v>0.32176676549715921</v>
      </c>
      <c r="J22" s="22">
        <f t="shared" si="1"/>
        <v>8.0583115056708406E-3</v>
      </c>
      <c r="K22" s="22">
        <f t="shared" si="2"/>
        <v>2.0922017514693129E-2</v>
      </c>
      <c r="L22" s="23">
        <f t="shared" si="3"/>
        <v>2.9338400120830718E-2</v>
      </c>
      <c r="M22" s="4"/>
    </row>
    <row r="23" spans="1:13" x14ac:dyDescent="0.25">
      <c r="A23" s="17"/>
      <c r="B23" s="18">
        <v>457</v>
      </c>
      <c r="C23" s="19" t="s">
        <v>232</v>
      </c>
      <c r="D23" s="20">
        <v>0</v>
      </c>
      <c r="E23" s="21">
        <v>0.15112800000000001</v>
      </c>
      <c r="F23" s="21">
        <f t="shared" si="0"/>
        <v>0</v>
      </c>
      <c r="G23" s="21">
        <v>0</v>
      </c>
      <c r="H23" s="21">
        <v>0</v>
      </c>
      <c r="I23" s="21">
        <v>0</v>
      </c>
      <c r="J23" s="22">
        <f t="shared" si="1"/>
        <v>0</v>
      </c>
      <c r="K23" s="22">
        <f t="shared" si="2"/>
        <v>0</v>
      </c>
      <c r="L23" s="23">
        <f t="shared" si="3"/>
        <v>0</v>
      </c>
      <c r="M23" s="4"/>
    </row>
    <row r="24" spans="1:13" x14ac:dyDescent="0.25">
      <c r="A24" s="17"/>
      <c r="B24" s="18">
        <v>459</v>
      </c>
      <c r="C24" s="19" t="s">
        <v>234</v>
      </c>
      <c r="D24" s="20">
        <v>5</v>
      </c>
      <c r="E24" s="21">
        <v>17.563528999999999</v>
      </c>
      <c r="F24" s="21">
        <f t="shared" si="0"/>
        <v>4.0121819720770873</v>
      </c>
      <c r="G24" s="21">
        <v>4.7999998787418008E-4</v>
      </c>
      <c r="H24" s="21">
        <v>0.71521926944842562</v>
      </c>
      <c r="I24" s="21">
        <v>3.2964827026407875</v>
      </c>
      <c r="J24" s="22">
        <f t="shared" si="1"/>
        <v>2.7329358916091413E-5</v>
      </c>
      <c r="K24" s="22">
        <f t="shared" si="2"/>
        <v>4.0749172301096197E-2</v>
      </c>
      <c r="L24" s="23">
        <f t="shared" si="3"/>
        <v>0.22843825816993199</v>
      </c>
      <c r="M24" s="4"/>
    </row>
    <row r="25" spans="1:13" x14ac:dyDescent="0.25">
      <c r="A25" s="17"/>
      <c r="B25" s="18">
        <v>460</v>
      </c>
      <c r="C25" s="19" t="s">
        <v>235</v>
      </c>
      <c r="D25" s="20">
        <v>2</v>
      </c>
      <c r="E25" s="21">
        <v>2</v>
      </c>
      <c r="F25" s="21">
        <f t="shared" si="0"/>
        <v>0</v>
      </c>
      <c r="G25" s="21">
        <v>0</v>
      </c>
      <c r="H25" s="21">
        <v>0</v>
      </c>
      <c r="I25" s="21">
        <v>0</v>
      </c>
      <c r="J25" s="22">
        <f t="shared" si="1"/>
        <v>0</v>
      </c>
      <c r="K25" s="22">
        <f t="shared" si="2"/>
        <v>0</v>
      </c>
      <c r="L25" s="23">
        <f t="shared" si="3"/>
        <v>0</v>
      </c>
      <c r="M25" s="4"/>
    </row>
    <row r="26" spans="1:13" x14ac:dyDescent="0.25">
      <c r="A26" s="17"/>
      <c r="B26" s="18">
        <v>461</v>
      </c>
      <c r="C26" s="19" t="s">
        <v>236</v>
      </c>
      <c r="D26" s="20">
        <v>0</v>
      </c>
      <c r="E26" s="21">
        <v>1.390919</v>
      </c>
      <c r="F26" s="21">
        <f t="shared" si="0"/>
        <v>0</v>
      </c>
      <c r="G26" s="21">
        <v>0</v>
      </c>
      <c r="H26" s="21">
        <v>0</v>
      </c>
      <c r="I26" s="21">
        <v>0</v>
      </c>
      <c r="J26" s="22">
        <f t="shared" si="1"/>
        <v>0</v>
      </c>
      <c r="K26" s="22">
        <f t="shared" si="2"/>
        <v>0</v>
      </c>
      <c r="L26" s="23">
        <f t="shared" si="3"/>
        <v>0</v>
      </c>
      <c r="M26" s="4"/>
    </row>
    <row r="27" spans="1:13" x14ac:dyDescent="0.25">
      <c r="A27" s="17"/>
      <c r="B27" s="18">
        <v>463</v>
      </c>
      <c r="C27" s="19" t="s">
        <v>238</v>
      </c>
      <c r="D27" s="20">
        <v>1.4497199999999999</v>
      </c>
      <c r="E27" s="21">
        <v>16.370338</v>
      </c>
      <c r="F27" s="21">
        <f t="shared" si="0"/>
        <v>2.3226572604035027</v>
      </c>
      <c r="G27" s="21">
        <v>0.47169876098632813</v>
      </c>
      <c r="H27" s="21">
        <v>0.1391208236454986</v>
      </c>
      <c r="I27" s="21">
        <v>1.711837675771676</v>
      </c>
      <c r="J27" s="22">
        <f t="shared" si="1"/>
        <v>2.881423468387324E-2</v>
      </c>
      <c r="K27" s="22">
        <f t="shared" si="2"/>
        <v>3.7312582344471247E-2</v>
      </c>
      <c r="L27" s="23">
        <f t="shared" si="3"/>
        <v>0.14188205890455668</v>
      </c>
      <c r="M27" s="4"/>
    </row>
    <row r="28" spans="1:13" ht="15.75" thickBot="1" x14ac:dyDescent="0.3">
      <c r="A28" s="41" t="s">
        <v>241</v>
      </c>
      <c r="B28" s="58"/>
      <c r="C28" s="43"/>
      <c r="D28" s="44">
        <v>152.69289400000002</v>
      </c>
      <c r="E28" s="45">
        <v>744.11217599999964</v>
      </c>
      <c r="F28" s="45">
        <f t="shared" si="0"/>
        <v>145.9093108492134</v>
      </c>
      <c r="G28" s="45">
        <v>32.722067955990497</v>
      </c>
      <c r="H28" s="45">
        <v>75.061890594399301</v>
      </c>
      <c r="I28" s="45">
        <v>38.125352298823586</v>
      </c>
      <c r="J28" s="46">
        <f t="shared" si="1"/>
        <v>4.3974643892926317E-2</v>
      </c>
      <c r="K28" s="46">
        <f t="shared" si="2"/>
        <v>0.14484907252799725</v>
      </c>
      <c r="L28" s="47">
        <f t="shared" si="3"/>
        <v>0.19608510054700876</v>
      </c>
      <c r="M28" s="4"/>
    </row>
    <row r="29" spans="1:13" x14ac:dyDescent="0.25">
      <c r="D29" s="5"/>
      <c r="E29" s="5"/>
      <c r="F29" s="5"/>
      <c r="G29" s="5"/>
      <c r="H29" s="5"/>
      <c r="I29" s="5"/>
      <c r="J29" s="4"/>
      <c r="K29" s="4"/>
      <c r="L29" s="4"/>
      <c r="M2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82</v>
      </c>
      <c r="B1" s="51" t="s">
        <v>48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1170</v>
      </c>
      <c r="N2" s="72" t="s">
        <v>1190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2115.7218479999997</v>
      </c>
      <c r="E6" s="14">
        <f ca="1">SUM(E7:OFFSET(E7,50,0))</f>
        <v>2522.2631179999998</v>
      </c>
      <c r="F6" s="14">
        <f ca="1">SUM(F7:OFFSET(F7,50,0))</f>
        <v>244.74498888173696</v>
      </c>
      <c r="G6" s="14">
        <f ca="1">SUM(G7:OFFSET(G7,50,0))</f>
        <v>77.110233026767673</v>
      </c>
      <c r="H6" s="14">
        <f ca="1">SUM(H7:OFFSET(H7,50,0))</f>
        <v>106.13204107925412</v>
      </c>
      <c r="I6" s="14">
        <f ca="1">SUM(I7:OFFSET(I7,50,0))</f>
        <v>61.502714775715177</v>
      </c>
      <c r="J6" s="15">
        <f ca="1">IFERROR(G6/E6,0)</f>
        <v>3.0571843387977447E-2</v>
      </c>
      <c r="K6" s="15">
        <f ca="1">IFERROR(SUM(G6,H6)/E6,0)</f>
        <v>7.2649943932622585E-2</v>
      </c>
      <c r="L6" s="16">
        <f ca="1">IFERROR(SUM(G6,H6,I6)/E6,0)</f>
        <v>9.7033884821582275E-2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</v>
      </c>
      <c r="C7" s="19" t="s">
        <v>258</v>
      </c>
      <c r="D7" s="20">
        <v>2.6716930000000003</v>
      </c>
      <c r="E7" s="21">
        <v>22.172829</v>
      </c>
      <c r="F7" s="21">
        <f t="shared" ref="F7:F31" si="0">SUM(G7,H7,I7)</f>
        <v>0.25425480585545301</v>
      </c>
      <c r="G7" s="21">
        <v>0</v>
      </c>
      <c r="H7" s="21">
        <v>0</v>
      </c>
      <c r="I7" s="21">
        <v>0.25425480585545301</v>
      </c>
      <c r="J7" s="22">
        <f t="shared" ref="J7:J31" si="1">IFERROR(G7/E7,0)</f>
        <v>0</v>
      </c>
      <c r="K7" s="22">
        <f t="shared" ref="K7:K31" si="2">IFERROR(SUM(G7,H7)/E7,0)</f>
        <v>0</v>
      </c>
      <c r="L7" s="23">
        <f t="shared" ref="L7:L31" si="3">IFERROR(SUM(G7,H7,I7)/E7,0)</f>
        <v>1.1466953804381615E-2</v>
      </c>
      <c r="M7" s="4"/>
      <c r="N7" t="s">
        <v>275</v>
      </c>
      <c r="O7" s="5">
        <v>25.493216497823596</v>
      </c>
      <c r="P7" s="71">
        <v>0.68052705436643968</v>
      </c>
    </row>
    <row r="8" spans="1:16" x14ac:dyDescent="0.25">
      <c r="A8" s="17"/>
      <c r="B8" s="55">
        <v>2</v>
      </c>
      <c r="C8" s="19" t="s">
        <v>259</v>
      </c>
      <c r="D8" s="20">
        <v>29.955071999999998</v>
      </c>
      <c r="E8" s="21">
        <v>89.809146999999996</v>
      </c>
      <c r="F8" s="21">
        <f t="shared" si="0"/>
        <v>24.737142647354631</v>
      </c>
      <c r="G8" s="21">
        <v>0.44824974983930588</v>
      </c>
      <c r="H8" s="21">
        <v>19.593063084757887</v>
      </c>
      <c r="I8" s="21">
        <v>4.695829812757438</v>
      </c>
      <c r="J8" s="22">
        <f t="shared" si="1"/>
        <v>4.9911369254994247E-3</v>
      </c>
      <c r="K8" s="22">
        <f t="shared" si="2"/>
        <v>0.22315447261287533</v>
      </c>
      <c r="L8" s="23">
        <f t="shared" si="3"/>
        <v>0.27544123815533655</v>
      </c>
      <c r="M8" s="4"/>
      <c r="N8" t="s">
        <v>264</v>
      </c>
      <c r="O8" s="5">
        <v>4.8342302441596985E-2</v>
      </c>
      <c r="P8" s="71">
        <v>0.39240474403666531</v>
      </c>
    </row>
    <row r="9" spans="1:16" x14ac:dyDescent="0.25">
      <c r="A9" s="17"/>
      <c r="B9" s="55">
        <v>3</v>
      </c>
      <c r="C9" s="19" t="s">
        <v>260</v>
      </c>
      <c r="D9" s="20">
        <v>105.50637599999999</v>
      </c>
      <c r="E9" s="21">
        <v>152.69410899999997</v>
      </c>
      <c r="F9" s="21">
        <f t="shared" si="0"/>
        <v>12.370787493156968</v>
      </c>
      <c r="G9" s="21">
        <v>4.1492845601169392</v>
      </c>
      <c r="H9" s="21">
        <v>1.7356688907602802</v>
      </c>
      <c r="I9" s="21">
        <v>6.4858340422797482</v>
      </c>
      <c r="J9" s="22">
        <f t="shared" si="1"/>
        <v>2.7173835240211788E-2</v>
      </c>
      <c r="K9" s="22">
        <f t="shared" si="2"/>
        <v>3.8540802192160675E-2</v>
      </c>
      <c r="L9" s="23">
        <f t="shared" si="3"/>
        <v>8.1016796091046117E-2</v>
      </c>
      <c r="M9" s="4"/>
      <c r="N9" t="s">
        <v>266</v>
      </c>
      <c r="O9" s="5">
        <v>1.3899076727975626</v>
      </c>
      <c r="P9" s="71">
        <v>0.37036767770370715</v>
      </c>
    </row>
    <row r="10" spans="1:16" x14ac:dyDescent="0.25">
      <c r="A10" s="17"/>
      <c r="B10" s="55">
        <v>4</v>
      </c>
      <c r="C10" s="19" t="s">
        <v>261</v>
      </c>
      <c r="D10" s="20">
        <v>125.95718200000002</v>
      </c>
      <c r="E10" s="21">
        <v>189.72726300000005</v>
      </c>
      <c r="F10" s="21">
        <f t="shared" si="0"/>
        <v>27.863920961084659</v>
      </c>
      <c r="G10" s="21">
        <v>1.3877138558600564</v>
      </c>
      <c r="H10" s="21">
        <v>21.284101698358427</v>
      </c>
      <c r="I10" s="21">
        <v>5.1921054068661761</v>
      </c>
      <c r="J10" s="22">
        <f t="shared" si="1"/>
        <v>7.3142564432611672E-3</v>
      </c>
      <c r="K10" s="22">
        <f t="shared" si="2"/>
        <v>0.11949687775877775</v>
      </c>
      <c r="L10" s="23">
        <f t="shared" si="3"/>
        <v>0.14686303128235531</v>
      </c>
      <c r="M10" s="4"/>
      <c r="N10" t="s">
        <v>259</v>
      </c>
      <c r="O10" s="5">
        <v>24.737142647354631</v>
      </c>
      <c r="P10" s="71">
        <v>0.27544123815533655</v>
      </c>
    </row>
    <row r="11" spans="1:16" x14ac:dyDescent="0.25">
      <c r="A11" s="17"/>
      <c r="B11" s="55">
        <v>5</v>
      </c>
      <c r="C11" s="19" t="s">
        <v>262</v>
      </c>
      <c r="D11" s="20">
        <v>17.313431000000001</v>
      </c>
      <c r="E11" s="21">
        <v>50.519278000000007</v>
      </c>
      <c r="F11" s="21">
        <f t="shared" si="0"/>
        <v>3.7321434454501059</v>
      </c>
      <c r="G11" s="21">
        <v>1.0455651705415221</v>
      </c>
      <c r="H11" s="21">
        <v>0.99663239832443651</v>
      </c>
      <c r="I11" s="21">
        <v>1.6899458765841473</v>
      </c>
      <c r="J11" s="22">
        <f t="shared" si="1"/>
        <v>2.0696360121012062E-2</v>
      </c>
      <c r="K11" s="22">
        <f t="shared" si="2"/>
        <v>4.0424124209889903E-2</v>
      </c>
      <c r="L11" s="23">
        <f t="shared" si="3"/>
        <v>7.3875629130133361E-2</v>
      </c>
      <c r="M11" s="4"/>
      <c r="N11" t="s">
        <v>281</v>
      </c>
      <c r="O11" s="5">
        <v>4.3817082638852298</v>
      </c>
      <c r="P11" s="71">
        <v>0.2732124972726957</v>
      </c>
    </row>
    <row r="12" spans="1:16" x14ac:dyDescent="0.25">
      <c r="A12" s="17"/>
      <c r="B12" s="55">
        <v>6</v>
      </c>
      <c r="C12" s="19" t="s">
        <v>263</v>
      </c>
      <c r="D12" s="20">
        <v>10.579829</v>
      </c>
      <c r="E12" s="21">
        <v>51.283623999999996</v>
      </c>
      <c r="F12" s="21">
        <f t="shared" si="0"/>
        <v>6.3745727147324942</v>
      </c>
      <c r="G12" s="21">
        <v>2.1791382731171325</v>
      </c>
      <c r="H12" s="21">
        <v>2.1238467349321581</v>
      </c>
      <c r="I12" s="21">
        <v>2.0715877066832036</v>
      </c>
      <c r="J12" s="22">
        <f t="shared" si="1"/>
        <v>4.2491893184403905E-2</v>
      </c>
      <c r="K12" s="22">
        <f t="shared" si="2"/>
        <v>8.3905634438964205E-2</v>
      </c>
      <c r="L12" s="23">
        <f t="shared" si="3"/>
        <v>0.12430035589396909</v>
      </c>
      <c r="M12" s="4"/>
      <c r="N12" t="s">
        <v>268</v>
      </c>
      <c r="O12" s="5">
        <v>16.182114436640404</v>
      </c>
      <c r="P12" s="71">
        <v>0.26684087499443315</v>
      </c>
    </row>
    <row r="13" spans="1:16" x14ac:dyDescent="0.25">
      <c r="A13" s="17"/>
      <c r="B13" s="55">
        <v>7</v>
      </c>
      <c r="C13" s="19" t="s">
        <v>264</v>
      </c>
      <c r="D13" s="20">
        <v>0</v>
      </c>
      <c r="E13" s="21">
        <v>0.123195</v>
      </c>
      <c r="F13" s="21">
        <f t="shared" si="0"/>
        <v>4.8342302441596985E-2</v>
      </c>
      <c r="G13" s="21">
        <v>0</v>
      </c>
      <c r="H13" s="21">
        <v>4.8342302441596985E-2</v>
      </c>
      <c r="I13" s="21">
        <v>0</v>
      </c>
      <c r="J13" s="22">
        <f t="shared" si="1"/>
        <v>0</v>
      </c>
      <c r="K13" s="22">
        <f t="shared" si="2"/>
        <v>0.39240474403666531</v>
      </c>
      <c r="L13" s="23">
        <f t="shared" si="3"/>
        <v>0.39240474403666531</v>
      </c>
      <c r="M13" s="4"/>
      <c r="N13" t="s">
        <v>279</v>
      </c>
      <c r="O13" s="5">
        <v>11.992404111871124</v>
      </c>
      <c r="P13" s="71">
        <v>0.18663241668246974</v>
      </c>
    </row>
    <row r="14" spans="1:16" x14ac:dyDescent="0.25">
      <c r="A14" s="17"/>
      <c r="B14" s="55">
        <v>8</v>
      </c>
      <c r="C14" s="19" t="s">
        <v>265</v>
      </c>
      <c r="D14" s="20">
        <v>38.648904999999999</v>
      </c>
      <c r="E14" s="21">
        <v>90.064380999999997</v>
      </c>
      <c r="F14" s="21">
        <f t="shared" si="0"/>
        <v>8.0549259572144365</v>
      </c>
      <c r="G14" s="21">
        <v>1.7419912247860339</v>
      </c>
      <c r="H14" s="21">
        <v>3.6892128680483438</v>
      </c>
      <c r="I14" s="21">
        <v>2.6237218643800588</v>
      </c>
      <c r="J14" s="22">
        <f t="shared" si="1"/>
        <v>1.9341622131240029E-2</v>
      </c>
      <c r="K14" s="22">
        <f t="shared" si="2"/>
        <v>6.0303574315737296E-2</v>
      </c>
      <c r="L14" s="23">
        <f t="shared" si="3"/>
        <v>8.9435200328689721E-2</v>
      </c>
      <c r="M14" s="4"/>
      <c r="N14" t="s">
        <v>272</v>
      </c>
      <c r="O14" s="5">
        <v>49.641693081532139</v>
      </c>
      <c r="P14" s="71">
        <v>0.15603469969376141</v>
      </c>
    </row>
    <row r="15" spans="1:16" x14ac:dyDescent="0.25">
      <c r="A15" s="17"/>
      <c r="B15" s="55">
        <v>9</v>
      </c>
      <c r="C15" s="19" t="s">
        <v>266</v>
      </c>
      <c r="D15" s="20">
        <v>8.6776070000000018</v>
      </c>
      <c r="E15" s="21">
        <v>3.7527779999999993</v>
      </c>
      <c r="F15" s="21">
        <f t="shared" si="0"/>
        <v>1.3899076727975626</v>
      </c>
      <c r="G15" s="21">
        <v>1.1239999905228615E-2</v>
      </c>
      <c r="H15" s="21">
        <v>0.693765485775657</v>
      </c>
      <c r="I15" s="21">
        <v>0.68490218711667694</v>
      </c>
      <c r="J15" s="22">
        <f t="shared" si="1"/>
        <v>2.9951145272192007E-3</v>
      </c>
      <c r="K15" s="22">
        <f t="shared" si="2"/>
        <v>0.18786229446049987</v>
      </c>
      <c r="L15" s="23">
        <f t="shared" si="3"/>
        <v>0.37036767770370715</v>
      </c>
      <c r="M15" s="4"/>
      <c r="N15" t="s">
        <v>261</v>
      </c>
      <c r="O15" s="5">
        <v>27.863920961084659</v>
      </c>
      <c r="P15" s="71">
        <v>0.14686303128235531</v>
      </c>
    </row>
    <row r="16" spans="1:16" x14ac:dyDescent="0.25">
      <c r="A16" s="17"/>
      <c r="B16" s="55">
        <v>10</v>
      </c>
      <c r="C16" s="19" t="s">
        <v>267</v>
      </c>
      <c r="D16" s="20">
        <v>60.815148999999998</v>
      </c>
      <c r="E16" s="21">
        <v>58.747109999999992</v>
      </c>
      <c r="F16" s="21">
        <f t="shared" si="0"/>
        <v>1.0922259820799809</v>
      </c>
      <c r="G16" s="21">
        <v>0.13710848728078417</v>
      </c>
      <c r="H16" s="21">
        <v>0.62645949702709913</v>
      </c>
      <c r="I16" s="21">
        <v>0.32865799777209759</v>
      </c>
      <c r="J16" s="22">
        <f t="shared" si="1"/>
        <v>2.3338762924811824E-3</v>
      </c>
      <c r="K16" s="22">
        <f t="shared" si="2"/>
        <v>1.2997541228970811E-2</v>
      </c>
      <c r="L16" s="23">
        <f t="shared" si="3"/>
        <v>1.8591995113972092E-2</v>
      </c>
      <c r="M16" s="4"/>
      <c r="N16" t="s">
        <v>280</v>
      </c>
      <c r="O16" s="5">
        <v>3.9250060340855271</v>
      </c>
      <c r="P16" s="71">
        <v>0.13090496931127071</v>
      </c>
    </row>
    <row r="17" spans="1:16" x14ac:dyDescent="0.25">
      <c r="A17" s="17"/>
      <c r="B17" s="55">
        <v>11</v>
      </c>
      <c r="C17" s="19" t="s">
        <v>268</v>
      </c>
      <c r="D17" s="20">
        <v>55.564060000000005</v>
      </c>
      <c r="E17" s="21">
        <v>60.643311999999987</v>
      </c>
      <c r="F17" s="21">
        <f t="shared" si="0"/>
        <v>16.182114436640404</v>
      </c>
      <c r="G17" s="21">
        <v>6.6834863101248629</v>
      </c>
      <c r="H17" s="21">
        <v>3.7016287269652821</v>
      </c>
      <c r="I17" s="21">
        <v>5.7969993995502591</v>
      </c>
      <c r="J17" s="22">
        <f t="shared" si="1"/>
        <v>0.1102097838938095</v>
      </c>
      <c r="K17" s="22">
        <f t="shared" si="2"/>
        <v>0.17124914017047993</v>
      </c>
      <c r="L17" s="23">
        <f t="shared" si="3"/>
        <v>0.26684087499443315</v>
      </c>
      <c r="M17" s="4"/>
      <c r="N17" t="s">
        <v>263</v>
      </c>
      <c r="O17" s="5">
        <v>6.3745727147324942</v>
      </c>
      <c r="P17" s="71">
        <v>0.12430035589396909</v>
      </c>
    </row>
    <row r="18" spans="1:16" x14ac:dyDescent="0.25">
      <c r="A18" s="17"/>
      <c r="B18" s="55">
        <v>12</v>
      </c>
      <c r="C18" s="19" t="s">
        <v>269</v>
      </c>
      <c r="D18" s="20">
        <v>109.696236</v>
      </c>
      <c r="E18" s="21">
        <v>113.99043900000001</v>
      </c>
      <c r="F18" s="21">
        <f t="shared" si="0"/>
        <v>9.3179231540940179</v>
      </c>
      <c r="G18" s="21">
        <v>3.2376050679013133</v>
      </c>
      <c r="H18" s="21">
        <v>4.536914751297445</v>
      </c>
      <c r="I18" s="21">
        <v>1.5434033348952596</v>
      </c>
      <c r="J18" s="22">
        <f t="shared" si="1"/>
        <v>2.8402426521941134E-2</v>
      </c>
      <c r="K18" s="22">
        <f t="shared" si="2"/>
        <v>6.8203262373599222E-2</v>
      </c>
      <c r="L18" s="23">
        <f t="shared" si="3"/>
        <v>8.1743023676696405E-2</v>
      </c>
      <c r="M18" s="4"/>
      <c r="N18" t="s">
        <v>265</v>
      </c>
      <c r="O18" s="5">
        <v>8.0549259572144365</v>
      </c>
      <c r="P18" s="71">
        <v>8.9435200328689721E-2</v>
      </c>
    </row>
    <row r="19" spans="1:16" x14ac:dyDescent="0.25">
      <c r="A19" s="17"/>
      <c r="B19" s="55">
        <v>13</v>
      </c>
      <c r="C19" s="19" t="s">
        <v>270</v>
      </c>
      <c r="D19" s="20">
        <v>169.476202</v>
      </c>
      <c r="E19" s="21">
        <v>161.10936700000011</v>
      </c>
      <c r="F19" s="21">
        <f t="shared" si="0"/>
        <v>8.042661480139941</v>
      </c>
      <c r="G19" s="21">
        <v>1.4376026229001582</v>
      </c>
      <c r="H19" s="21">
        <v>5.2410502170678228</v>
      </c>
      <c r="I19" s="21">
        <v>1.36400864017196</v>
      </c>
      <c r="J19" s="22">
        <f t="shared" si="1"/>
        <v>8.9231473605141613E-3</v>
      </c>
      <c r="K19" s="22">
        <f t="shared" si="2"/>
        <v>4.1454156045240852E-2</v>
      </c>
      <c r="L19" s="23">
        <f t="shared" si="3"/>
        <v>4.9920508223087585E-2</v>
      </c>
      <c r="M19" s="4"/>
      <c r="N19" t="s">
        <v>269</v>
      </c>
      <c r="O19" s="5">
        <v>9.3179231540940179</v>
      </c>
      <c r="P19" s="71">
        <v>8.1743023676696405E-2</v>
      </c>
    </row>
    <row r="20" spans="1:16" x14ac:dyDescent="0.25">
      <c r="A20" s="17"/>
      <c r="B20" s="55">
        <v>14</v>
      </c>
      <c r="C20" s="19" t="s">
        <v>271</v>
      </c>
      <c r="D20" s="20">
        <v>291.42538999999999</v>
      </c>
      <c r="E20" s="21">
        <v>237.457256</v>
      </c>
      <c r="F20" s="21">
        <f t="shared" si="0"/>
        <v>9.2878181508428099</v>
      </c>
      <c r="G20" s="21">
        <v>0.33612545183859766</v>
      </c>
      <c r="H20" s="21">
        <v>7.7703541707596742</v>
      </c>
      <c r="I20" s="21">
        <v>1.1813385282445381</v>
      </c>
      <c r="J20" s="22">
        <f t="shared" si="1"/>
        <v>1.4155198181798145E-3</v>
      </c>
      <c r="K20" s="22">
        <f t="shared" si="2"/>
        <v>3.4138689881088626E-2</v>
      </c>
      <c r="L20" s="23">
        <f t="shared" si="3"/>
        <v>3.9113642207854071E-2</v>
      </c>
      <c r="M20" s="4"/>
      <c r="N20" t="s">
        <v>260</v>
      </c>
      <c r="O20" s="5">
        <v>12.370787493156968</v>
      </c>
      <c r="P20" s="71">
        <v>8.1016796091046117E-2</v>
      </c>
    </row>
    <row r="21" spans="1:16" x14ac:dyDescent="0.25">
      <c r="A21" s="17"/>
      <c r="B21" s="55">
        <v>15</v>
      </c>
      <c r="C21" s="19" t="s">
        <v>272</v>
      </c>
      <c r="D21" s="20">
        <v>314.56278400000002</v>
      </c>
      <c r="E21" s="21">
        <v>318.14521499999989</v>
      </c>
      <c r="F21" s="21">
        <f t="shared" si="0"/>
        <v>49.641693081532139</v>
      </c>
      <c r="G21" s="21">
        <v>35.134923624864314</v>
      </c>
      <c r="H21" s="21">
        <v>6.187333692680113</v>
      </c>
      <c r="I21" s="21">
        <v>8.3194357639877126</v>
      </c>
      <c r="J21" s="22">
        <f t="shared" si="1"/>
        <v>0.11043675016411712</v>
      </c>
      <c r="K21" s="22">
        <f t="shared" si="2"/>
        <v>0.12988489334200559</v>
      </c>
      <c r="L21" s="23">
        <f t="shared" si="3"/>
        <v>0.15603469969376141</v>
      </c>
      <c r="M21" s="4"/>
      <c r="N21" t="s">
        <v>262</v>
      </c>
      <c r="O21" s="5">
        <v>3.7321434454501059</v>
      </c>
      <c r="P21" s="71">
        <v>7.3875629130133361E-2</v>
      </c>
    </row>
    <row r="22" spans="1:16" x14ac:dyDescent="0.25">
      <c r="A22" s="17"/>
      <c r="B22" s="55">
        <v>16</v>
      </c>
      <c r="C22" s="19" t="s">
        <v>273</v>
      </c>
      <c r="D22" s="20">
        <v>166.431859</v>
      </c>
      <c r="E22" s="21">
        <v>165.57635500000001</v>
      </c>
      <c r="F22" s="21">
        <f t="shared" si="0"/>
        <v>4.3653397288871929</v>
      </c>
      <c r="G22" s="21">
        <v>0.39959380310028791</v>
      </c>
      <c r="H22" s="21">
        <v>2.284848247654736</v>
      </c>
      <c r="I22" s="21">
        <v>1.6808976781321689</v>
      </c>
      <c r="J22" s="22">
        <f t="shared" si="1"/>
        <v>2.4133506447843226E-3</v>
      </c>
      <c r="K22" s="22">
        <f t="shared" si="2"/>
        <v>1.6212713770363069E-2</v>
      </c>
      <c r="L22" s="23">
        <f t="shared" si="3"/>
        <v>2.6364511580697574E-2</v>
      </c>
      <c r="M22" s="4"/>
      <c r="N22" t="s">
        <v>270</v>
      </c>
      <c r="O22" s="5">
        <v>8.042661480139941</v>
      </c>
      <c r="P22" s="71">
        <v>4.9920508223087585E-2</v>
      </c>
    </row>
    <row r="23" spans="1:16" x14ac:dyDescent="0.25">
      <c r="A23" s="17"/>
      <c r="B23" s="55">
        <v>17</v>
      </c>
      <c r="C23" s="19" t="s">
        <v>274</v>
      </c>
      <c r="D23" s="20">
        <v>71.530958999999996</v>
      </c>
      <c r="E23" s="21">
        <v>47.231065000000001</v>
      </c>
      <c r="F23" s="21">
        <f t="shared" si="0"/>
        <v>0.30977391349733807</v>
      </c>
      <c r="G23" s="21">
        <v>8.2143049978185445E-2</v>
      </c>
      <c r="H23" s="21">
        <v>0.15197750180959702</v>
      </c>
      <c r="I23" s="21">
        <v>7.5653361709555611E-2</v>
      </c>
      <c r="J23" s="22">
        <f t="shared" si="1"/>
        <v>1.7391742061752247E-3</v>
      </c>
      <c r="K23" s="22">
        <f t="shared" si="2"/>
        <v>4.9569187522615138E-3</v>
      </c>
      <c r="L23" s="23">
        <f t="shared" si="3"/>
        <v>6.5586899956064527E-3</v>
      </c>
      <c r="M23" s="4"/>
      <c r="N23" t="s">
        <v>271</v>
      </c>
      <c r="O23" s="5">
        <v>9.2878181508428099</v>
      </c>
      <c r="P23" s="71">
        <v>3.9113642207854071E-2</v>
      </c>
    </row>
    <row r="24" spans="1:16" x14ac:dyDescent="0.25">
      <c r="A24" s="17"/>
      <c r="B24" s="55">
        <v>18</v>
      </c>
      <c r="C24" s="19" t="s">
        <v>275</v>
      </c>
      <c r="D24" s="20">
        <v>5.5546929999999994</v>
      </c>
      <c r="E24" s="21">
        <v>37.460988999999998</v>
      </c>
      <c r="F24" s="21">
        <f t="shared" si="0"/>
        <v>25.493216497823596</v>
      </c>
      <c r="G24" s="21">
        <v>12.315213988884352</v>
      </c>
      <c r="H24" s="21">
        <v>9.9740921242628247</v>
      </c>
      <c r="I24" s="21">
        <v>3.2039103846764192</v>
      </c>
      <c r="J24" s="22">
        <f t="shared" si="1"/>
        <v>0.328747700411336</v>
      </c>
      <c r="K24" s="22">
        <f t="shared" si="2"/>
        <v>0.59500047137429224</v>
      </c>
      <c r="L24" s="23">
        <f t="shared" si="3"/>
        <v>0.68052705436643968</v>
      </c>
      <c r="M24" s="4"/>
      <c r="N24" t="s">
        <v>277</v>
      </c>
      <c r="O24" s="5">
        <v>8.1400329961325042</v>
      </c>
      <c r="P24" s="71">
        <v>3.6523105596850722E-2</v>
      </c>
    </row>
    <row r="25" spans="1:16" x14ac:dyDescent="0.25">
      <c r="A25" s="17"/>
      <c r="B25" s="55">
        <v>19</v>
      </c>
      <c r="C25" s="19" t="s">
        <v>276</v>
      </c>
      <c r="D25" s="20">
        <v>127.24388900000002</v>
      </c>
      <c r="E25" s="21">
        <v>114.81601700000002</v>
      </c>
      <c r="F25" s="21">
        <f t="shared" si="0"/>
        <v>2.337899381382158</v>
      </c>
      <c r="G25" s="21">
        <v>0.30857734748860821</v>
      </c>
      <c r="H25" s="21">
        <v>0.49179240874946117</v>
      </c>
      <c r="I25" s="21">
        <v>1.5375296251440886</v>
      </c>
      <c r="J25" s="22">
        <f t="shared" si="1"/>
        <v>2.6875810148387935E-3</v>
      </c>
      <c r="K25" s="22">
        <f t="shared" si="2"/>
        <v>6.970889403331848E-3</v>
      </c>
      <c r="L25" s="23">
        <f t="shared" si="3"/>
        <v>2.0362136246044465E-2</v>
      </c>
      <c r="M25" s="4"/>
      <c r="N25" t="s">
        <v>282</v>
      </c>
      <c r="O25" s="5">
        <v>2.269384230938158</v>
      </c>
      <c r="P25" s="71">
        <v>2.8931256986029979E-2</v>
      </c>
    </row>
    <row r="26" spans="1:16" x14ac:dyDescent="0.25">
      <c r="A26" s="17"/>
      <c r="B26" s="55">
        <v>20</v>
      </c>
      <c r="C26" s="19" t="s">
        <v>277</v>
      </c>
      <c r="D26" s="20">
        <v>231.44571799999997</v>
      </c>
      <c r="E26" s="21">
        <v>222.87351699999999</v>
      </c>
      <c r="F26" s="21">
        <f t="shared" si="0"/>
        <v>8.1400329961325042</v>
      </c>
      <c r="G26" s="21">
        <v>1.7500186272081919</v>
      </c>
      <c r="H26" s="21">
        <v>4.2141333083854988</v>
      </c>
      <c r="I26" s="21">
        <v>2.1758810605388135</v>
      </c>
      <c r="J26" s="22">
        <f t="shared" si="1"/>
        <v>7.852070765357877E-3</v>
      </c>
      <c r="K26" s="22">
        <f t="shared" si="2"/>
        <v>2.676025404845965E-2</v>
      </c>
      <c r="L26" s="23">
        <f t="shared" si="3"/>
        <v>3.6523105596850722E-2</v>
      </c>
      <c r="M26" s="4"/>
      <c r="N26" t="s">
        <v>273</v>
      </c>
      <c r="O26" s="5">
        <v>4.3653397288871929</v>
      </c>
      <c r="P26" s="71">
        <v>2.6364511580697574E-2</v>
      </c>
    </row>
    <row r="27" spans="1:16" x14ac:dyDescent="0.25">
      <c r="A27" s="17"/>
      <c r="B27" s="55">
        <v>21</v>
      </c>
      <c r="C27" s="19" t="s">
        <v>278</v>
      </c>
      <c r="D27" s="20">
        <v>41.123747999999992</v>
      </c>
      <c r="E27" s="21">
        <v>145.34713299999999</v>
      </c>
      <c r="F27" s="21">
        <f t="shared" si="0"/>
        <v>3.139789437816944</v>
      </c>
      <c r="G27" s="21">
        <v>0.79913544002920389</v>
      </c>
      <c r="H27" s="21">
        <v>0.65318153233965859</v>
      </c>
      <c r="I27" s="21">
        <v>1.6874724654480815</v>
      </c>
      <c r="J27" s="22">
        <f t="shared" si="1"/>
        <v>5.4981162925945293E-3</v>
      </c>
      <c r="K27" s="22">
        <f t="shared" si="2"/>
        <v>9.9920579263772791E-3</v>
      </c>
      <c r="L27" s="23">
        <f t="shared" si="3"/>
        <v>2.1602004614820605E-2</v>
      </c>
      <c r="M27" s="4"/>
      <c r="N27" t="s">
        <v>278</v>
      </c>
      <c r="O27" s="5">
        <v>3.139789437816944</v>
      </c>
      <c r="P27" s="71">
        <v>2.1602004614820605E-2</v>
      </c>
    </row>
    <row r="28" spans="1:16" x14ac:dyDescent="0.25">
      <c r="A28" s="17"/>
      <c r="B28" s="55">
        <v>22</v>
      </c>
      <c r="C28" s="19" t="s">
        <v>279</v>
      </c>
      <c r="D28" s="20">
        <v>40.970489999999998</v>
      </c>
      <c r="E28" s="21">
        <v>64.256812000000011</v>
      </c>
      <c r="F28" s="21">
        <f t="shared" si="0"/>
        <v>11.992404111871124</v>
      </c>
      <c r="G28" s="21">
        <v>2.0264092778670602</v>
      </c>
      <c r="H28" s="21">
        <v>2.2931537961994763</v>
      </c>
      <c r="I28" s="21">
        <v>7.6728410378045879</v>
      </c>
      <c r="J28" s="22">
        <f t="shared" si="1"/>
        <v>3.1536100450595961E-2</v>
      </c>
      <c r="K28" s="22">
        <f t="shared" si="2"/>
        <v>6.7223426429349406E-2</v>
      </c>
      <c r="L28" s="23">
        <f t="shared" si="3"/>
        <v>0.18663241668246974</v>
      </c>
      <c r="M28" s="4"/>
      <c r="N28" t="s">
        <v>276</v>
      </c>
      <c r="O28" s="5">
        <v>2.337899381382158</v>
      </c>
      <c r="P28" s="71">
        <v>2.0362136246044465E-2</v>
      </c>
    </row>
    <row r="29" spans="1:16" x14ac:dyDescent="0.25">
      <c r="A29" s="17"/>
      <c r="B29" s="55">
        <v>23</v>
      </c>
      <c r="C29" s="19" t="s">
        <v>280</v>
      </c>
      <c r="D29" s="20">
        <v>9.3456709999999976</v>
      </c>
      <c r="E29" s="21">
        <v>29.983629000000001</v>
      </c>
      <c r="F29" s="21">
        <f t="shared" si="0"/>
        <v>3.9250060340855271</v>
      </c>
      <c r="G29" s="21">
        <v>1.1781929992139339E-2</v>
      </c>
      <c r="H29" s="21">
        <v>3.7049988567596301</v>
      </c>
      <c r="I29" s="21">
        <v>0.20822524733375758</v>
      </c>
      <c r="J29" s="22">
        <f t="shared" si="1"/>
        <v>3.9294543005916126E-4</v>
      </c>
      <c r="K29" s="22">
        <f t="shared" si="2"/>
        <v>0.12396033804819855</v>
      </c>
      <c r="L29" s="23">
        <f t="shared" si="3"/>
        <v>0.13090496931127071</v>
      </c>
      <c r="M29" s="4"/>
      <c r="N29" t="s">
        <v>267</v>
      </c>
      <c r="O29" s="5">
        <v>1.0922259820799809</v>
      </c>
      <c r="P29" s="71">
        <v>1.8591995113972092E-2</v>
      </c>
    </row>
    <row r="30" spans="1:16" x14ac:dyDescent="0.25">
      <c r="A30" s="17"/>
      <c r="B30" s="55">
        <v>24</v>
      </c>
      <c r="C30" s="19" t="s">
        <v>281</v>
      </c>
      <c r="D30" s="20">
        <v>7.3729969999999998</v>
      </c>
      <c r="E30" s="21">
        <v>16.03773</v>
      </c>
      <c r="F30" s="21">
        <f t="shared" si="0"/>
        <v>4.3817082638852298</v>
      </c>
      <c r="G30" s="21">
        <v>0.48584259394556284</v>
      </c>
      <c r="H30" s="21">
        <v>3.5215223990380764</v>
      </c>
      <c r="I30" s="21">
        <v>0.37434327090159059</v>
      </c>
      <c r="J30" s="22">
        <f t="shared" si="1"/>
        <v>3.0293725729611538E-2</v>
      </c>
      <c r="K30" s="22">
        <f t="shared" si="2"/>
        <v>0.24987108480961079</v>
      </c>
      <c r="L30" s="23">
        <f t="shared" si="3"/>
        <v>0.2732124972726957</v>
      </c>
      <c r="M30" s="4"/>
      <c r="N30" t="s">
        <v>258</v>
      </c>
      <c r="O30" s="5">
        <v>0.25425480585545301</v>
      </c>
      <c r="P30" s="71">
        <v>1.1466953804381615E-2</v>
      </c>
    </row>
    <row r="31" spans="1:16" ht="15.75" thickBot="1" x14ac:dyDescent="0.3">
      <c r="A31" s="24"/>
      <c r="B31" s="56">
        <v>25</v>
      </c>
      <c r="C31" s="26" t="s">
        <v>282</v>
      </c>
      <c r="D31" s="27">
        <v>73.851907999999995</v>
      </c>
      <c r="E31" s="28">
        <v>78.440567999999942</v>
      </c>
      <c r="F31" s="28">
        <f t="shared" si="0"/>
        <v>2.269384230938158</v>
      </c>
      <c r="G31" s="28">
        <v>1.0014825691978331</v>
      </c>
      <c r="H31" s="28">
        <v>0.61396638485894073</v>
      </c>
      <c r="I31" s="28">
        <v>0.6539352768813842</v>
      </c>
      <c r="J31" s="29">
        <f t="shared" si="1"/>
        <v>1.2767405881072072E-2</v>
      </c>
      <c r="K31" s="29">
        <f t="shared" si="2"/>
        <v>2.0594559616865279E-2</v>
      </c>
      <c r="L31" s="30">
        <f t="shared" si="3"/>
        <v>2.8931256986029979E-2</v>
      </c>
      <c r="M31" s="4"/>
      <c r="N31" t="s">
        <v>274</v>
      </c>
      <c r="O31" s="5">
        <v>0.30977391349733807</v>
      </c>
      <c r="P31" s="71">
        <v>6.5586899956064527E-3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"/>
  <sheetViews>
    <sheetView topLeftCell="A8" workbookViewId="0">
      <selection activeCell="A25" sqref="A25:D2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82</v>
      </c>
      <c r="B1" s="49" t="s">
        <v>48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1171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2115.7218479999997</v>
      </c>
      <c r="E6" s="14">
        <v>2522.2631179999998</v>
      </c>
      <c r="F6" s="14">
        <v>244.74498888173696</v>
      </c>
      <c r="G6" s="14">
        <v>77.110233026767673</v>
      </c>
      <c r="H6" s="14">
        <v>106.13204107925412</v>
      </c>
      <c r="I6" s="14">
        <v>61.502714775715177</v>
      </c>
      <c r="J6" s="15">
        <v>3.0571843387977447E-2</v>
      </c>
      <c r="K6" s="15">
        <v>7.2649943932622585E-2</v>
      </c>
      <c r="L6" s="16">
        <v>9.7033884821582275E-2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1347.6749209999998</v>
      </c>
      <c r="E7" s="38">
        <f ca="1">SUM(E8:OFFSET(E6,MATCH("PROYECTOS",$A$8:$A$50,0),0))</f>
        <v>1132.0318239999999</v>
      </c>
      <c r="F7" s="38">
        <f ca="1">SUM(F8:OFFSET(F6,MATCH("PROYECTOS",$A$8:$A$50,0),0))</f>
        <v>63.879411069127542</v>
      </c>
      <c r="G7" s="38">
        <f ca="1">SUM(G8:OFFSET(G6,MATCH("PROYECTOS",$A$8:$A$50,0),0))</f>
        <v>34.455297848289774</v>
      </c>
      <c r="H7" s="38">
        <f ca="1">SUM(H8:OFFSET(H6,MATCH("PROYECTOS",$A$8:$A$50,0),0))</f>
        <v>18.499872636719374</v>
      </c>
      <c r="I7" s="38">
        <f ca="1">SUM(I8:OFFSET(I6,MATCH("PROYECTOS",$A$8:$A$50,0),0))</f>
        <v>10.924240584118394</v>
      </c>
      <c r="J7" s="39">
        <f ca="1">IFERROR(G7/E7,0)</f>
        <v>3.0436686599978287E-2</v>
      </c>
      <c r="K7" s="39">
        <f ca="1">IFERROR(SUM(G7,H7)/E7,0)</f>
        <v>4.6778870842953575E-2</v>
      </c>
      <c r="L7" s="40">
        <f ca="1">IFERROR(SUM(G7,H7,I7)/E7,0)</f>
        <v>5.6428988757057721E-2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1337.4383269999996</v>
      </c>
      <c r="E8" s="21">
        <v>1121.4264689999998</v>
      </c>
      <c r="F8" s="21">
        <f t="shared" ref="F8:F13" si="0">SUM(G8,H8,I8)</f>
        <v>62.483005074650151</v>
      </c>
      <c r="G8" s="21">
        <v>33.980483473584172</v>
      </c>
      <c r="H8" s="21">
        <v>18.18704752506892</v>
      </c>
      <c r="I8" s="21">
        <v>10.315474075997059</v>
      </c>
      <c r="J8" s="22">
        <f t="shared" ref="J8:J14" si="1">IFERROR(G8/E8,0)</f>
        <v>3.0301124873470576E-2</v>
      </c>
      <c r="K8" s="22">
        <f t="shared" ref="K8:K14" si="2">IFERROR(SUM(G8,H8)/E8,0)</f>
        <v>4.6518904663604033E-2</v>
      </c>
      <c r="L8" s="23">
        <f t="shared" ref="L8:L14" si="3">IFERROR(SUM(G8,H8,I8)/E8,0)</f>
        <v>5.571743382369742E-2</v>
      </c>
      <c r="M8" s="4"/>
    </row>
    <row r="9" spans="1:13" ht="25.5" x14ac:dyDescent="0.25">
      <c r="A9" s="17"/>
      <c r="B9" s="19">
        <v>3000269</v>
      </c>
      <c r="C9" s="19" t="s">
        <v>1173</v>
      </c>
      <c r="D9" s="20">
        <v>0.4</v>
      </c>
      <c r="E9" s="21">
        <v>0.4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</row>
    <row r="10" spans="1:13" ht="25.5" x14ac:dyDescent="0.25">
      <c r="A10" s="17"/>
      <c r="B10" s="19">
        <v>3000270</v>
      </c>
      <c r="C10" s="19" t="s">
        <v>1174</v>
      </c>
      <c r="D10" s="20">
        <v>0.41000000000000003</v>
      </c>
      <c r="E10" s="21">
        <v>0.43038000000000004</v>
      </c>
      <c r="F10" s="21">
        <f t="shared" si="0"/>
        <v>8.964950182416942E-3</v>
      </c>
      <c r="G10" s="21">
        <v>1.6066500174929388E-3</v>
      </c>
      <c r="H10" s="21">
        <v>1.6066500174929388E-3</v>
      </c>
      <c r="I10" s="21">
        <v>5.7516501474310644E-3</v>
      </c>
      <c r="J10" s="22">
        <f t="shared" si="1"/>
        <v>3.7330963741180785E-3</v>
      </c>
      <c r="K10" s="22">
        <f t="shared" si="2"/>
        <v>7.466192748236157E-3</v>
      </c>
      <c r="L10" s="23">
        <f t="shared" si="3"/>
        <v>2.0830313170725732E-2</v>
      </c>
      <c r="M10" s="4"/>
    </row>
    <row r="11" spans="1:13" ht="25.5" x14ac:dyDescent="0.25">
      <c r="A11" s="17"/>
      <c r="B11" s="19">
        <v>3000666</v>
      </c>
      <c r="C11" s="19" t="s">
        <v>1175</v>
      </c>
      <c r="D11" s="20">
        <v>0.2</v>
      </c>
      <c r="E11" s="21">
        <v>0.39221200000000001</v>
      </c>
      <c r="F11" s="21">
        <f t="shared" si="0"/>
        <v>2.2583399899303913E-2</v>
      </c>
      <c r="G11" s="21">
        <v>0</v>
      </c>
      <c r="H11" s="21">
        <v>7.1999998763203621E-3</v>
      </c>
      <c r="I11" s="21">
        <v>1.5383400022983551E-2</v>
      </c>
      <c r="J11" s="22">
        <f t="shared" si="1"/>
        <v>0</v>
      </c>
      <c r="K11" s="22">
        <f t="shared" si="2"/>
        <v>1.8357418631557328E-2</v>
      </c>
      <c r="L11" s="23">
        <f t="shared" si="3"/>
        <v>5.7579574055112825E-2</v>
      </c>
      <c r="M11" s="4"/>
    </row>
    <row r="12" spans="1:13" ht="38.25" x14ac:dyDescent="0.25">
      <c r="A12" s="17"/>
      <c r="B12" s="19">
        <v>3000745</v>
      </c>
      <c r="C12" s="19" t="s">
        <v>1176</v>
      </c>
      <c r="D12" s="20">
        <v>7.0322699999999996</v>
      </c>
      <c r="E12" s="21">
        <v>7.1038039999999993</v>
      </c>
      <c r="F12" s="21">
        <f t="shared" si="0"/>
        <v>0.90878220915328711</v>
      </c>
      <c r="G12" s="21">
        <v>0.26970166544197127</v>
      </c>
      <c r="H12" s="21">
        <v>0.18032559304265305</v>
      </c>
      <c r="I12" s="21">
        <v>0.45875495066866279</v>
      </c>
      <c r="J12" s="22">
        <f t="shared" si="1"/>
        <v>3.7965808944330576E-2</v>
      </c>
      <c r="K12" s="22">
        <f t="shared" si="2"/>
        <v>6.3350179493215794E-2</v>
      </c>
      <c r="L12" s="23">
        <f t="shared" si="3"/>
        <v>0.1279289531571095</v>
      </c>
      <c r="M12" s="4"/>
    </row>
    <row r="13" spans="1:13" ht="25.5" x14ac:dyDescent="0.25">
      <c r="A13" s="17"/>
      <c r="B13" s="19">
        <v>3000747</v>
      </c>
      <c r="C13" s="19" t="s">
        <v>1177</v>
      </c>
      <c r="D13" s="20">
        <v>2.1943239999999999</v>
      </c>
      <c r="E13" s="21">
        <v>2.2789590000000004</v>
      </c>
      <c r="F13" s="21">
        <f t="shared" si="0"/>
        <v>0.45607543524238281</v>
      </c>
      <c r="G13" s="21">
        <v>0.20350605924613774</v>
      </c>
      <c r="H13" s="21">
        <v>0.12369286871398799</v>
      </c>
      <c r="I13" s="21">
        <v>0.12887650728225708</v>
      </c>
      <c r="J13" s="22">
        <f t="shared" si="1"/>
        <v>8.9297815031397096E-2</v>
      </c>
      <c r="K13" s="22">
        <f t="shared" si="2"/>
        <v>0.14357385453627103</v>
      </c>
      <c r="L13" s="23">
        <f t="shared" si="3"/>
        <v>0.20012445824711314</v>
      </c>
      <c r="M13" s="4"/>
    </row>
    <row r="14" spans="1:13" ht="15.75" thickBot="1" x14ac:dyDescent="0.3">
      <c r="A14" s="41" t="s">
        <v>302</v>
      </c>
      <c r="B14" s="43"/>
      <c r="C14" s="43"/>
      <c r="D14" s="44">
        <f ca="1">OFFSET(D14,-MATCH("PROYECTOS",$A$8:$A$50,0)-1,0)-(OFFSET(D14,-MATCH("PROYECTOS",$A$8:$A$50,0),0))</f>
        <v>768.04692699999987</v>
      </c>
      <c r="E14" s="45">
        <f t="shared" ref="E14:I14" ca="1" si="4">OFFSET(E14,-MATCH("PROYECTOS",$A$8:$A$50,0)-1,0)-(OFFSET(E14,-MATCH("PROYECTOS",$A$8:$A$50,0),0))</f>
        <v>1390.2312939999999</v>
      </c>
      <c r="F14" s="45">
        <f t="shared" ca="1" si="4"/>
        <v>180.86557781260942</v>
      </c>
      <c r="G14" s="45">
        <f t="shared" ca="1" si="4"/>
        <v>42.654935178477899</v>
      </c>
      <c r="H14" s="45">
        <f t="shared" ca="1" si="4"/>
        <v>87.632168442534748</v>
      </c>
      <c r="I14" s="45">
        <f t="shared" ca="1" si="4"/>
        <v>50.578474191596783</v>
      </c>
      <c r="J14" s="46">
        <f t="shared" ca="1" si="1"/>
        <v>3.0681898301792868E-2</v>
      </c>
      <c r="K14" s="46">
        <f t="shared" ca="1" si="2"/>
        <v>9.3716134993730507E-2</v>
      </c>
      <c r="L14" s="47">
        <f t="shared" ca="1" si="3"/>
        <v>0.13009747269622995</v>
      </c>
      <c r="M14" s="4"/>
    </row>
    <row r="15" spans="1:13" ht="15.75" thickBot="1" x14ac:dyDescent="0.3"/>
    <row r="16" spans="1:13" ht="15.75" thickBot="1" x14ac:dyDescent="0.3">
      <c r="A16" s="89" t="s">
        <v>324</v>
      </c>
      <c r="B16" s="90"/>
      <c r="C16" s="90"/>
      <c r="D16" s="91"/>
    </row>
    <row r="17" spans="1:4" ht="15.75" thickBot="1" x14ac:dyDescent="0.3">
      <c r="A17" s="1" t="s">
        <v>1191</v>
      </c>
    </row>
    <row r="18" spans="1:4" ht="45" customHeight="1" x14ac:dyDescent="0.25">
      <c r="A18" s="82" t="s">
        <v>326</v>
      </c>
      <c r="B18" s="83"/>
      <c r="C18" s="83"/>
      <c r="D18" s="94" t="s">
        <v>327</v>
      </c>
    </row>
    <row r="19" spans="1:4" ht="15.75" thickBot="1" x14ac:dyDescent="0.3">
      <c r="A19" s="92"/>
      <c r="B19" s="93"/>
      <c r="C19" s="93"/>
      <c r="D19" s="95"/>
    </row>
    <row r="20" spans="1:4" x14ac:dyDescent="0.25">
      <c r="A20" s="17"/>
      <c r="B20" s="19">
        <v>3000001</v>
      </c>
      <c r="C20" s="19" t="s">
        <v>284</v>
      </c>
      <c r="D20" s="23">
        <v>5.571743382369742E-2</v>
      </c>
    </row>
    <row r="21" spans="1:4" ht="25.5" x14ac:dyDescent="0.25">
      <c r="A21" s="17"/>
      <c r="B21" s="19">
        <v>3000269</v>
      </c>
      <c r="C21" s="19" t="s">
        <v>1173</v>
      </c>
      <c r="D21" s="23">
        <v>0</v>
      </c>
    </row>
    <row r="22" spans="1:4" ht="25.5" x14ac:dyDescent="0.25">
      <c r="A22" s="17"/>
      <c r="B22" s="19">
        <v>3000270</v>
      </c>
      <c r="C22" s="19" t="s">
        <v>1174</v>
      </c>
      <c r="D22" s="23">
        <v>2.0830313170725732E-2</v>
      </c>
    </row>
    <row r="23" spans="1:4" ht="25.5" x14ac:dyDescent="0.25">
      <c r="A23" s="17"/>
      <c r="B23" s="19">
        <v>3000666</v>
      </c>
      <c r="C23" s="19" t="s">
        <v>1175</v>
      </c>
      <c r="D23" s="23">
        <v>5.7579574055112825E-2</v>
      </c>
    </row>
    <row r="24" spans="1:4" ht="38.25" x14ac:dyDescent="0.25">
      <c r="A24" s="17"/>
      <c r="B24" s="19">
        <v>3000745</v>
      </c>
      <c r="C24" s="19" t="s">
        <v>1176</v>
      </c>
      <c r="D24" s="23">
        <v>0.1279289531571095</v>
      </c>
    </row>
    <row r="25" spans="1:4" ht="26.25" thickBot="1" x14ac:dyDescent="0.3">
      <c r="A25" s="24"/>
      <c r="B25" s="26">
        <v>3000747</v>
      </c>
      <c r="C25" s="26" t="s">
        <v>1177</v>
      </c>
      <c r="D25" s="30">
        <v>0.20012445824711314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1"/>
  <sheetViews>
    <sheetView topLeftCell="A15" workbookViewId="0">
      <selection activeCell="A21" sqref="A21:XFD22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82</v>
      </c>
      <c r="B1" s="49" t="s">
        <v>48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1172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2115.7218479999997</v>
      </c>
      <c r="I6" s="14">
        <v>2522.2631179999998</v>
      </c>
      <c r="J6" s="14">
        <v>244.74498888173696</v>
      </c>
      <c r="K6" s="14">
        <v>77.110233026767673</v>
      </c>
      <c r="L6" s="14">
        <v>106.13204107925412</v>
      </c>
      <c r="M6" s="14">
        <v>61.502714775715177</v>
      </c>
      <c r="N6" s="15">
        <v>3.0571843387977447E-2</v>
      </c>
      <c r="O6" s="15">
        <v>7.2649943932622585E-2</v>
      </c>
      <c r="P6" s="16">
        <v>9.7033884821582275E-2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SUM(H8:OFFSET(H6,MATCH("PROYECTOS",$A$8:$A$30,0),0))</f>
        <v>1347.6749209999996</v>
      </c>
      <c r="I7" s="38">
        <f ca="1">SUM(I8:OFFSET(I6,MATCH("PROYECTOS",$A$8:$A$30,0),0))</f>
        <v>1132.0318239999997</v>
      </c>
      <c r="J7" s="38">
        <f ca="1">SUM(J8:OFFSET(J6,MATCH("PROYECTOS",$A$8:$A$30,0),0))</f>
        <v>63.879411069127542</v>
      </c>
      <c r="K7" s="38">
        <f ca="1">SUM(K8:OFFSET(K6,MATCH("PROYECTOS",$A$8:$A$30,0),0))</f>
        <v>34.455297848289774</v>
      </c>
      <c r="L7" s="38">
        <f ca="1">SUM(L8:OFFSET(L6,MATCH("PROYECTOS",$A$8:$A$30,0),0))</f>
        <v>18.499872636719374</v>
      </c>
      <c r="M7" s="38">
        <f ca="1">SUM(M8:OFFSET(M6,MATCH("PROYECTOS",$A$8:$A$30,0),0))</f>
        <v>10.924240584118394</v>
      </c>
      <c r="N7" s="39">
        <f ca="1">IFERROR(K7/I7,0)</f>
        <v>3.043668659997829E-2</v>
      </c>
      <c r="O7" s="39">
        <f ca="1">IFERROR(SUM(K7,L7)/I7,0)</f>
        <v>4.6778870842953582E-2</v>
      </c>
      <c r="P7" s="40">
        <f ca="1">IFERROR(SUM(K7,L7,M7)/I7,0)</f>
        <v>5.6428988757057735E-2</v>
      </c>
      <c r="Q7" s="64"/>
      <c r="R7" s="38"/>
      <c r="S7" s="40"/>
    </row>
    <row r="8" spans="1:19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1</v>
      </c>
      <c r="G8" s="19" t="s">
        <v>539</v>
      </c>
      <c r="H8" s="20">
        <v>33.116794999999989</v>
      </c>
      <c r="I8" s="21">
        <v>47.782723000000011</v>
      </c>
      <c r="J8" s="21">
        <f t="shared" ref="J8:J20" si="0">SUM(K8,L8,M8)</f>
        <v>12.916384350301087</v>
      </c>
      <c r="K8" s="21">
        <v>5.2881426227540942</v>
      </c>
      <c r="L8" s="21">
        <v>3.7119265037981677</v>
      </c>
      <c r="M8" s="21">
        <v>3.9163152237488248</v>
      </c>
      <c r="N8" s="22">
        <f t="shared" ref="N8:N21" si="1">IFERROR(K8/I8,0)</f>
        <v>0.11067059997300892</v>
      </c>
      <c r="O8" s="22">
        <f t="shared" ref="O8:O21" si="2">IFERROR(SUM(K8,L8)/I8,0)</f>
        <v>0.18835404433841621</v>
      </c>
      <c r="P8" s="23">
        <f t="shared" ref="P8:P21" si="3">IFERROR(SUM(K8,L8,M8)/I8,0)</f>
        <v>0.27031494940757317</v>
      </c>
      <c r="Q8" s="70">
        <v>23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5001777</v>
      </c>
      <c r="C9" s="19" t="s">
        <v>1178</v>
      </c>
      <c r="D9" s="68">
        <v>3000001</v>
      </c>
      <c r="E9" s="19" t="s">
        <v>284</v>
      </c>
      <c r="F9" s="69">
        <v>177</v>
      </c>
      <c r="G9" s="19" t="s">
        <v>874</v>
      </c>
      <c r="H9" s="20">
        <v>1304.221532</v>
      </c>
      <c r="I9" s="21">
        <v>1073.5437460000001</v>
      </c>
      <c r="J9" s="21">
        <f t="shared" si="0"/>
        <v>49.566620724349065</v>
      </c>
      <c r="K9" s="21">
        <v>28.692340850830078</v>
      </c>
      <c r="L9" s="21">
        <v>14.475121021270752</v>
      </c>
      <c r="M9" s="21">
        <v>6.3991588522482346</v>
      </c>
      <c r="N9" s="22">
        <f t="shared" si="1"/>
        <v>2.6726755158080047E-2</v>
      </c>
      <c r="O9" s="22">
        <f t="shared" si="2"/>
        <v>4.0210249496531299E-2</v>
      </c>
      <c r="P9" s="23">
        <f t="shared" si="3"/>
        <v>4.6171030206298702E-2</v>
      </c>
      <c r="Q9" s="70">
        <v>4</v>
      </c>
      <c r="R9" s="21">
        <v>0</v>
      </c>
      <c r="S9" s="23">
        <f t="shared" ref="S9:S20" si="4">IFERROR(R9/Q9,0)</f>
        <v>0</v>
      </c>
    </row>
    <row r="10" spans="1:19" ht="25.5" x14ac:dyDescent="0.25">
      <c r="A10" s="17"/>
      <c r="B10" s="19">
        <v>5002737</v>
      </c>
      <c r="C10" s="19" t="s">
        <v>1179</v>
      </c>
      <c r="D10" s="68">
        <v>3000269</v>
      </c>
      <c r="E10" s="19" t="s">
        <v>1173</v>
      </c>
      <c r="F10" s="69">
        <v>46</v>
      </c>
      <c r="G10" s="19" t="s">
        <v>772</v>
      </c>
      <c r="H10" s="20">
        <v>0.3</v>
      </c>
      <c r="I10" s="21">
        <v>0.3</v>
      </c>
      <c r="J10" s="21">
        <f t="shared" si="0"/>
        <v>0</v>
      </c>
      <c r="K10" s="21">
        <v>0</v>
      </c>
      <c r="L10" s="21">
        <v>0</v>
      </c>
      <c r="M10" s="21">
        <v>0</v>
      </c>
      <c r="N10" s="22">
        <f t="shared" si="1"/>
        <v>0</v>
      </c>
      <c r="O10" s="22">
        <f t="shared" si="2"/>
        <v>0</v>
      </c>
      <c r="P10" s="23">
        <f t="shared" si="3"/>
        <v>0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5002740</v>
      </c>
      <c r="C11" s="19" t="s">
        <v>1180</v>
      </c>
      <c r="D11" s="68">
        <v>3000270</v>
      </c>
      <c r="E11" s="19" t="s">
        <v>1174</v>
      </c>
      <c r="F11" s="69">
        <v>120</v>
      </c>
      <c r="G11" s="19" t="s">
        <v>694</v>
      </c>
      <c r="H11" s="20">
        <v>0.2</v>
      </c>
      <c r="I11" s="21">
        <v>0.2</v>
      </c>
      <c r="J11" s="21">
        <f t="shared" si="0"/>
        <v>0</v>
      </c>
      <c r="K11" s="21">
        <v>0</v>
      </c>
      <c r="L11" s="21">
        <v>0</v>
      </c>
      <c r="M11" s="21">
        <v>0</v>
      </c>
      <c r="N11" s="22">
        <f t="shared" si="1"/>
        <v>0</v>
      </c>
      <c r="O11" s="22">
        <f t="shared" si="2"/>
        <v>0</v>
      </c>
      <c r="P11" s="23">
        <f t="shared" si="3"/>
        <v>0</v>
      </c>
      <c r="Q11" s="70">
        <v>0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5002741</v>
      </c>
      <c r="C12" s="19" t="s">
        <v>1181</v>
      </c>
      <c r="D12" s="68">
        <v>3000270</v>
      </c>
      <c r="E12" s="19" t="s">
        <v>1174</v>
      </c>
      <c r="F12" s="69">
        <v>120</v>
      </c>
      <c r="G12" s="19" t="s">
        <v>694</v>
      </c>
      <c r="H12" s="20">
        <v>0.21000000000000002</v>
      </c>
      <c r="I12" s="21">
        <v>0.23038000000000003</v>
      </c>
      <c r="J12" s="21">
        <f t="shared" si="0"/>
        <v>8.964950182416942E-3</v>
      </c>
      <c r="K12" s="21">
        <v>1.6066500174929388E-3</v>
      </c>
      <c r="L12" s="21">
        <v>1.6066500174929388E-3</v>
      </c>
      <c r="M12" s="21">
        <v>5.7516501474310644E-3</v>
      </c>
      <c r="N12" s="22">
        <f t="shared" si="1"/>
        <v>6.9739127419608414E-3</v>
      </c>
      <c r="O12" s="22">
        <f t="shared" si="2"/>
        <v>1.3947825483921683E-2</v>
      </c>
      <c r="P12" s="23">
        <f t="shared" si="3"/>
        <v>3.8913751985488937E-2</v>
      </c>
      <c r="Q12" s="70">
        <v>0</v>
      </c>
      <c r="R12" s="21">
        <v>0</v>
      </c>
      <c r="S12" s="23">
        <f t="shared" si="4"/>
        <v>0</v>
      </c>
    </row>
    <row r="13" spans="1:19" ht="51" x14ac:dyDescent="0.25">
      <c r="A13" s="17"/>
      <c r="B13" s="19">
        <v>5004465</v>
      </c>
      <c r="C13" s="19" t="s">
        <v>1182</v>
      </c>
      <c r="D13" s="68">
        <v>3000001</v>
      </c>
      <c r="E13" s="19" t="s">
        <v>284</v>
      </c>
      <c r="F13" s="69">
        <v>60</v>
      </c>
      <c r="G13" s="19" t="s">
        <v>318</v>
      </c>
      <c r="H13" s="20">
        <v>0.1</v>
      </c>
      <c r="I13" s="21">
        <v>0.1</v>
      </c>
      <c r="J13" s="21">
        <f t="shared" si="0"/>
        <v>0</v>
      </c>
      <c r="K13" s="21">
        <v>0</v>
      </c>
      <c r="L13" s="21">
        <v>0</v>
      </c>
      <c r="M13" s="21">
        <v>0</v>
      </c>
      <c r="N13" s="22">
        <f t="shared" si="1"/>
        <v>0</v>
      </c>
      <c r="O13" s="22">
        <f t="shared" si="2"/>
        <v>0</v>
      </c>
      <c r="P13" s="23">
        <f t="shared" si="3"/>
        <v>0</v>
      </c>
      <c r="Q13" s="70">
        <v>0</v>
      </c>
      <c r="R13" s="21">
        <v>0</v>
      </c>
      <c r="S13" s="23">
        <f t="shared" si="4"/>
        <v>0</v>
      </c>
    </row>
    <row r="14" spans="1:19" ht="51" x14ac:dyDescent="0.25">
      <c r="A14" s="17"/>
      <c r="B14" s="19">
        <v>5005060</v>
      </c>
      <c r="C14" s="19" t="s">
        <v>1183</v>
      </c>
      <c r="D14" s="68">
        <v>3000269</v>
      </c>
      <c r="E14" s="19" t="s">
        <v>1173</v>
      </c>
      <c r="F14" s="69">
        <v>60</v>
      </c>
      <c r="G14" s="19" t="s">
        <v>318</v>
      </c>
      <c r="H14" s="20">
        <v>0.1</v>
      </c>
      <c r="I14" s="21">
        <v>0.1</v>
      </c>
      <c r="J14" s="21">
        <f t="shared" si="0"/>
        <v>0</v>
      </c>
      <c r="K14" s="21">
        <v>0</v>
      </c>
      <c r="L14" s="21">
        <v>0</v>
      </c>
      <c r="M14" s="21">
        <v>0</v>
      </c>
      <c r="N14" s="22">
        <f t="shared" si="1"/>
        <v>0</v>
      </c>
      <c r="O14" s="22">
        <f t="shared" si="2"/>
        <v>0</v>
      </c>
      <c r="P14" s="23">
        <f t="shared" si="3"/>
        <v>0</v>
      </c>
      <c r="Q14" s="70">
        <v>0</v>
      </c>
      <c r="R14" s="21">
        <v>0</v>
      </c>
      <c r="S14" s="23">
        <f t="shared" si="4"/>
        <v>0</v>
      </c>
    </row>
    <row r="15" spans="1:19" ht="51" x14ac:dyDescent="0.25">
      <c r="A15" s="17"/>
      <c r="B15" s="19">
        <v>5005061</v>
      </c>
      <c r="C15" s="19" t="s">
        <v>1184</v>
      </c>
      <c r="D15" s="68">
        <v>3000666</v>
      </c>
      <c r="E15" s="19" t="s">
        <v>1175</v>
      </c>
      <c r="F15" s="69">
        <v>120</v>
      </c>
      <c r="G15" s="19" t="s">
        <v>694</v>
      </c>
      <c r="H15" s="20">
        <v>0.1</v>
      </c>
      <c r="I15" s="21">
        <v>0.1</v>
      </c>
      <c r="J15" s="21">
        <f t="shared" si="0"/>
        <v>0</v>
      </c>
      <c r="K15" s="21">
        <v>0</v>
      </c>
      <c r="L15" s="21">
        <v>0</v>
      </c>
      <c r="M15" s="21">
        <v>0</v>
      </c>
      <c r="N15" s="22">
        <f t="shared" si="1"/>
        <v>0</v>
      </c>
      <c r="O15" s="22">
        <f t="shared" si="2"/>
        <v>0</v>
      </c>
      <c r="P15" s="23">
        <f t="shared" si="3"/>
        <v>0</v>
      </c>
      <c r="Q15" s="70">
        <v>0</v>
      </c>
      <c r="R15" s="21">
        <v>0</v>
      </c>
      <c r="S15" s="23">
        <f t="shared" si="4"/>
        <v>0</v>
      </c>
    </row>
    <row r="16" spans="1:19" ht="63.75" x14ac:dyDescent="0.25">
      <c r="A16" s="17"/>
      <c r="B16" s="19">
        <v>5005062</v>
      </c>
      <c r="C16" s="19" t="s">
        <v>1185</v>
      </c>
      <c r="D16" s="68">
        <v>3000666</v>
      </c>
      <c r="E16" s="19" t="s">
        <v>1175</v>
      </c>
      <c r="F16" s="69">
        <v>120</v>
      </c>
      <c r="G16" s="19" t="s">
        <v>694</v>
      </c>
      <c r="H16" s="20">
        <v>0.1</v>
      </c>
      <c r="I16" s="21">
        <v>0.29221200000000003</v>
      </c>
      <c r="J16" s="21">
        <f t="shared" si="0"/>
        <v>2.2583399899303913E-2</v>
      </c>
      <c r="K16" s="21">
        <v>0</v>
      </c>
      <c r="L16" s="21">
        <v>7.1999998763203621E-3</v>
      </c>
      <c r="M16" s="21">
        <v>1.5383400022983551E-2</v>
      </c>
      <c r="N16" s="22">
        <f t="shared" si="1"/>
        <v>0</v>
      </c>
      <c r="O16" s="22">
        <f t="shared" si="2"/>
        <v>2.4639644765856165E-2</v>
      </c>
      <c r="P16" s="23">
        <f t="shared" si="3"/>
        <v>7.7284300094807579E-2</v>
      </c>
      <c r="Q16" s="70">
        <v>0</v>
      </c>
      <c r="R16" s="21">
        <v>0</v>
      </c>
      <c r="S16" s="23">
        <f t="shared" si="4"/>
        <v>0</v>
      </c>
    </row>
    <row r="17" spans="1:19" ht="51" x14ac:dyDescent="0.25">
      <c r="A17" s="17"/>
      <c r="B17" s="19">
        <v>5005677</v>
      </c>
      <c r="C17" s="19" t="s">
        <v>1186</v>
      </c>
      <c r="D17" s="68">
        <v>3000745</v>
      </c>
      <c r="E17" s="19" t="s">
        <v>1176</v>
      </c>
      <c r="F17" s="69">
        <v>60</v>
      </c>
      <c r="G17" s="19" t="s">
        <v>318</v>
      </c>
      <c r="H17" s="20">
        <v>0.71965199999999996</v>
      </c>
      <c r="I17" s="21">
        <v>1.172218</v>
      </c>
      <c r="J17" s="21">
        <f t="shared" si="0"/>
        <v>0.27570826630108058</v>
      </c>
      <c r="K17" s="21">
        <v>0.11759383155731484</v>
      </c>
      <c r="L17" s="21">
        <v>7.7998169930651784E-2</v>
      </c>
      <c r="M17" s="21">
        <v>8.0116264813113958E-2</v>
      </c>
      <c r="N17" s="22">
        <f t="shared" si="1"/>
        <v>0.10031737403564427</v>
      </c>
      <c r="O17" s="22">
        <f t="shared" si="2"/>
        <v>0.16685633686563986</v>
      </c>
      <c r="P17" s="23">
        <f t="shared" si="3"/>
        <v>0.235202211790879</v>
      </c>
      <c r="Q17" s="70">
        <v>0</v>
      </c>
      <c r="R17" s="21">
        <v>0</v>
      </c>
      <c r="S17" s="23">
        <f t="shared" si="4"/>
        <v>0</v>
      </c>
    </row>
    <row r="18" spans="1:19" ht="38.25" x14ac:dyDescent="0.25">
      <c r="A18" s="17"/>
      <c r="B18" s="19">
        <v>5005678</v>
      </c>
      <c r="C18" s="19" t="s">
        <v>1187</v>
      </c>
      <c r="D18" s="68">
        <v>3000745</v>
      </c>
      <c r="E18" s="19" t="s">
        <v>1176</v>
      </c>
      <c r="F18" s="69">
        <v>120</v>
      </c>
      <c r="G18" s="19" t="s">
        <v>694</v>
      </c>
      <c r="H18" s="20">
        <v>6.3126179999999996</v>
      </c>
      <c r="I18" s="21">
        <v>5.9315859999999994</v>
      </c>
      <c r="J18" s="21">
        <f t="shared" si="0"/>
        <v>0.63307394285220653</v>
      </c>
      <c r="K18" s="21">
        <v>0.15210783388465643</v>
      </c>
      <c r="L18" s="21">
        <v>0.10232742311200127</v>
      </c>
      <c r="M18" s="21">
        <v>0.37863868585554883</v>
      </c>
      <c r="N18" s="22">
        <f t="shared" si="1"/>
        <v>2.5643703704988252E-2</v>
      </c>
      <c r="O18" s="22">
        <f t="shared" si="2"/>
        <v>4.2894979015166895E-2</v>
      </c>
      <c r="P18" s="23">
        <f t="shared" si="3"/>
        <v>0.10672928671222277</v>
      </c>
      <c r="Q18" s="70">
        <v>0</v>
      </c>
      <c r="R18" s="21">
        <v>0</v>
      </c>
      <c r="S18" s="23">
        <f t="shared" si="4"/>
        <v>0</v>
      </c>
    </row>
    <row r="19" spans="1:19" ht="25.5" x14ac:dyDescent="0.25">
      <c r="A19" s="17"/>
      <c r="B19" s="19">
        <v>5005682</v>
      </c>
      <c r="C19" s="19" t="s">
        <v>1188</v>
      </c>
      <c r="D19" s="68">
        <v>3000747</v>
      </c>
      <c r="E19" s="19" t="s">
        <v>1177</v>
      </c>
      <c r="F19" s="69">
        <v>60</v>
      </c>
      <c r="G19" s="19" t="s">
        <v>318</v>
      </c>
      <c r="H19" s="20">
        <v>2.0339239999999998</v>
      </c>
      <c r="I19" s="21">
        <v>2.1185590000000003</v>
      </c>
      <c r="J19" s="21">
        <f t="shared" si="0"/>
        <v>0.45027543531614356</v>
      </c>
      <c r="K19" s="21">
        <v>0.19770605931989849</v>
      </c>
      <c r="L19" s="21">
        <v>0.12369286871398799</v>
      </c>
      <c r="M19" s="21">
        <v>0.12887650728225708</v>
      </c>
      <c r="N19" s="22">
        <f t="shared" si="1"/>
        <v>9.3321007024066108E-2</v>
      </c>
      <c r="O19" s="22">
        <f t="shared" si="2"/>
        <v>0.15170638534677883</v>
      </c>
      <c r="P19" s="23">
        <f t="shared" si="3"/>
        <v>0.21253853931665037</v>
      </c>
      <c r="Q19" s="70">
        <v>0</v>
      </c>
      <c r="R19" s="21">
        <v>0</v>
      </c>
      <c r="S19" s="23">
        <f t="shared" si="4"/>
        <v>0</v>
      </c>
    </row>
    <row r="20" spans="1:19" ht="38.25" x14ac:dyDescent="0.25">
      <c r="A20" s="17"/>
      <c r="B20" s="19">
        <v>5005683</v>
      </c>
      <c r="C20" s="19" t="s">
        <v>1189</v>
      </c>
      <c r="D20" s="68">
        <v>3000747</v>
      </c>
      <c r="E20" s="19" t="s">
        <v>1177</v>
      </c>
      <c r="F20" s="69">
        <v>120</v>
      </c>
      <c r="G20" s="19" t="s">
        <v>694</v>
      </c>
      <c r="H20" s="20">
        <v>0.16039999999999999</v>
      </c>
      <c r="I20" s="21">
        <v>0.16039999999999999</v>
      </c>
      <c r="J20" s="21">
        <f t="shared" si="0"/>
        <v>5.7999999262392521E-3</v>
      </c>
      <c r="K20" s="21">
        <v>5.7999999262392521E-3</v>
      </c>
      <c r="L20" s="21">
        <v>0</v>
      </c>
      <c r="M20" s="21">
        <v>0</v>
      </c>
      <c r="N20" s="22">
        <f t="shared" si="1"/>
        <v>3.6159600537651201E-2</v>
      </c>
      <c r="O20" s="22">
        <f t="shared" si="2"/>
        <v>3.6159600537651201E-2</v>
      </c>
      <c r="P20" s="23">
        <f t="shared" si="3"/>
        <v>3.6159600537651201E-2</v>
      </c>
      <c r="Q20" s="70">
        <v>0</v>
      </c>
      <c r="R20" s="21">
        <v>0</v>
      </c>
      <c r="S20" s="23">
        <f t="shared" si="4"/>
        <v>0</v>
      </c>
    </row>
    <row r="21" spans="1:19" ht="15.75" thickBot="1" x14ac:dyDescent="0.3">
      <c r="A21" s="41" t="s">
        <v>302</v>
      </c>
      <c r="B21" s="43"/>
      <c r="C21" s="43"/>
      <c r="D21" s="65"/>
      <c r="E21" s="43"/>
      <c r="F21" s="66"/>
      <c r="G21" s="43"/>
      <c r="H21" s="44">
        <f t="shared" ref="H21:M21" ca="1" si="5">OFFSET(H21,-MATCH("PROYECTOS",$A$8:$A$30,0)-1,0)-(OFFSET(H21,-MATCH("PROYECTOS",$A$8:$A$30,0),0))</f>
        <v>768.0469270000001</v>
      </c>
      <c r="I21" s="45">
        <f t="shared" ca="1" si="5"/>
        <v>1390.2312940000002</v>
      </c>
      <c r="J21" s="45">
        <f t="shared" ca="1" si="5"/>
        <v>180.86557781260942</v>
      </c>
      <c r="K21" s="45">
        <f t="shared" ca="1" si="5"/>
        <v>42.654935178477899</v>
      </c>
      <c r="L21" s="45">
        <f t="shared" ca="1" si="5"/>
        <v>87.632168442534748</v>
      </c>
      <c r="M21" s="45">
        <f t="shared" ca="1" si="5"/>
        <v>50.578474191596783</v>
      </c>
      <c r="N21" s="46">
        <f t="shared" ca="1" si="1"/>
        <v>3.0681898301792864E-2</v>
      </c>
      <c r="O21" s="46">
        <f t="shared" ca="1" si="2"/>
        <v>9.3716134993730493E-2</v>
      </c>
      <c r="P21" s="47">
        <f t="shared" ca="1" si="3"/>
        <v>0.13009747269622995</v>
      </c>
      <c r="Q21" s="67"/>
      <c r="R21" s="45"/>
      <c r="S21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5"/>
  <sheetViews>
    <sheetView topLeftCell="A13" workbookViewId="0">
      <selection activeCell="A33" sqref="A33:L33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83</v>
      </c>
      <c r="B1" s="50" t="s">
        <v>49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1192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1227.3757860000003</v>
      </c>
      <c r="E6" s="14">
        <v>2295.693655</v>
      </c>
      <c r="F6" s="14">
        <v>357.35564305174</v>
      </c>
      <c r="G6" s="14">
        <v>83.680035306578247</v>
      </c>
      <c r="H6" s="14">
        <v>162.83443551048549</v>
      </c>
      <c r="I6" s="14">
        <v>110.84117223467629</v>
      </c>
      <c r="J6" s="15">
        <v>3.6450871885420726E-2</v>
      </c>
      <c r="K6" s="15">
        <v>0.10738125719873706</v>
      </c>
      <c r="L6" s="16">
        <v>0.15566347115758353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525.05437599999971</v>
      </c>
      <c r="E7" s="38">
        <f ca="1">SUM(E8:OFFSET(E6,MATCH("GOBIERNOS REGIONALES",$A$8:$A$50,0),0))</f>
        <v>802.02131299999996</v>
      </c>
      <c r="F7" s="38">
        <f ca="1">SUM(F8:OFFSET(F6,MATCH("GOBIERNOS REGIONALES",$A$8:$A$50,0),0))</f>
        <v>85.076390059789901</v>
      </c>
      <c r="G7" s="38">
        <f ca="1">SUM(G8:OFFSET(G6,MATCH("GOBIERNOS REGIONALES",$A$8:$A$50,0),0))</f>
        <v>28.466162205979344</v>
      </c>
      <c r="H7" s="38">
        <f ca="1">SUM(H8:OFFSET(H6,MATCH("GOBIERNOS REGIONALES",$A$8:$A$50,0),0))</f>
        <v>39.522489877497264</v>
      </c>
      <c r="I7" s="38">
        <f ca="1">SUM(I8:OFFSET(I6,MATCH("GOBIERNOS REGIONALES",$A$8:$A$50,0),0))</f>
        <v>17.087737976313292</v>
      </c>
      <c r="J7" s="39">
        <f ca="1">IFERROR(G7/E7,0)</f>
        <v>3.5493024617388624E-2</v>
      </c>
      <c r="K7" s="39">
        <f ca="1">IFERROR(SUM(G7,H7)/E7,0)</f>
        <v>8.4771627613188641E-2</v>
      </c>
      <c r="L7" s="40">
        <f ca="1">IFERROR(SUM(G7,H7,I7)/E7,0)</f>
        <v>0.10607746786872471</v>
      </c>
      <c r="M7" s="4"/>
    </row>
    <row r="8" spans="1:13" ht="25.5" x14ac:dyDescent="0.25">
      <c r="A8" s="17"/>
      <c r="B8" s="18">
        <v>37</v>
      </c>
      <c r="C8" s="19" t="s">
        <v>128</v>
      </c>
      <c r="D8" s="20">
        <v>525.05437599999971</v>
      </c>
      <c r="E8" s="21">
        <v>802.02131299999996</v>
      </c>
      <c r="F8" s="21">
        <f t="shared" ref="F8:F34" si="0">SUM(G8,H8,I8)</f>
        <v>85.076390059789901</v>
      </c>
      <c r="G8" s="21">
        <v>28.466162205979344</v>
      </c>
      <c r="H8" s="21">
        <v>39.522489877497264</v>
      </c>
      <c r="I8" s="21">
        <v>17.087737976313292</v>
      </c>
      <c r="J8" s="22">
        <f t="shared" ref="J8:J34" si="1">IFERROR(G8/E8,0)</f>
        <v>3.5493024617388624E-2</v>
      </c>
      <c r="K8" s="22">
        <f t="shared" ref="K8:K34" si="2">IFERROR(SUM(G8,H8)/E8,0)</f>
        <v>8.4771627613188641E-2</v>
      </c>
      <c r="L8" s="23">
        <f t="shared" ref="L8:L34" si="3">IFERROR(SUM(G8,H8,I8)/E8,0)</f>
        <v>0.10607746786872471</v>
      </c>
      <c r="M8" s="4"/>
    </row>
    <row r="9" spans="1:13" x14ac:dyDescent="0.25">
      <c r="A9" s="34" t="s">
        <v>214</v>
      </c>
      <c r="B9" s="57"/>
      <c r="C9" s="36"/>
      <c r="D9" s="37">
        <f ca="1">SUM(D10:OFFSET(D8,(MATCH("GOBIERNOS LOCALES",$A$8:$A$50,0)-MATCH("GOBIERNOS REGIONALES",$A$8:$A$50,0)),0))</f>
        <v>53.104472000000001</v>
      </c>
      <c r="E9" s="38">
        <f ca="1">SUM(E10:OFFSET(E8,(MATCH("GOBIERNOS LOCALES",$A$8:$A$50,0)-MATCH("GOBIERNOS REGIONALES",$A$8:$A$50,0)),0))</f>
        <v>73.856582000000003</v>
      </c>
      <c r="F9" s="38">
        <f ca="1">SUM(F10:OFFSET(F8,(MATCH("GOBIERNOS LOCALES",$A$8:$A$50,0)-MATCH("GOBIERNOS REGIONALES",$A$8:$A$50,0)),0))</f>
        <v>9.6051193482849158</v>
      </c>
      <c r="G9" s="38">
        <f ca="1">SUM(G10:OFFSET(G8,(MATCH("GOBIERNOS LOCALES",$A$8:$A$50,0)-MATCH("GOBIERNOS REGIONALES",$A$8:$A$50,0)),0))</f>
        <v>2.9314431496450197</v>
      </c>
      <c r="H9" s="38">
        <f ca="1">SUM(H10:OFFSET(H8,(MATCH("GOBIERNOS LOCALES",$A$8:$A$50,0)-MATCH("GOBIERNOS REGIONALES",$A$8:$A$50,0)),0))</f>
        <v>4.1909650485072234</v>
      </c>
      <c r="I9" s="38">
        <f ca="1">SUM(I10:OFFSET(I8,(MATCH("GOBIERNOS LOCALES",$A$8:$A$50,0)-MATCH("GOBIERNOS REGIONALES",$A$8:$A$50,0)),0))</f>
        <v>2.4827111501326726</v>
      </c>
      <c r="J9" s="39">
        <f t="shared" ca="1" si="1"/>
        <v>3.9691021033778945E-2</v>
      </c>
      <c r="K9" s="39">
        <f t="shared" ca="1" si="2"/>
        <v>9.6435659561828119E-2</v>
      </c>
      <c r="L9" s="40">
        <f t="shared" ca="1" si="3"/>
        <v>0.13005095941597886</v>
      </c>
      <c r="M9" s="4"/>
    </row>
    <row r="10" spans="1:13" x14ac:dyDescent="0.25">
      <c r="A10" s="17"/>
      <c r="B10" s="18">
        <v>440</v>
      </c>
      <c r="C10" s="19" t="s">
        <v>215</v>
      </c>
      <c r="D10" s="20">
        <v>9.7285330000000005</v>
      </c>
      <c r="E10" s="21">
        <v>9.3771769999999979</v>
      </c>
      <c r="F10" s="21">
        <f t="shared" si="0"/>
        <v>0.91574487905745627</v>
      </c>
      <c r="G10" s="21">
        <v>0</v>
      </c>
      <c r="H10" s="21">
        <v>0.28557974984869361</v>
      </c>
      <c r="I10" s="21">
        <v>0.63016512920876266</v>
      </c>
      <c r="J10" s="22">
        <f t="shared" si="1"/>
        <v>0</v>
      </c>
      <c r="K10" s="22">
        <f t="shared" si="2"/>
        <v>3.0454767980671975E-2</v>
      </c>
      <c r="L10" s="23">
        <f t="shared" si="3"/>
        <v>9.7656776560520978E-2</v>
      </c>
      <c r="M10" s="4"/>
    </row>
    <row r="11" spans="1:13" x14ac:dyDescent="0.25">
      <c r="A11" s="17"/>
      <c r="B11" s="18">
        <v>441</v>
      </c>
      <c r="C11" s="19" t="s">
        <v>216</v>
      </c>
      <c r="D11" s="20">
        <v>0</v>
      </c>
      <c r="E11" s="21">
        <v>0.18674200000000002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</row>
    <row r="12" spans="1:13" x14ac:dyDescent="0.25">
      <c r="A12" s="17"/>
      <c r="B12" s="18">
        <v>442</v>
      </c>
      <c r="C12" s="19" t="s">
        <v>217</v>
      </c>
      <c r="D12" s="20">
        <v>0.797462</v>
      </c>
      <c r="E12" s="21">
        <v>1.1333569999999999</v>
      </c>
      <c r="F12" s="21">
        <f t="shared" si="0"/>
        <v>0.171091904892819</v>
      </c>
      <c r="G12" s="21">
        <v>0</v>
      </c>
      <c r="H12" s="21">
        <v>4.599999837228097E-2</v>
      </c>
      <c r="I12" s="21">
        <v>0.12509190652053803</v>
      </c>
      <c r="J12" s="22">
        <f t="shared" si="1"/>
        <v>0</v>
      </c>
      <c r="K12" s="22">
        <f t="shared" si="2"/>
        <v>4.0587386297769347E-2</v>
      </c>
      <c r="L12" s="23">
        <f t="shared" si="3"/>
        <v>0.15096029308754347</v>
      </c>
      <c r="M12" s="4"/>
    </row>
    <row r="13" spans="1:13" x14ac:dyDescent="0.25">
      <c r="A13" s="17"/>
      <c r="B13" s="18">
        <v>443</v>
      </c>
      <c r="C13" s="19" t="s">
        <v>218</v>
      </c>
      <c r="D13" s="20">
        <v>0</v>
      </c>
      <c r="E13" s="21">
        <v>0.27671099999999998</v>
      </c>
      <c r="F13" s="21">
        <f t="shared" si="0"/>
        <v>4.7189201723085716E-2</v>
      </c>
      <c r="G13" s="21">
        <v>7.3600001633167267E-3</v>
      </c>
      <c r="H13" s="21">
        <v>1.4655900391517207E-2</v>
      </c>
      <c r="I13" s="21">
        <v>2.5173301168251783E-2</v>
      </c>
      <c r="J13" s="22">
        <f t="shared" si="1"/>
        <v>2.6598148115964768E-2</v>
      </c>
      <c r="K13" s="22">
        <f t="shared" si="2"/>
        <v>7.9562794955147911E-2</v>
      </c>
      <c r="L13" s="23">
        <f t="shared" si="3"/>
        <v>0.1705360528605141</v>
      </c>
      <c r="M13" s="4"/>
    </row>
    <row r="14" spans="1:13" x14ac:dyDescent="0.25">
      <c r="A14" s="17"/>
      <c r="B14" s="18">
        <v>444</v>
      </c>
      <c r="C14" s="19" t="s">
        <v>219</v>
      </c>
      <c r="D14" s="20">
        <v>0</v>
      </c>
      <c r="E14" s="21">
        <v>0.55000000000000004</v>
      </c>
      <c r="F14" s="21">
        <f t="shared" si="0"/>
        <v>8.3027699729427695E-3</v>
      </c>
      <c r="G14" s="21">
        <v>0</v>
      </c>
      <c r="H14" s="21">
        <v>3.8959999801591039E-3</v>
      </c>
      <c r="I14" s="21">
        <v>4.4067699927836657E-3</v>
      </c>
      <c r="J14" s="22">
        <f t="shared" si="1"/>
        <v>0</v>
      </c>
      <c r="K14" s="22">
        <f t="shared" si="2"/>
        <v>7.0836363275620061E-3</v>
      </c>
      <c r="L14" s="23">
        <f t="shared" si="3"/>
        <v>1.5095945405350489E-2</v>
      </c>
      <c r="M14" s="4"/>
    </row>
    <row r="15" spans="1:13" x14ac:dyDescent="0.25">
      <c r="A15" s="17"/>
      <c r="B15" s="18">
        <v>445</v>
      </c>
      <c r="C15" s="19" t="s">
        <v>220</v>
      </c>
      <c r="D15" s="20">
        <v>0</v>
      </c>
      <c r="E15" s="21">
        <v>1.613132</v>
      </c>
      <c r="F15" s="21">
        <f t="shared" si="0"/>
        <v>1.2613669881829992E-2</v>
      </c>
      <c r="G15" s="21">
        <v>2.7365600690245628E-3</v>
      </c>
      <c r="H15" s="21">
        <v>7.3371098842471838E-3</v>
      </c>
      <c r="I15" s="21">
        <v>2.5399999285582453E-3</v>
      </c>
      <c r="J15" s="22">
        <f t="shared" si="1"/>
        <v>1.696426621643215E-3</v>
      </c>
      <c r="K15" s="22">
        <f t="shared" si="2"/>
        <v>6.2447896100701903E-3</v>
      </c>
      <c r="L15" s="23">
        <f t="shared" si="3"/>
        <v>7.8193662278288403E-3</v>
      </c>
      <c r="M15" s="4"/>
    </row>
    <row r="16" spans="1:13" x14ac:dyDescent="0.25">
      <c r="A16" s="17"/>
      <c r="B16" s="18">
        <v>446</v>
      </c>
      <c r="C16" s="19" t="s">
        <v>221</v>
      </c>
      <c r="D16" s="20">
        <v>7.5244089999999995</v>
      </c>
      <c r="E16" s="21">
        <v>8.6648169999999993</v>
      </c>
      <c r="F16" s="21">
        <f t="shared" si="0"/>
        <v>1.204400438873563</v>
      </c>
      <c r="G16" s="21">
        <v>0.31355413107667118</v>
      </c>
      <c r="H16" s="21">
        <v>0.53628658276284114</v>
      </c>
      <c r="I16" s="21">
        <v>0.35455972503405064</v>
      </c>
      <c r="J16" s="22">
        <f t="shared" si="1"/>
        <v>3.6187045967234072E-2</v>
      </c>
      <c r="K16" s="22">
        <f t="shared" si="2"/>
        <v>9.8079476328180079E-2</v>
      </c>
      <c r="L16" s="23">
        <f t="shared" si="3"/>
        <v>0.13899894699144402</v>
      </c>
      <c r="M16" s="4"/>
    </row>
    <row r="17" spans="1:13" x14ac:dyDescent="0.25">
      <c r="A17" s="17"/>
      <c r="B17" s="18">
        <v>447</v>
      </c>
      <c r="C17" s="19" t="s">
        <v>222</v>
      </c>
      <c r="D17" s="20">
        <v>0</v>
      </c>
      <c r="E17" s="21">
        <v>5.1217189999999997</v>
      </c>
      <c r="F17" s="21">
        <f t="shared" si="0"/>
        <v>2.1810187599621713</v>
      </c>
      <c r="G17" s="21">
        <v>1.0172287910245359</v>
      </c>
      <c r="H17" s="21">
        <v>0.63429618254303932</v>
      </c>
      <c r="I17" s="21">
        <v>0.5294937863945961</v>
      </c>
      <c r="J17" s="22">
        <f t="shared" si="1"/>
        <v>0.19861081621708179</v>
      </c>
      <c r="K17" s="22">
        <f t="shared" si="2"/>
        <v>0.32245520958248108</v>
      </c>
      <c r="L17" s="23">
        <f t="shared" si="3"/>
        <v>0.42583725502359099</v>
      </c>
      <c r="M17" s="4"/>
    </row>
    <row r="18" spans="1:13" x14ac:dyDescent="0.25">
      <c r="A18" s="17"/>
      <c r="B18" s="18">
        <v>448</v>
      </c>
      <c r="C18" s="19" t="s">
        <v>223</v>
      </c>
      <c r="D18" s="20">
        <v>22.041474000000001</v>
      </c>
      <c r="E18" s="21">
        <v>22.113495</v>
      </c>
      <c r="F18" s="21">
        <f t="shared" si="0"/>
        <v>1.5432286808500066</v>
      </c>
      <c r="G18" s="21">
        <v>0</v>
      </c>
      <c r="H18" s="21">
        <v>1.4465816827723756</v>
      </c>
      <c r="I18" s="21">
        <v>9.6646998077630997E-2</v>
      </c>
      <c r="J18" s="22">
        <f t="shared" si="1"/>
        <v>0</v>
      </c>
      <c r="K18" s="22">
        <f t="shared" si="2"/>
        <v>6.5416239394649092E-2</v>
      </c>
      <c r="L18" s="23">
        <f t="shared" si="3"/>
        <v>6.9786737955714676E-2</v>
      </c>
      <c r="M18" s="4"/>
    </row>
    <row r="19" spans="1:13" x14ac:dyDescent="0.25">
      <c r="A19" s="17"/>
      <c r="B19" s="18">
        <v>449</v>
      </c>
      <c r="C19" s="19" t="s">
        <v>224</v>
      </c>
      <c r="D19" s="20">
        <v>0</v>
      </c>
      <c r="E19" s="21">
        <v>0.36367000000000005</v>
      </c>
      <c r="F19" s="21">
        <f t="shared" si="0"/>
        <v>3.5791530302958563E-2</v>
      </c>
      <c r="G19" s="21">
        <v>0</v>
      </c>
      <c r="H19" s="21">
        <v>0</v>
      </c>
      <c r="I19" s="21">
        <v>3.5791530302958563E-2</v>
      </c>
      <c r="J19" s="22">
        <f t="shared" si="1"/>
        <v>0</v>
      </c>
      <c r="K19" s="22">
        <f t="shared" si="2"/>
        <v>0</v>
      </c>
      <c r="L19" s="23">
        <f t="shared" si="3"/>
        <v>9.8417604704700845E-2</v>
      </c>
      <c r="M19" s="4"/>
    </row>
    <row r="20" spans="1:13" x14ac:dyDescent="0.25">
      <c r="A20" s="17"/>
      <c r="B20" s="18">
        <v>450</v>
      </c>
      <c r="C20" s="19" t="s">
        <v>225</v>
      </c>
      <c r="D20" s="20">
        <v>0</v>
      </c>
      <c r="E20" s="21">
        <v>1.3824620000000001</v>
      </c>
      <c r="F20" s="21">
        <f t="shared" si="0"/>
        <v>4.461151038412936E-2</v>
      </c>
      <c r="G20" s="21">
        <v>0</v>
      </c>
      <c r="H20" s="21">
        <v>0</v>
      </c>
      <c r="I20" s="21">
        <v>4.461151038412936E-2</v>
      </c>
      <c r="J20" s="22">
        <f t="shared" si="1"/>
        <v>0</v>
      </c>
      <c r="K20" s="22">
        <f t="shared" si="2"/>
        <v>0</v>
      </c>
      <c r="L20" s="23">
        <f t="shared" si="3"/>
        <v>3.2269610581794915E-2</v>
      </c>
      <c r="M20" s="4"/>
    </row>
    <row r="21" spans="1:13" x14ac:dyDescent="0.25">
      <c r="A21" s="17"/>
      <c r="B21" s="18">
        <v>451</v>
      </c>
      <c r="C21" s="19" t="s">
        <v>226</v>
      </c>
      <c r="D21" s="20">
        <v>0</v>
      </c>
      <c r="E21" s="21">
        <v>0.62488699999999997</v>
      </c>
      <c r="F21" s="21">
        <f t="shared" si="0"/>
        <v>1.5586840163450688E-2</v>
      </c>
      <c r="G21" s="21">
        <v>0</v>
      </c>
      <c r="H21" s="21">
        <v>3.7999999040039256E-4</v>
      </c>
      <c r="I21" s="21">
        <v>1.5206840173050296E-2</v>
      </c>
      <c r="J21" s="22">
        <f t="shared" si="1"/>
        <v>0</v>
      </c>
      <c r="K21" s="22">
        <f t="shared" si="2"/>
        <v>6.0810993091613781E-4</v>
      </c>
      <c r="L21" s="23">
        <f t="shared" si="3"/>
        <v>2.4943454038011174E-2</v>
      </c>
      <c r="M21" s="4"/>
    </row>
    <row r="22" spans="1:13" x14ac:dyDescent="0.25">
      <c r="A22" s="17"/>
      <c r="B22" s="18">
        <v>452</v>
      </c>
      <c r="C22" s="19" t="s">
        <v>227</v>
      </c>
      <c r="D22" s="20">
        <v>0</v>
      </c>
      <c r="E22" s="21">
        <v>0.9816990000000001</v>
      </c>
      <c r="F22" s="21">
        <f t="shared" si="0"/>
        <v>2.82590001297649E-2</v>
      </c>
      <c r="G22" s="21">
        <v>0</v>
      </c>
      <c r="H22" s="21">
        <v>1.8259000353282318E-2</v>
      </c>
      <c r="I22" s="21">
        <v>9.9999997764825821E-3</v>
      </c>
      <c r="J22" s="22">
        <f t="shared" si="1"/>
        <v>0</v>
      </c>
      <c r="K22" s="22">
        <f t="shared" si="2"/>
        <v>1.8599387748467009E-2</v>
      </c>
      <c r="L22" s="23">
        <f t="shared" si="3"/>
        <v>2.8785809224380281E-2</v>
      </c>
      <c r="M22" s="4"/>
    </row>
    <row r="23" spans="1:13" x14ac:dyDescent="0.25">
      <c r="A23" s="17"/>
      <c r="B23" s="18">
        <v>453</v>
      </c>
      <c r="C23" s="19" t="s">
        <v>228</v>
      </c>
      <c r="D23" s="20">
        <v>3.7792520000000001</v>
      </c>
      <c r="E23" s="21">
        <v>0.14510200000000001</v>
      </c>
      <c r="F23" s="21">
        <f t="shared" si="0"/>
        <v>7.657600031234324E-2</v>
      </c>
      <c r="G23" s="21">
        <v>3.8288000272586942E-2</v>
      </c>
      <c r="H23" s="21">
        <v>8.0510000698268414E-3</v>
      </c>
      <c r="I23" s="21">
        <v>3.0236999969929457E-2</v>
      </c>
      <c r="J23" s="22">
        <f t="shared" si="1"/>
        <v>0.26386955570968657</v>
      </c>
      <c r="K23" s="22">
        <f t="shared" si="2"/>
        <v>0.31935466321907197</v>
      </c>
      <c r="L23" s="23">
        <f t="shared" si="3"/>
        <v>0.52773910981477334</v>
      </c>
      <c r="M23" s="4"/>
    </row>
    <row r="24" spans="1:13" x14ac:dyDescent="0.25">
      <c r="A24" s="17"/>
      <c r="B24" s="18">
        <v>454</v>
      </c>
      <c r="C24" s="19" t="s">
        <v>229</v>
      </c>
      <c r="D24" s="20">
        <v>0</v>
      </c>
      <c r="E24" s="21">
        <v>0.62416700000000003</v>
      </c>
      <c r="F24" s="21">
        <f t="shared" si="0"/>
        <v>0.15040613373275846</v>
      </c>
      <c r="G24" s="21">
        <v>3.5880000796169043E-2</v>
      </c>
      <c r="H24" s="21">
        <v>6.7375631304457784E-2</v>
      </c>
      <c r="I24" s="21">
        <v>4.7150501632131636E-2</v>
      </c>
      <c r="J24" s="22">
        <f t="shared" si="1"/>
        <v>5.7484616771102989E-2</v>
      </c>
      <c r="K24" s="22">
        <f t="shared" si="2"/>
        <v>0.16542949579299582</v>
      </c>
      <c r="L24" s="23">
        <f t="shared" si="3"/>
        <v>0.24097098009468373</v>
      </c>
      <c r="M24" s="4"/>
    </row>
    <row r="25" spans="1:13" x14ac:dyDescent="0.25">
      <c r="A25" s="17"/>
      <c r="B25" s="18">
        <v>455</v>
      </c>
      <c r="C25" s="19" t="s">
        <v>230</v>
      </c>
      <c r="D25" s="20">
        <v>0</v>
      </c>
      <c r="E25" s="21">
        <v>0.74068999999999996</v>
      </c>
      <c r="F25" s="21">
        <f t="shared" si="0"/>
        <v>0.24572128659201553</v>
      </c>
      <c r="G25" s="21">
        <v>0.19541418616427109</v>
      </c>
      <c r="H25" s="21">
        <v>2.3896999970020261E-2</v>
      </c>
      <c r="I25" s="21">
        <v>2.6410100457724184E-2</v>
      </c>
      <c r="J25" s="22">
        <f t="shared" si="1"/>
        <v>0.26382722348657484</v>
      </c>
      <c r="K25" s="22">
        <f t="shared" si="2"/>
        <v>0.29609038347256122</v>
      </c>
      <c r="L25" s="23">
        <f t="shared" si="3"/>
        <v>0.3317464615318359</v>
      </c>
      <c r="M25" s="4"/>
    </row>
    <row r="26" spans="1:13" x14ac:dyDescent="0.25">
      <c r="A26" s="17"/>
      <c r="B26" s="18">
        <v>456</v>
      </c>
      <c r="C26" s="19" t="s">
        <v>231</v>
      </c>
      <c r="D26" s="20">
        <v>0</v>
      </c>
      <c r="E26" s="21">
        <v>3.7811670000000004</v>
      </c>
      <c r="F26" s="21">
        <f t="shared" si="0"/>
        <v>0.10337108951353002</v>
      </c>
      <c r="G26" s="21">
        <v>1.5179999638348818E-2</v>
      </c>
      <c r="H26" s="21">
        <v>8.2983479893300682E-2</v>
      </c>
      <c r="I26" s="21">
        <v>5.2076099818805233E-3</v>
      </c>
      <c r="J26" s="22">
        <f t="shared" si="1"/>
        <v>4.0146334817660308E-3</v>
      </c>
      <c r="K26" s="22">
        <f t="shared" si="2"/>
        <v>2.5961159486383303E-2</v>
      </c>
      <c r="L26" s="23">
        <f t="shared" si="3"/>
        <v>2.7338408886338532E-2</v>
      </c>
      <c r="M26" s="4"/>
    </row>
    <row r="27" spans="1:13" x14ac:dyDescent="0.25">
      <c r="A27" s="17"/>
      <c r="B27" s="18">
        <v>457</v>
      </c>
      <c r="C27" s="19" t="s">
        <v>232</v>
      </c>
      <c r="D27" s="20">
        <v>3.4893490000000003</v>
      </c>
      <c r="E27" s="21">
        <v>2.4992239999999999</v>
      </c>
      <c r="F27" s="21">
        <f t="shared" si="0"/>
        <v>0.82325796746954438</v>
      </c>
      <c r="G27" s="21">
        <v>0.14173595816464513</v>
      </c>
      <c r="H27" s="21">
        <v>0.58780083915189607</v>
      </c>
      <c r="I27" s="21">
        <v>9.3721170153003186E-2</v>
      </c>
      <c r="J27" s="22">
        <f t="shared" si="1"/>
        <v>5.6711986666519339E-2</v>
      </c>
      <c r="K27" s="22">
        <f t="shared" si="2"/>
        <v>0.2919053263399124</v>
      </c>
      <c r="L27" s="23">
        <f t="shared" si="3"/>
        <v>0.3294054344346663</v>
      </c>
      <c r="M27" s="4"/>
    </row>
    <row r="28" spans="1:13" x14ac:dyDescent="0.25">
      <c r="A28" s="17"/>
      <c r="B28" s="18">
        <v>458</v>
      </c>
      <c r="C28" s="19" t="s">
        <v>233</v>
      </c>
      <c r="D28" s="20">
        <v>0</v>
      </c>
      <c r="E28" s="21">
        <v>0.22660000000000002</v>
      </c>
      <c r="F28" s="21">
        <f t="shared" si="0"/>
        <v>2.3037640028633177E-2</v>
      </c>
      <c r="G28" s="21">
        <v>0</v>
      </c>
      <c r="H28" s="21">
        <v>0</v>
      </c>
      <c r="I28" s="21">
        <v>2.3037640028633177E-2</v>
      </c>
      <c r="J28" s="22">
        <f t="shared" si="1"/>
        <v>0</v>
      </c>
      <c r="K28" s="22">
        <f t="shared" si="2"/>
        <v>0</v>
      </c>
      <c r="L28" s="23">
        <f t="shared" si="3"/>
        <v>0.10166654911135559</v>
      </c>
      <c r="M28" s="4"/>
    </row>
    <row r="29" spans="1:13" x14ac:dyDescent="0.25">
      <c r="A29" s="17"/>
      <c r="B29" s="18">
        <v>459</v>
      </c>
      <c r="C29" s="19" t="s">
        <v>234</v>
      </c>
      <c r="D29" s="20">
        <v>0</v>
      </c>
      <c r="E29" s="21">
        <v>4.7541289999999998</v>
      </c>
      <c r="F29" s="21">
        <f t="shared" si="0"/>
        <v>0.20308822010019867</v>
      </c>
      <c r="G29" s="21">
        <v>8.500308114435029E-2</v>
      </c>
      <c r="H29" s="21">
        <v>7.1132078950085997E-2</v>
      </c>
      <c r="I29" s="21">
        <v>4.6953060005762381E-2</v>
      </c>
      <c r="J29" s="22">
        <f t="shared" si="1"/>
        <v>1.7879843215097928E-2</v>
      </c>
      <c r="K29" s="22">
        <f t="shared" si="2"/>
        <v>3.2842011669106219E-2</v>
      </c>
      <c r="L29" s="23">
        <f t="shared" si="3"/>
        <v>4.2718281329807976E-2</v>
      </c>
      <c r="M29" s="4"/>
    </row>
    <row r="30" spans="1:13" x14ac:dyDescent="0.25">
      <c r="A30" s="17"/>
      <c r="B30" s="18">
        <v>460</v>
      </c>
      <c r="C30" s="19" t="s">
        <v>235</v>
      </c>
      <c r="D30" s="20">
        <v>0</v>
      </c>
      <c r="E30" s="21">
        <v>0.72099999999999986</v>
      </c>
      <c r="F30" s="21">
        <f t="shared" si="0"/>
        <v>9.9874579493189231E-2</v>
      </c>
      <c r="G30" s="21">
        <v>4.2500000447034836E-2</v>
      </c>
      <c r="H30" s="21">
        <v>3.2069279346615076E-2</v>
      </c>
      <c r="I30" s="21">
        <v>2.5305299699539319E-2</v>
      </c>
      <c r="J30" s="22">
        <f t="shared" si="1"/>
        <v>5.8945909080492152E-2</v>
      </c>
      <c r="K30" s="22">
        <f t="shared" si="2"/>
        <v>0.10342479860423014</v>
      </c>
      <c r="L30" s="23">
        <f t="shared" si="3"/>
        <v>0.13852230165490881</v>
      </c>
      <c r="M30" s="4"/>
    </row>
    <row r="31" spans="1:13" x14ac:dyDescent="0.25">
      <c r="A31" s="17"/>
      <c r="B31" s="18">
        <v>461</v>
      </c>
      <c r="C31" s="19" t="s">
        <v>236</v>
      </c>
      <c r="D31" s="20">
        <v>0</v>
      </c>
      <c r="E31" s="21">
        <v>0.16437200000000005</v>
      </c>
      <c r="F31" s="21">
        <f t="shared" si="0"/>
        <v>2.5171399759528867E-2</v>
      </c>
      <c r="G31" s="21">
        <v>7.1499999612569809E-3</v>
      </c>
      <c r="H31" s="21">
        <v>1.2771999873621098E-2</v>
      </c>
      <c r="I31" s="21">
        <v>5.2493999246507883E-3</v>
      </c>
      <c r="J31" s="22">
        <f t="shared" si="1"/>
        <v>4.3498892519753841E-2</v>
      </c>
      <c r="K31" s="22">
        <f t="shared" si="2"/>
        <v>0.12120069011071273</v>
      </c>
      <c r="L31" s="23">
        <f t="shared" si="3"/>
        <v>0.15313678582440354</v>
      </c>
      <c r="M31" s="4"/>
    </row>
    <row r="32" spans="1:13" x14ac:dyDescent="0.25">
      <c r="A32" s="17"/>
      <c r="B32" s="18">
        <v>462</v>
      </c>
      <c r="C32" s="19" t="s">
        <v>237</v>
      </c>
      <c r="D32" s="20">
        <v>0</v>
      </c>
      <c r="E32" s="21">
        <v>1.210588</v>
      </c>
      <c r="F32" s="21">
        <f t="shared" si="0"/>
        <v>1.0807618226390332</v>
      </c>
      <c r="G32" s="21">
        <v>1.019240140914917</v>
      </c>
      <c r="H32" s="21">
        <v>3.2999999821186066E-3</v>
      </c>
      <c r="I32" s="21">
        <v>5.82216817419976E-2</v>
      </c>
      <c r="J32" s="22">
        <f t="shared" si="1"/>
        <v>0.84193808373692536</v>
      </c>
      <c r="K32" s="22">
        <f t="shared" si="2"/>
        <v>0.84466403177384508</v>
      </c>
      <c r="L32" s="23">
        <f t="shared" si="3"/>
        <v>0.89275775295892013</v>
      </c>
      <c r="M32" s="4"/>
    </row>
    <row r="33" spans="1:13" x14ac:dyDescent="0.25">
      <c r="A33" s="17"/>
      <c r="B33" s="18">
        <v>463</v>
      </c>
      <c r="C33" s="19" t="s">
        <v>238</v>
      </c>
      <c r="D33" s="20">
        <v>5.7439929999999997</v>
      </c>
      <c r="E33" s="21">
        <v>6.5996750000000004</v>
      </c>
      <c r="F33" s="21">
        <f t="shared" si="0"/>
        <v>0.56601402244996279</v>
      </c>
      <c r="G33" s="21">
        <v>1.017229980789125E-2</v>
      </c>
      <c r="H33" s="21">
        <v>0.3083115330664441</v>
      </c>
      <c r="I33" s="21">
        <v>0.24753018957562745</v>
      </c>
      <c r="J33" s="22">
        <f t="shared" si="1"/>
        <v>1.5413334456456187E-3</v>
      </c>
      <c r="K33" s="22">
        <f t="shared" si="2"/>
        <v>4.825750250949256E-2</v>
      </c>
      <c r="L33" s="23">
        <f t="shared" si="3"/>
        <v>8.5763923594716823E-2</v>
      </c>
      <c r="M33" s="4"/>
    </row>
    <row r="34" spans="1:13" ht="15.75" thickBot="1" x14ac:dyDescent="0.3">
      <c r="A34" s="41" t="s">
        <v>241</v>
      </c>
      <c r="B34" s="58"/>
      <c r="C34" s="43"/>
      <c r="D34" s="44">
        <v>649.21693799999639</v>
      </c>
      <c r="E34" s="45">
        <v>1419.8157599999959</v>
      </c>
      <c r="F34" s="45">
        <f t="shared" si="0"/>
        <v>262.67413364366519</v>
      </c>
      <c r="G34" s="45">
        <v>52.282429950953883</v>
      </c>
      <c r="H34" s="45">
        <v>119.120980584481</v>
      </c>
      <c r="I34" s="45">
        <v>91.270723108230328</v>
      </c>
      <c r="J34" s="46">
        <f t="shared" si="1"/>
        <v>3.6823390346754595E-2</v>
      </c>
      <c r="K34" s="46">
        <f t="shared" si="2"/>
        <v>0.12072229042973533</v>
      </c>
      <c r="L34" s="47">
        <f t="shared" si="3"/>
        <v>0.18500578810568066</v>
      </c>
      <c r="M34" s="4"/>
    </row>
    <row r="35" spans="1:13" x14ac:dyDescent="0.25">
      <c r="D35" s="5"/>
      <c r="E35" s="5"/>
      <c r="F35" s="5"/>
      <c r="G35" s="5"/>
      <c r="H35" s="5"/>
      <c r="I35" s="5"/>
      <c r="J35" s="4"/>
      <c r="K35" s="4"/>
      <c r="L35" s="4"/>
      <c r="M35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83</v>
      </c>
      <c r="B1" s="51" t="s">
        <v>49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1193</v>
      </c>
      <c r="N2" s="72" t="s">
        <v>1201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1227.3757860000003</v>
      </c>
      <c r="E6" s="14">
        <f ca="1">SUM(E7:OFFSET(E7,50,0))</f>
        <v>2295.693655</v>
      </c>
      <c r="F6" s="14">
        <f ca="1">SUM(F7:OFFSET(F7,50,0))</f>
        <v>357.35564305174</v>
      </c>
      <c r="G6" s="14">
        <f ca="1">SUM(G7:OFFSET(G7,50,0))</f>
        <v>83.680035306578247</v>
      </c>
      <c r="H6" s="14">
        <f ca="1">SUM(H7:OFFSET(H7,50,0))</f>
        <v>162.83443551048549</v>
      </c>
      <c r="I6" s="14">
        <f ca="1">SUM(I7:OFFSET(I7,50,0))</f>
        <v>110.84117223467629</v>
      </c>
      <c r="J6" s="15">
        <f ca="1">IFERROR(G6/E6,0)</f>
        <v>3.6450871885420726E-2</v>
      </c>
      <c r="K6" s="15">
        <f ca="1">IFERROR(SUM(G6,H6)/E6,0)</f>
        <v>0.10738125719873706</v>
      </c>
      <c r="L6" s="16">
        <f ca="1">IFERROR(SUM(G6,H6,I6)/E6,0)</f>
        <v>0.15566347115758353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</v>
      </c>
      <c r="C7" s="19" t="s">
        <v>258</v>
      </c>
      <c r="D7" s="20">
        <v>28.859606000000007</v>
      </c>
      <c r="E7" s="21">
        <v>45.587712000000053</v>
      </c>
      <c r="F7" s="21">
        <f t="shared" ref="F7:F30" si="0">SUM(G7,H7,I7)</f>
        <v>4.3460771440077224</v>
      </c>
      <c r="G7" s="21">
        <v>0.8584223673096858</v>
      </c>
      <c r="H7" s="21">
        <v>2.0175126390531659</v>
      </c>
      <c r="I7" s="21">
        <v>1.4701421376448707</v>
      </c>
      <c r="J7" s="22">
        <f t="shared" ref="J7:J30" si="1">IFERROR(G7/E7,0)</f>
        <v>1.8830126138150667E-2</v>
      </c>
      <c r="K7" s="22">
        <f t="shared" ref="K7:K30" si="2">IFERROR(SUM(G7,H7)/E7,0)</f>
        <v>6.3085750089033818E-2</v>
      </c>
      <c r="L7" s="23">
        <f t="shared" ref="L7:L30" si="3">IFERROR(SUM(G7,H7,I7)/E7,0)</f>
        <v>9.5334399410255927E-2</v>
      </c>
      <c r="M7" s="4"/>
      <c r="N7" t="s">
        <v>268</v>
      </c>
      <c r="O7" s="5">
        <v>4.6956595412120805</v>
      </c>
      <c r="P7" s="71">
        <v>0.25935546825490768</v>
      </c>
    </row>
    <row r="8" spans="1:16" x14ac:dyDescent="0.25">
      <c r="A8" s="17"/>
      <c r="B8" s="55">
        <v>2</v>
      </c>
      <c r="C8" s="19" t="s">
        <v>259</v>
      </c>
      <c r="D8" s="20">
        <v>78.326164999999989</v>
      </c>
      <c r="E8" s="21">
        <v>122.13625799999991</v>
      </c>
      <c r="F8" s="21">
        <f t="shared" si="0"/>
        <v>20.600958869606984</v>
      </c>
      <c r="G8" s="21">
        <v>2.9754681839767727</v>
      </c>
      <c r="H8" s="21">
        <v>10.071638496221567</v>
      </c>
      <c r="I8" s="21">
        <v>7.5538521894086443</v>
      </c>
      <c r="J8" s="22">
        <f t="shared" si="1"/>
        <v>2.4361874456451538E-2</v>
      </c>
      <c r="K8" s="22">
        <f t="shared" si="2"/>
        <v>0.10682418876954908</v>
      </c>
      <c r="L8" s="23">
        <f t="shared" si="3"/>
        <v>0.16867193417377335</v>
      </c>
      <c r="M8" s="4"/>
      <c r="N8" t="s">
        <v>279</v>
      </c>
      <c r="O8" s="5">
        <v>20.54749621406927</v>
      </c>
      <c r="P8" s="71">
        <v>0.20386872530513328</v>
      </c>
    </row>
    <row r="9" spans="1:16" x14ac:dyDescent="0.25">
      <c r="A9" s="17"/>
      <c r="B9" s="55">
        <v>3</v>
      </c>
      <c r="C9" s="19" t="s">
        <v>260</v>
      </c>
      <c r="D9" s="20">
        <v>13.878401999999999</v>
      </c>
      <c r="E9" s="21">
        <v>100.68257799999995</v>
      </c>
      <c r="F9" s="21">
        <f t="shared" si="0"/>
        <v>16.799926289861446</v>
      </c>
      <c r="G9" s="21">
        <v>3.6003561641045962</v>
      </c>
      <c r="H9" s="21">
        <v>10.699386416457401</v>
      </c>
      <c r="I9" s="21">
        <v>2.5001837092994492</v>
      </c>
      <c r="J9" s="22">
        <f t="shared" si="1"/>
        <v>3.5759475329531172E-2</v>
      </c>
      <c r="K9" s="22">
        <f t="shared" si="2"/>
        <v>0.14202797410056389</v>
      </c>
      <c r="L9" s="23">
        <f t="shared" si="3"/>
        <v>0.16686031112414954</v>
      </c>
      <c r="M9" s="4"/>
      <c r="N9" t="s">
        <v>262</v>
      </c>
      <c r="O9" s="5">
        <v>15.382724552626314</v>
      </c>
      <c r="P9" s="71">
        <v>0.20134157107255432</v>
      </c>
    </row>
    <row r="10" spans="1:16" x14ac:dyDescent="0.25">
      <c r="A10" s="17"/>
      <c r="B10" s="55">
        <v>4</v>
      </c>
      <c r="C10" s="19" t="s">
        <v>261</v>
      </c>
      <c r="D10" s="20">
        <v>33.551063000000006</v>
      </c>
      <c r="E10" s="21">
        <v>83.040293999999975</v>
      </c>
      <c r="F10" s="21">
        <f t="shared" si="0"/>
        <v>6.8567182482875069</v>
      </c>
      <c r="G10" s="21">
        <v>0.65783274422574323</v>
      </c>
      <c r="H10" s="21">
        <v>1.7142844868649263</v>
      </c>
      <c r="I10" s="21">
        <v>4.4846010171968373</v>
      </c>
      <c r="J10" s="22">
        <f t="shared" si="1"/>
        <v>7.9218498940495496E-3</v>
      </c>
      <c r="K10" s="22">
        <f t="shared" si="2"/>
        <v>2.8565857812240768E-2</v>
      </c>
      <c r="L10" s="23">
        <f t="shared" si="3"/>
        <v>8.2570977509876214E-2</v>
      </c>
      <c r="M10" s="4"/>
      <c r="N10" t="s">
        <v>275</v>
      </c>
      <c r="O10" s="5">
        <v>2.217914064116485</v>
      </c>
      <c r="P10" s="71">
        <v>0.19835277326491704</v>
      </c>
    </row>
    <row r="11" spans="1:16" x14ac:dyDescent="0.25">
      <c r="A11" s="17"/>
      <c r="B11" s="55">
        <v>5</v>
      </c>
      <c r="C11" s="19" t="s">
        <v>262</v>
      </c>
      <c r="D11" s="20">
        <v>41.432461000000018</v>
      </c>
      <c r="E11" s="21">
        <v>76.401134999999982</v>
      </c>
      <c r="F11" s="21">
        <f t="shared" si="0"/>
        <v>15.382724552626314</v>
      </c>
      <c r="G11" s="21">
        <v>2.7389352178288391</v>
      </c>
      <c r="H11" s="21">
        <v>8.4151530463786912</v>
      </c>
      <c r="I11" s="21">
        <v>4.2286362884187838</v>
      </c>
      <c r="J11" s="22">
        <f t="shared" si="1"/>
        <v>3.5849404826627768E-2</v>
      </c>
      <c r="K11" s="22">
        <f t="shared" si="2"/>
        <v>0.14599375080236091</v>
      </c>
      <c r="L11" s="23">
        <f t="shared" si="3"/>
        <v>0.20134157107255432</v>
      </c>
      <c r="M11" s="4"/>
      <c r="N11" t="s">
        <v>273</v>
      </c>
      <c r="O11" s="5">
        <v>4.9954985958756879</v>
      </c>
      <c r="P11" s="71">
        <v>0.19101038445522936</v>
      </c>
    </row>
    <row r="12" spans="1:16" x14ac:dyDescent="0.25">
      <c r="A12" s="17"/>
      <c r="B12" s="55">
        <v>6</v>
      </c>
      <c r="C12" s="19" t="s">
        <v>263</v>
      </c>
      <c r="D12" s="20">
        <v>160.54493200000005</v>
      </c>
      <c r="E12" s="21">
        <v>250.45134999999979</v>
      </c>
      <c r="F12" s="21">
        <f t="shared" si="0"/>
        <v>36.50808097402296</v>
      </c>
      <c r="G12" s="21">
        <v>8.208887439949649</v>
      </c>
      <c r="H12" s="21">
        <v>13.159018424994429</v>
      </c>
      <c r="I12" s="21">
        <v>15.140175109078882</v>
      </c>
      <c r="J12" s="22">
        <f t="shared" si="1"/>
        <v>3.2776375291846724E-2</v>
      </c>
      <c r="K12" s="22">
        <f t="shared" si="2"/>
        <v>8.5317591080839028E-2</v>
      </c>
      <c r="L12" s="23">
        <f t="shared" si="3"/>
        <v>0.14576915226858625</v>
      </c>
      <c r="M12" s="4"/>
      <c r="N12" t="s">
        <v>278</v>
      </c>
      <c r="O12" s="5">
        <v>49.000049264051086</v>
      </c>
      <c r="P12" s="71">
        <v>0.18936399786250396</v>
      </c>
    </row>
    <row r="13" spans="1:16" x14ac:dyDescent="0.25">
      <c r="A13" s="17"/>
      <c r="B13" s="55">
        <v>8</v>
      </c>
      <c r="C13" s="19" t="s">
        <v>265</v>
      </c>
      <c r="D13" s="20">
        <v>203.60423199999991</v>
      </c>
      <c r="E13" s="21">
        <v>273.34958999999998</v>
      </c>
      <c r="F13" s="21">
        <f t="shared" si="0"/>
        <v>49.555793086505219</v>
      </c>
      <c r="G13" s="21">
        <v>8.6988674662497942</v>
      </c>
      <c r="H13" s="21">
        <v>23.263197744527133</v>
      </c>
      <c r="I13" s="21">
        <v>17.593727875728291</v>
      </c>
      <c r="J13" s="22">
        <f t="shared" si="1"/>
        <v>3.18232321703859E-2</v>
      </c>
      <c r="K13" s="22">
        <f t="shared" si="2"/>
        <v>0.11692743058724518</v>
      </c>
      <c r="L13" s="23">
        <f t="shared" si="3"/>
        <v>0.18129089963700046</v>
      </c>
      <c r="M13" s="4"/>
      <c r="N13" t="s">
        <v>265</v>
      </c>
      <c r="O13" s="5">
        <v>49.555793086505219</v>
      </c>
      <c r="P13" s="71">
        <v>0.18129089963700046</v>
      </c>
    </row>
    <row r="14" spans="1:16" x14ac:dyDescent="0.25">
      <c r="A14" s="17"/>
      <c r="B14" s="55">
        <v>9</v>
      </c>
      <c r="C14" s="19" t="s">
        <v>266</v>
      </c>
      <c r="D14" s="20">
        <v>26.148859000000009</v>
      </c>
      <c r="E14" s="21">
        <v>81.402412000000083</v>
      </c>
      <c r="F14" s="21">
        <f t="shared" si="0"/>
        <v>10.949637323144998</v>
      </c>
      <c r="G14" s="21">
        <v>2.3246994325018022</v>
      </c>
      <c r="H14" s="21">
        <v>5.0403651874730713</v>
      </c>
      <c r="I14" s="21">
        <v>3.5845727031701244</v>
      </c>
      <c r="J14" s="22">
        <f t="shared" si="1"/>
        <v>2.8558114868903393E-2</v>
      </c>
      <c r="K14" s="22">
        <f t="shared" si="2"/>
        <v>9.0477228364865478E-2</v>
      </c>
      <c r="L14" s="23">
        <f t="shared" si="3"/>
        <v>0.13451244323257874</v>
      </c>
      <c r="M14" s="4"/>
      <c r="N14" t="s">
        <v>259</v>
      </c>
      <c r="O14" s="5">
        <v>20.600958869606984</v>
      </c>
      <c r="P14" s="71">
        <v>0.16867193417377335</v>
      </c>
    </row>
    <row r="15" spans="1:16" x14ac:dyDescent="0.25">
      <c r="A15" s="17"/>
      <c r="B15" s="55">
        <v>10</v>
      </c>
      <c r="C15" s="19" t="s">
        <v>267</v>
      </c>
      <c r="D15" s="20">
        <v>57.925759999999997</v>
      </c>
      <c r="E15" s="21">
        <v>100.47232799999995</v>
      </c>
      <c r="F15" s="21">
        <f t="shared" si="0"/>
        <v>14.700001534300441</v>
      </c>
      <c r="G15" s="21">
        <v>3.7152242587908404</v>
      </c>
      <c r="H15" s="21">
        <v>5.9351808298088145</v>
      </c>
      <c r="I15" s="21">
        <v>5.0495964457007858</v>
      </c>
      <c r="J15" s="22">
        <f t="shared" si="1"/>
        <v>3.6977587090356284E-2</v>
      </c>
      <c r="K15" s="22">
        <f t="shared" si="2"/>
        <v>9.6050378056330696E-2</v>
      </c>
      <c r="L15" s="23">
        <f t="shared" si="3"/>
        <v>0.1463089571717742</v>
      </c>
      <c r="M15" s="4"/>
      <c r="N15" t="s">
        <v>277</v>
      </c>
      <c r="O15" s="5">
        <v>18.3797062181402</v>
      </c>
      <c r="P15" s="71">
        <v>0.16820039156853622</v>
      </c>
    </row>
    <row r="16" spans="1:16" x14ac:dyDescent="0.25">
      <c r="A16" s="17"/>
      <c r="B16" s="55">
        <v>11</v>
      </c>
      <c r="C16" s="19" t="s">
        <v>268</v>
      </c>
      <c r="D16" s="20">
        <v>9.4017669999999995</v>
      </c>
      <c r="E16" s="21">
        <v>18.105111000000001</v>
      </c>
      <c r="F16" s="21">
        <f t="shared" si="0"/>
        <v>4.6956595412120805</v>
      </c>
      <c r="G16" s="21">
        <v>1.70476653084188</v>
      </c>
      <c r="H16" s="21">
        <v>1.1703940769075416</v>
      </c>
      <c r="I16" s="21">
        <v>1.8204989334626589</v>
      </c>
      <c r="J16" s="22">
        <f t="shared" si="1"/>
        <v>9.4159407851290164E-2</v>
      </c>
      <c r="K16" s="22">
        <f t="shared" si="2"/>
        <v>0.15880381002631916</v>
      </c>
      <c r="L16" s="23">
        <f t="shared" si="3"/>
        <v>0.25935546825490768</v>
      </c>
      <c r="M16" s="4"/>
      <c r="N16" t="s">
        <v>260</v>
      </c>
      <c r="O16" s="5">
        <v>16.799926289861446</v>
      </c>
      <c r="P16" s="71">
        <v>0.16686031112414954</v>
      </c>
    </row>
    <row r="17" spans="1:16" x14ac:dyDescent="0.25">
      <c r="A17" s="17"/>
      <c r="B17" s="55">
        <v>12</v>
      </c>
      <c r="C17" s="19" t="s">
        <v>269</v>
      </c>
      <c r="D17" s="20">
        <v>44.76196199999999</v>
      </c>
      <c r="E17" s="21">
        <v>123.77204599999995</v>
      </c>
      <c r="F17" s="21">
        <f t="shared" si="0"/>
        <v>13.200026802169901</v>
      </c>
      <c r="G17" s="21">
        <v>1.4288066036242526</v>
      </c>
      <c r="H17" s="21">
        <v>6.5725354170426726</v>
      </c>
      <c r="I17" s="21">
        <v>5.1986847815029762</v>
      </c>
      <c r="J17" s="22">
        <f t="shared" si="1"/>
        <v>1.1543855416466601E-2</v>
      </c>
      <c r="K17" s="22">
        <f t="shared" si="2"/>
        <v>6.4645792642604685E-2</v>
      </c>
      <c r="L17" s="23">
        <f t="shared" si="3"/>
        <v>0.10664788398318879</v>
      </c>
      <c r="M17" s="4"/>
      <c r="N17" t="s">
        <v>270</v>
      </c>
      <c r="O17" s="5">
        <v>23.493332247016951</v>
      </c>
      <c r="P17" s="71">
        <v>0.16319759287487537</v>
      </c>
    </row>
    <row r="18" spans="1:16" x14ac:dyDescent="0.25">
      <c r="A18" s="17"/>
      <c r="B18" s="55">
        <v>13</v>
      </c>
      <c r="C18" s="19" t="s">
        <v>270</v>
      </c>
      <c r="D18" s="20">
        <v>103.90009299999997</v>
      </c>
      <c r="E18" s="21">
        <v>143.95636499999995</v>
      </c>
      <c r="F18" s="21">
        <f t="shared" si="0"/>
        <v>23.493332247016951</v>
      </c>
      <c r="G18" s="21">
        <v>3.8848871145164594</v>
      </c>
      <c r="H18" s="21">
        <v>11.309697484357457</v>
      </c>
      <c r="I18" s="21">
        <v>8.2987476481430349</v>
      </c>
      <c r="J18" s="22">
        <f t="shared" si="1"/>
        <v>2.698656022966724E-2</v>
      </c>
      <c r="K18" s="22">
        <f t="shared" si="2"/>
        <v>0.10554993243177488</v>
      </c>
      <c r="L18" s="23">
        <f t="shared" si="3"/>
        <v>0.16319759287487537</v>
      </c>
      <c r="M18" s="4"/>
      <c r="N18" t="s">
        <v>267</v>
      </c>
      <c r="O18" s="5">
        <v>14.700001534300441</v>
      </c>
      <c r="P18" s="71">
        <v>0.1463089571717742</v>
      </c>
    </row>
    <row r="19" spans="1:16" x14ac:dyDescent="0.25">
      <c r="A19" s="17"/>
      <c r="B19" s="55">
        <v>14</v>
      </c>
      <c r="C19" s="19" t="s">
        <v>271</v>
      </c>
      <c r="D19" s="20">
        <v>41.589325000000002</v>
      </c>
      <c r="E19" s="21">
        <v>60.731822000000051</v>
      </c>
      <c r="F19" s="21">
        <f t="shared" si="0"/>
        <v>6.5276348594925366</v>
      </c>
      <c r="G19" s="21">
        <v>0.88312336261151358</v>
      </c>
      <c r="H19" s="21">
        <v>1.2469641603820492</v>
      </c>
      <c r="I19" s="21">
        <v>4.3975473364989739</v>
      </c>
      <c r="J19" s="22">
        <f t="shared" si="1"/>
        <v>1.4541361242406211E-2</v>
      </c>
      <c r="K19" s="22">
        <f t="shared" si="2"/>
        <v>3.5073664066814281E-2</v>
      </c>
      <c r="L19" s="23">
        <f t="shared" si="3"/>
        <v>0.10748294130698946</v>
      </c>
      <c r="M19" s="4"/>
      <c r="N19" t="s">
        <v>263</v>
      </c>
      <c r="O19" s="5">
        <v>36.50808097402296</v>
      </c>
      <c r="P19" s="71">
        <v>0.14576915226858625</v>
      </c>
    </row>
    <row r="20" spans="1:16" x14ac:dyDescent="0.25">
      <c r="A20" s="17"/>
      <c r="B20" s="55">
        <v>15</v>
      </c>
      <c r="C20" s="19" t="s">
        <v>272</v>
      </c>
      <c r="D20" s="20">
        <v>92.265272999999993</v>
      </c>
      <c r="E20" s="21">
        <v>225.79972000000006</v>
      </c>
      <c r="F20" s="21">
        <f t="shared" si="0"/>
        <v>31.141380965966164</v>
      </c>
      <c r="G20" s="21">
        <v>12.195981466022204</v>
      </c>
      <c r="H20" s="21">
        <v>11.415797734276566</v>
      </c>
      <c r="I20" s="21">
        <v>7.5296017656673939</v>
      </c>
      <c r="J20" s="22">
        <f t="shared" si="1"/>
        <v>5.4012385250177458E-2</v>
      </c>
      <c r="K20" s="22">
        <f t="shared" si="2"/>
        <v>0.10456956811239076</v>
      </c>
      <c r="L20" s="23">
        <f t="shared" si="3"/>
        <v>0.13791594146337363</v>
      </c>
      <c r="M20" s="4"/>
      <c r="N20" t="s">
        <v>272</v>
      </c>
      <c r="O20" s="5">
        <v>31.141380965966164</v>
      </c>
      <c r="P20" s="71">
        <v>0.13791594146337363</v>
      </c>
    </row>
    <row r="21" spans="1:16" x14ac:dyDescent="0.25">
      <c r="A21" s="17"/>
      <c r="B21" s="55">
        <v>16</v>
      </c>
      <c r="C21" s="19" t="s">
        <v>273</v>
      </c>
      <c r="D21" s="20">
        <v>67.844733999999988</v>
      </c>
      <c r="E21" s="21">
        <v>26.153021000000006</v>
      </c>
      <c r="F21" s="21">
        <f t="shared" si="0"/>
        <v>4.9954985958756879</v>
      </c>
      <c r="G21" s="21">
        <v>1.5252398032462224</v>
      </c>
      <c r="H21" s="21">
        <v>1.920431426493451</v>
      </c>
      <c r="I21" s="21">
        <v>1.5498273661360145</v>
      </c>
      <c r="J21" s="22">
        <f t="shared" si="1"/>
        <v>5.8319832467775792E-2</v>
      </c>
      <c r="K21" s="22">
        <f t="shared" si="2"/>
        <v>0.13175040962723475</v>
      </c>
      <c r="L21" s="23">
        <f t="shared" si="3"/>
        <v>0.19101038445522936</v>
      </c>
      <c r="M21" s="4"/>
      <c r="N21" t="s">
        <v>266</v>
      </c>
      <c r="O21" s="5">
        <v>10.949637323144998</v>
      </c>
      <c r="P21" s="71">
        <v>0.13451244323257874</v>
      </c>
    </row>
    <row r="22" spans="1:16" x14ac:dyDescent="0.25">
      <c r="A22" s="17"/>
      <c r="B22" s="55">
        <v>17</v>
      </c>
      <c r="C22" s="19" t="s">
        <v>274</v>
      </c>
      <c r="D22" s="20">
        <v>3.9331239999999994</v>
      </c>
      <c r="E22" s="21">
        <v>8.7443850000000012</v>
      </c>
      <c r="F22" s="21">
        <f t="shared" si="0"/>
        <v>0.28369343071244657</v>
      </c>
      <c r="G22" s="21">
        <v>6.0332000255584717E-2</v>
      </c>
      <c r="H22" s="21">
        <v>0.1100227307761088</v>
      </c>
      <c r="I22" s="21">
        <v>0.11333869968075305</v>
      </c>
      <c r="J22" s="22">
        <f t="shared" si="1"/>
        <v>6.8995132597186315E-3</v>
      </c>
      <c r="K22" s="22">
        <f t="shared" si="2"/>
        <v>1.9481613747758534E-2</v>
      </c>
      <c r="L22" s="23">
        <f t="shared" si="3"/>
        <v>3.2442925455872143E-2</v>
      </c>
      <c r="M22" s="4"/>
      <c r="N22" t="s">
        <v>280</v>
      </c>
      <c r="O22" s="5">
        <v>1.0959627023839857</v>
      </c>
      <c r="P22" s="71">
        <v>0.1165418746104977</v>
      </c>
    </row>
    <row r="23" spans="1:16" x14ac:dyDescent="0.25">
      <c r="A23" s="17"/>
      <c r="B23" s="55">
        <v>18</v>
      </c>
      <c r="C23" s="19" t="s">
        <v>275</v>
      </c>
      <c r="D23" s="20">
        <v>7.1275149999999998</v>
      </c>
      <c r="E23" s="21">
        <v>11.181663999999998</v>
      </c>
      <c r="F23" s="21">
        <f t="shared" si="0"/>
        <v>2.217914064116485</v>
      </c>
      <c r="G23" s="21">
        <v>0.90405361296143383</v>
      </c>
      <c r="H23" s="21">
        <v>0.67961402318178443</v>
      </c>
      <c r="I23" s="21">
        <v>0.63424642797326669</v>
      </c>
      <c r="J23" s="22">
        <f t="shared" si="1"/>
        <v>8.0851437939955445E-2</v>
      </c>
      <c r="K23" s="22">
        <f t="shared" si="2"/>
        <v>0.14163076588092957</v>
      </c>
      <c r="L23" s="23">
        <f t="shared" si="3"/>
        <v>0.19835277326491704</v>
      </c>
      <c r="M23" s="4"/>
      <c r="N23" t="s">
        <v>271</v>
      </c>
      <c r="O23" s="5">
        <v>6.5276348594925366</v>
      </c>
      <c r="P23" s="71">
        <v>0.10748294130698946</v>
      </c>
    </row>
    <row r="24" spans="1:16" x14ac:dyDescent="0.25">
      <c r="A24" s="17"/>
      <c r="B24" s="55">
        <v>19</v>
      </c>
      <c r="C24" s="19" t="s">
        <v>276</v>
      </c>
      <c r="D24" s="20">
        <v>21.956537000000001</v>
      </c>
      <c r="E24" s="21">
        <v>33.357544000000004</v>
      </c>
      <c r="F24" s="21">
        <f t="shared" si="0"/>
        <v>3.2304266159153485</v>
      </c>
      <c r="G24" s="21">
        <v>0.22800637455657125</v>
      </c>
      <c r="H24" s="21">
        <v>2.0045515475030697</v>
      </c>
      <c r="I24" s="21">
        <v>0.99786869385570753</v>
      </c>
      <c r="J24" s="22">
        <f t="shared" si="1"/>
        <v>6.8352266748586531E-3</v>
      </c>
      <c r="K24" s="22">
        <f t="shared" si="2"/>
        <v>6.6928126425004217E-2</v>
      </c>
      <c r="L24" s="23">
        <f t="shared" si="3"/>
        <v>9.6842459862013466E-2</v>
      </c>
      <c r="M24" s="4"/>
      <c r="N24" t="s">
        <v>281</v>
      </c>
      <c r="O24" s="5">
        <v>1.2412903152317085</v>
      </c>
      <c r="P24" s="71">
        <v>0.10698795613155394</v>
      </c>
    </row>
    <row r="25" spans="1:16" x14ac:dyDescent="0.25">
      <c r="A25" s="17"/>
      <c r="B25" s="55">
        <v>20</v>
      </c>
      <c r="C25" s="19" t="s">
        <v>277</v>
      </c>
      <c r="D25" s="20">
        <v>49.993767999999974</v>
      </c>
      <c r="E25" s="21">
        <v>109.27267199999986</v>
      </c>
      <c r="F25" s="21">
        <f t="shared" si="0"/>
        <v>18.3797062181402</v>
      </c>
      <c r="G25" s="21">
        <v>1.0218077658864786</v>
      </c>
      <c r="H25" s="21">
        <v>14.64379025274684</v>
      </c>
      <c r="I25" s="21">
        <v>2.7141081995068816</v>
      </c>
      <c r="J25" s="22">
        <f t="shared" si="1"/>
        <v>9.350990940227762E-3</v>
      </c>
      <c r="K25" s="22">
        <f t="shared" si="2"/>
        <v>0.14336245039046303</v>
      </c>
      <c r="L25" s="23">
        <f t="shared" si="3"/>
        <v>0.16820039156853622</v>
      </c>
      <c r="M25" s="4"/>
      <c r="N25" t="s">
        <v>269</v>
      </c>
      <c r="O25" s="5">
        <v>13.200026802169901</v>
      </c>
      <c r="P25" s="71">
        <v>0.10664788398318879</v>
      </c>
    </row>
    <row r="26" spans="1:16" x14ac:dyDescent="0.25">
      <c r="A26" s="17"/>
      <c r="B26" s="55">
        <v>21</v>
      </c>
      <c r="C26" s="19" t="s">
        <v>278</v>
      </c>
      <c r="D26" s="20">
        <v>91.890986000000012</v>
      </c>
      <c r="E26" s="21">
        <v>258.76116800000028</v>
      </c>
      <c r="F26" s="21">
        <f t="shared" si="0"/>
        <v>49.000049264051086</v>
      </c>
      <c r="G26" s="21">
        <v>13.231772904270656</v>
      </c>
      <c r="H26" s="21">
        <v>25.47516745642497</v>
      </c>
      <c r="I26" s="21">
        <v>10.29310890335546</v>
      </c>
      <c r="J26" s="22">
        <f t="shared" si="1"/>
        <v>5.1135079527352578E-2</v>
      </c>
      <c r="K26" s="22">
        <f t="shared" si="2"/>
        <v>0.14958558372520403</v>
      </c>
      <c r="L26" s="23">
        <f t="shared" si="3"/>
        <v>0.18936399786250396</v>
      </c>
      <c r="M26" s="4"/>
      <c r="N26" t="s">
        <v>276</v>
      </c>
      <c r="O26" s="5">
        <v>3.2304266159153485</v>
      </c>
      <c r="P26" s="71">
        <v>9.6842459862013466E-2</v>
      </c>
    </row>
    <row r="27" spans="1:16" x14ac:dyDescent="0.25">
      <c r="A27" s="17"/>
      <c r="B27" s="55">
        <v>22</v>
      </c>
      <c r="C27" s="19" t="s">
        <v>279</v>
      </c>
      <c r="D27" s="20">
        <v>22.663992</v>
      </c>
      <c r="E27" s="21">
        <v>100.78787799999992</v>
      </c>
      <c r="F27" s="21">
        <f t="shared" si="0"/>
        <v>20.54749621406927</v>
      </c>
      <c r="G27" s="21">
        <v>10.598928457903639</v>
      </c>
      <c r="H27" s="21">
        <v>5.0437551752597756</v>
      </c>
      <c r="I27" s="21">
        <v>4.9048125809058547</v>
      </c>
      <c r="J27" s="22">
        <f t="shared" si="1"/>
        <v>0.10516074619512922</v>
      </c>
      <c r="K27" s="22">
        <f t="shared" si="2"/>
        <v>0.15520401801855008</v>
      </c>
      <c r="L27" s="23">
        <f t="shared" si="3"/>
        <v>0.20386872530513328</v>
      </c>
      <c r="M27" s="4"/>
      <c r="N27" t="s">
        <v>258</v>
      </c>
      <c r="O27" s="5">
        <v>4.3460771440077224</v>
      </c>
      <c r="P27" s="71">
        <v>9.5334399410255927E-2</v>
      </c>
    </row>
    <row r="28" spans="1:16" x14ac:dyDescent="0.25">
      <c r="A28" s="17"/>
      <c r="B28" s="55">
        <v>23</v>
      </c>
      <c r="C28" s="19" t="s">
        <v>280</v>
      </c>
      <c r="D28" s="20">
        <v>4.1484329999999998</v>
      </c>
      <c r="E28" s="21">
        <v>9.4040250000000007</v>
      </c>
      <c r="F28" s="21">
        <f t="shared" si="0"/>
        <v>1.0959627023839857</v>
      </c>
      <c r="G28" s="21">
        <v>0.33230497426120564</v>
      </c>
      <c r="H28" s="21">
        <v>0.42606411169981584</v>
      </c>
      <c r="I28" s="21">
        <v>0.33759361642296426</v>
      </c>
      <c r="J28" s="22">
        <f t="shared" si="1"/>
        <v>3.5336462234118432E-2</v>
      </c>
      <c r="K28" s="22">
        <f t="shared" si="2"/>
        <v>8.0643031676438701E-2</v>
      </c>
      <c r="L28" s="23">
        <f t="shared" si="3"/>
        <v>0.1165418746104977</v>
      </c>
      <c r="M28" s="4"/>
      <c r="N28" t="s">
        <v>261</v>
      </c>
      <c r="O28" s="5">
        <v>6.8567182482875069</v>
      </c>
      <c r="P28" s="71">
        <v>8.2570977509876214E-2</v>
      </c>
    </row>
    <row r="29" spans="1:16" x14ac:dyDescent="0.25">
      <c r="A29" s="17"/>
      <c r="B29" s="55">
        <v>24</v>
      </c>
      <c r="C29" s="19" t="s">
        <v>281</v>
      </c>
      <c r="D29" s="20">
        <v>6.6612449999999992</v>
      </c>
      <c r="E29" s="21">
        <v>11.60215</v>
      </c>
      <c r="F29" s="21">
        <f t="shared" si="0"/>
        <v>1.2412903152317085</v>
      </c>
      <c r="G29" s="21">
        <v>0.57526649290230125</v>
      </c>
      <c r="H29" s="21">
        <v>0.48014410148880415</v>
      </c>
      <c r="I29" s="21">
        <v>0.18587972084060311</v>
      </c>
      <c r="J29" s="22">
        <f t="shared" si="1"/>
        <v>4.9582749137211744E-2</v>
      </c>
      <c r="K29" s="22">
        <f t="shared" si="2"/>
        <v>9.0966811702236694E-2</v>
      </c>
      <c r="L29" s="23">
        <f t="shared" si="3"/>
        <v>0.10698795613155394</v>
      </c>
      <c r="M29" s="4"/>
      <c r="N29" t="s">
        <v>282</v>
      </c>
      <c r="O29" s="5">
        <v>1.6056531930225901</v>
      </c>
      <c r="P29" s="71">
        <v>7.8170390178480223E-2</v>
      </c>
    </row>
    <row r="30" spans="1:16" ht="15.75" thickBot="1" x14ac:dyDescent="0.3">
      <c r="A30" s="24"/>
      <c r="B30" s="56">
        <v>25</v>
      </c>
      <c r="C30" s="26" t="s">
        <v>282</v>
      </c>
      <c r="D30" s="27">
        <v>14.965552000000004</v>
      </c>
      <c r="E30" s="28">
        <v>20.540427000000001</v>
      </c>
      <c r="F30" s="28">
        <f t="shared" si="0"/>
        <v>1.6056531930225901</v>
      </c>
      <c r="G30" s="28">
        <v>1.3260645677801222</v>
      </c>
      <c r="H30" s="28">
        <v>1.9768540165387094E-2</v>
      </c>
      <c r="I30" s="28">
        <v>0.25982008507708088</v>
      </c>
      <c r="J30" s="29">
        <f t="shared" si="1"/>
        <v>6.4558763446354944E-2</v>
      </c>
      <c r="K30" s="29">
        <f t="shared" si="2"/>
        <v>6.5521184537473798E-2</v>
      </c>
      <c r="L30" s="30">
        <f t="shared" si="3"/>
        <v>7.8170390178480223E-2</v>
      </c>
      <c r="M30" s="4"/>
      <c r="N30" t="s">
        <v>274</v>
      </c>
      <c r="O30" s="5">
        <v>0.28369343071244657</v>
      </c>
      <c r="P30" s="71">
        <v>3.2442925455872143E-2</v>
      </c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workbookViewId="0">
      <selection activeCell="A17" sqref="A17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83</v>
      </c>
      <c r="B1" s="49" t="s">
        <v>49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1194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1227.3757860000003</v>
      </c>
      <c r="E6" s="14">
        <v>2295.693655</v>
      </c>
      <c r="F6" s="14">
        <v>357.35564305174</v>
      </c>
      <c r="G6" s="14">
        <v>83.680035306578247</v>
      </c>
      <c r="H6" s="14">
        <v>162.83443551048549</v>
      </c>
      <c r="I6" s="14">
        <v>110.84117223467629</v>
      </c>
      <c r="J6" s="15">
        <v>3.6450871885420726E-2</v>
      </c>
      <c r="K6" s="15">
        <v>0.10738125719873706</v>
      </c>
      <c r="L6" s="16">
        <v>0.15566347115758353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300.53350499999988</v>
      </c>
      <c r="E7" s="38">
        <f ca="1">SUM(E8:OFFSET(E6,MATCH("PROYECTOS",$A$8:$A$50,0),0))</f>
        <v>519.32326199999977</v>
      </c>
      <c r="F7" s="38">
        <f ca="1">SUM(F8:OFFSET(F6,MATCH("PROYECTOS",$A$8:$A$50,0),0))</f>
        <v>55.524952516142093</v>
      </c>
      <c r="G7" s="38">
        <f ca="1">SUM(G8:OFFSET(G6,MATCH("PROYECTOS",$A$8:$A$50,0),0))</f>
        <v>20.811289580794437</v>
      </c>
      <c r="H7" s="38">
        <f ca="1">SUM(H8:OFFSET(H6,MATCH("PROYECTOS",$A$8:$A$50,0),0))</f>
        <v>22.521962007126149</v>
      </c>
      <c r="I7" s="38">
        <f ca="1">SUM(I8:OFFSET(I6,MATCH("PROYECTOS",$A$8:$A$50,0),0))</f>
        <v>12.191700928221508</v>
      </c>
      <c r="J7" s="39">
        <f ca="1">IFERROR(G7/E7,0)</f>
        <v>4.0073863629075113E-2</v>
      </c>
      <c r="K7" s="39">
        <f ca="1">IFERROR(SUM(G7,H7)/E7,0)</f>
        <v>8.3441768853251566E-2</v>
      </c>
      <c r="L7" s="40">
        <f ca="1">IFERROR(SUM(G7,H7,I7)/E7,0)</f>
        <v>0.10691789984971271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294.0026269999999</v>
      </c>
      <c r="E8" s="21">
        <v>497.82839799999982</v>
      </c>
      <c r="F8" s="21">
        <f t="shared" ref="F8:F9" si="0">SUM(G8,H8,I8)</f>
        <v>51.709446478059817</v>
      </c>
      <c r="G8" s="21">
        <v>19.837513403763296</v>
      </c>
      <c r="H8" s="21">
        <v>21.186692613291143</v>
      </c>
      <c r="I8" s="21">
        <v>10.685240461005378</v>
      </c>
      <c r="J8" s="22">
        <f t="shared" ref="J8:J10" si="1">IFERROR(G8/E8,0)</f>
        <v>3.9848095214052658E-2</v>
      </c>
      <c r="K8" s="22">
        <f t="shared" ref="K8:K10" si="2">IFERROR(SUM(G8,H8)/E8,0)</f>
        <v>8.2406319490545527E-2</v>
      </c>
      <c r="L8" s="23">
        <f t="shared" ref="L8:L10" si="3">IFERROR(SUM(G8,H8,I8)/E8,0)</f>
        <v>0.10387002164962843</v>
      </c>
      <c r="M8" s="4"/>
    </row>
    <row r="9" spans="1:13" ht="25.5" x14ac:dyDescent="0.25">
      <c r="A9" s="17"/>
      <c r="B9" s="19">
        <v>3000627</v>
      </c>
      <c r="C9" s="19" t="s">
        <v>1196</v>
      </c>
      <c r="D9" s="20">
        <v>6.5308779999999969</v>
      </c>
      <c r="E9" s="21">
        <v>21.494863999999982</v>
      </c>
      <c r="F9" s="21">
        <f t="shared" si="0"/>
        <v>3.8155060380822761</v>
      </c>
      <c r="G9" s="21">
        <v>0.97377617703114083</v>
      </c>
      <c r="H9" s="21">
        <v>1.3352693938350058</v>
      </c>
      <c r="I9" s="21">
        <v>1.5064604672161295</v>
      </c>
      <c r="J9" s="22">
        <f t="shared" si="1"/>
        <v>4.5302737297204652E-2</v>
      </c>
      <c r="K9" s="22">
        <f t="shared" si="2"/>
        <v>0.10742313004939917</v>
      </c>
      <c r="L9" s="23">
        <f t="shared" si="3"/>
        <v>0.17750780084406578</v>
      </c>
      <c r="M9" s="4"/>
    </row>
    <row r="10" spans="1:13" ht="15.75" thickBot="1" x14ac:dyDescent="0.3">
      <c r="A10" s="41" t="s">
        <v>302</v>
      </c>
      <c r="B10" s="43"/>
      <c r="C10" s="43"/>
      <c r="D10" s="44">
        <f ca="1">OFFSET(D10,-MATCH("PROYECTOS",$A$8:$A$50,0)-1,0)-(OFFSET(D10,-MATCH("PROYECTOS",$A$8:$A$50,0),0))</f>
        <v>926.84228100000041</v>
      </c>
      <c r="E10" s="45">
        <f t="shared" ref="E10:I10" ca="1" si="4">OFFSET(E10,-MATCH("PROYECTOS",$A$8:$A$50,0)-1,0)-(OFFSET(E10,-MATCH("PROYECTOS",$A$8:$A$50,0),0))</f>
        <v>1776.3703930000001</v>
      </c>
      <c r="F10" s="45">
        <f t="shared" ca="1" si="4"/>
        <v>301.83069053559791</v>
      </c>
      <c r="G10" s="45">
        <f t="shared" ca="1" si="4"/>
        <v>62.86874572578381</v>
      </c>
      <c r="H10" s="45">
        <f t="shared" ca="1" si="4"/>
        <v>140.31247350335934</v>
      </c>
      <c r="I10" s="45">
        <f t="shared" ca="1" si="4"/>
        <v>98.649471306454785</v>
      </c>
      <c r="J10" s="46">
        <f t="shared" ca="1" si="1"/>
        <v>3.5391687439469618E-2</v>
      </c>
      <c r="K10" s="46">
        <f t="shared" ca="1" si="2"/>
        <v>0.11437998518203356</v>
      </c>
      <c r="L10" s="47">
        <f t="shared" ca="1" si="3"/>
        <v>0.16991427673248655</v>
      </c>
      <c r="M10" s="4"/>
    </row>
    <row r="11" spans="1:13" ht="15.75" thickBot="1" x14ac:dyDescent="0.3"/>
    <row r="12" spans="1:13" ht="15.75" thickBot="1" x14ac:dyDescent="0.3">
      <c r="A12" s="89" t="s">
        <v>324</v>
      </c>
      <c r="B12" s="90"/>
      <c r="C12" s="90"/>
      <c r="D12" s="91"/>
    </row>
    <row r="13" spans="1:13" ht="15.75" thickBot="1" x14ac:dyDescent="0.3">
      <c r="A13" s="1" t="s">
        <v>1202</v>
      </c>
    </row>
    <row r="14" spans="1:13" ht="45" customHeight="1" x14ac:dyDescent="0.25">
      <c r="A14" s="82" t="s">
        <v>326</v>
      </c>
      <c r="B14" s="83"/>
      <c r="C14" s="83"/>
      <c r="D14" s="94" t="s">
        <v>327</v>
      </c>
    </row>
    <row r="15" spans="1:13" ht="15.75" thickBot="1" x14ac:dyDescent="0.3">
      <c r="A15" s="92"/>
      <c r="B15" s="93"/>
      <c r="C15" s="93"/>
      <c r="D15" s="95"/>
    </row>
    <row r="16" spans="1:13" x14ac:dyDescent="0.25">
      <c r="A16" s="17"/>
      <c r="B16" s="19">
        <v>3000001</v>
      </c>
      <c r="C16" s="19" t="s">
        <v>284</v>
      </c>
      <c r="D16" s="23">
        <v>0.10387002164962843</v>
      </c>
    </row>
    <row r="17" spans="1:4" ht="26.25" thickBot="1" x14ac:dyDescent="0.3">
      <c r="A17" s="24"/>
      <c r="B17" s="26">
        <v>3000627</v>
      </c>
      <c r="C17" s="26" t="s">
        <v>1196</v>
      </c>
      <c r="D17" s="30">
        <v>0.17750780084406578</v>
      </c>
    </row>
  </sheetData>
  <mergeCells count="10">
    <mergeCell ref="A12:D12"/>
    <mergeCell ref="A14:C15"/>
    <mergeCell ref="D14:D1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9"/>
  <sheetViews>
    <sheetView workbookViewId="0"/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17</v>
      </c>
      <c r="B1" s="50" t="s">
        <v>16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408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295.62321899999989</v>
      </c>
      <c r="E6" s="14">
        <v>396.60881199999983</v>
      </c>
      <c r="F6" s="14">
        <v>137.07581288009655</v>
      </c>
      <c r="G6" s="14">
        <v>44.598995564930306</v>
      </c>
      <c r="H6" s="14">
        <v>71.492988614446347</v>
      </c>
      <c r="I6" s="14">
        <v>20.983828700719897</v>
      </c>
      <c r="J6" s="15">
        <v>0.11245084379247308</v>
      </c>
      <c r="K6" s="15">
        <v>0.29271156027510731</v>
      </c>
      <c r="L6" s="16">
        <v>0.34561968552553646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139.057918</v>
      </c>
      <c r="E7" s="38">
        <f ca="1">SUM(E8:OFFSET(E6,MATCH("GOBIERNOS REGIONALES",$A$8:$A$50,0),0))</f>
        <v>160.06935399999998</v>
      </c>
      <c r="F7" s="38">
        <f ca="1">SUM(F8:OFFSET(F6,MATCH("GOBIERNOS REGIONALES",$A$8:$A$50,0),0))</f>
        <v>76.205191327583549</v>
      </c>
      <c r="G7" s="38">
        <f ca="1">SUM(G8:OFFSET(G6,MATCH("GOBIERNOS REGIONALES",$A$8:$A$50,0),0))</f>
        <v>21.263289154504946</v>
      </c>
      <c r="H7" s="38">
        <f ca="1">SUM(H8:OFFSET(H6,MATCH("GOBIERNOS REGIONALES",$A$8:$A$50,0),0))</f>
        <v>50.095769387987758</v>
      </c>
      <c r="I7" s="38">
        <f ca="1">SUM(I8:OFFSET(I6,MATCH("GOBIERNOS REGIONALES",$A$8:$A$50,0),0))</f>
        <v>4.8461327850908447</v>
      </c>
      <c r="J7" s="39">
        <f ca="1">IFERROR(G7/E7,0)</f>
        <v>0.13283797693407914</v>
      </c>
      <c r="K7" s="39">
        <f ca="1">IFERROR(SUM(G7,H7)/E7,0)</f>
        <v>0.44580087792753081</v>
      </c>
      <c r="L7" s="40">
        <f ca="1">IFERROR(SUM(G7,H7,I7)/E7,0)</f>
        <v>0.47607608466754703</v>
      </c>
      <c r="M7" s="4"/>
    </row>
    <row r="8" spans="1:13" x14ac:dyDescent="0.25">
      <c r="A8" s="17"/>
      <c r="B8" s="18">
        <v>11</v>
      </c>
      <c r="C8" s="19" t="s">
        <v>115</v>
      </c>
      <c r="D8" s="20">
        <v>71.72363</v>
      </c>
      <c r="E8" s="21">
        <v>88.233799999999974</v>
      </c>
      <c r="F8" s="21">
        <f t="shared" ref="F8:F38" si="0">SUM(G8,H8,I8)</f>
        <v>45.3613233640408</v>
      </c>
      <c r="G8" s="21">
        <v>0.63266104192007333</v>
      </c>
      <c r="H8" s="21">
        <v>40.026933769686366</v>
      </c>
      <c r="I8" s="21">
        <v>4.7017285524343606</v>
      </c>
      <c r="J8" s="22">
        <f t="shared" ref="J8:J38" si="1">IFERROR(G8/E8,0)</f>
        <v>7.1702798918336684E-3</v>
      </c>
      <c r="K8" s="22">
        <f t="shared" ref="K8:K38" si="2">IFERROR(SUM(G8,H8)/E8,0)</f>
        <v>0.46081654435835756</v>
      </c>
      <c r="L8" s="23">
        <f t="shared" ref="L8:L38" si="3">IFERROR(SUM(G8,H8,I8)/E8,0)</f>
        <v>0.5141037036151771</v>
      </c>
      <c r="M8" s="4"/>
    </row>
    <row r="9" spans="1:13" x14ac:dyDescent="0.25">
      <c r="A9" s="17"/>
      <c r="B9" s="18">
        <v>131</v>
      </c>
      <c r="C9" s="19" t="s">
        <v>147</v>
      </c>
      <c r="D9" s="20">
        <v>13.455816999999996</v>
      </c>
      <c r="E9" s="21">
        <v>14.494825999999996</v>
      </c>
      <c r="F9" s="21">
        <f t="shared" si="0"/>
        <v>4.3749589555704915</v>
      </c>
      <c r="G9" s="21">
        <v>1.2684522519812162</v>
      </c>
      <c r="H9" s="21">
        <v>1.9618633215141017</v>
      </c>
      <c r="I9" s="21">
        <v>1.1446433820751736</v>
      </c>
      <c r="J9" s="22">
        <f t="shared" si="1"/>
        <v>8.7510691882828853E-2</v>
      </c>
      <c r="K9" s="22">
        <f t="shared" si="2"/>
        <v>0.22285990694164379</v>
      </c>
      <c r="L9" s="23">
        <f t="shared" si="3"/>
        <v>0.30182900819716585</v>
      </c>
      <c r="M9" s="4"/>
    </row>
    <row r="10" spans="1:13" x14ac:dyDescent="0.25">
      <c r="A10" s="17"/>
      <c r="B10" s="18">
        <v>135</v>
      </c>
      <c r="C10" s="19" t="s">
        <v>148</v>
      </c>
      <c r="D10" s="20">
        <v>20.502841999999998</v>
      </c>
      <c r="E10" s="21">
        <v>20.502842000000005</v>
      </c>
      <c r="F10" s="21">
        <f t="shared" si="0"/>
        <v>14.318615945056081</v>
      </c>
      <c r="G10" s="21">
        <v>14.318615945056081</v>
      </c>
      <c r="H10" s="21">
        <v>0</v>
      </c>
      <c r="I10" s="21">
        <v>0</v>
      </c>
      <c r="J10" s="22">
        <f t="shared" si="1"/>
        <v>0.69837225224952115</v>
      </c>
      <c r="K10" s="22">
        <f t="shared" si="2"/>
        <v>0.69837225224952115</v>
      </c>
      <c r="L10" s="23">
        <f t="shared" si="3"/>
        <v>0.69837225224952115</v>
      </c>
      <c r="M10" s="4"/>
    </row>
    <row r="11" spans="1:13" ht="25.5" x14ac:dyDescent="0.25">
      <c r="A11" s="17"/>
      <c r="B11" s="18">
        <v>137</v>
      </c>
      <c r="C11" s="19" t="s">
        <v>150</v>
      </c>
      <c r="D11" s="20">
        <v>33.375629000000011</v>
      </c>
      <c r="E11" s="21">
        <v>36.837886000000005</v>
      </c>
      <c r="F11" s="21">
        <f t="shared" si="0"/>
        <v>12.15029306291618</v>
      </c>
      <c r="G11" s="21">
        <v>5.0435599155475757</v>
      </c>
      <c r="H11" s="21">
        <v>8.1069722967872941</v>
      </c>
      <c r="I11" s="21">
        <v>-1.0002391494186895</v>
      </c>
      <c r="J11" s="22">
        <f t="shared" si="1"/>
        <v>0.13691230586759445</v>
      </c>
      <c r="K11" s="22">
        <f t="shared" si="2"/>
        <v>0.35698390000812935</v>
      </c>
      <c r="L11" s="23">
        <f t="shared" si="3"/>
        <v>0.32983144208970566</v>
      </c>
      <c r="M11" s="4"/>
    </row>
    <row r="12" spans="1:13" x14ac:dyDescent="0.25">
      <c r="A12" s="34" t="s">
        <v>214</v>
      </c>
      <c r="B12" s="57"/>
      <c r="C12" s="36"/>
      <c r="D12" s="37">
        <f ca="1">SUM(D13:OFFSET(D11,(MATCH("GOBIERNOS LOCALES",$A$8:$A$50,0)-MATCH("GOBIERNOS REGIONALES",$A$8:$A$50,0)),0))</f>
        <v>153.41375700000003</v>
      </c>
      <c r="E12" s="38">
        <f ca="1">SUM(E13:OFFSET(E11,(MATCH("GOBIERNOS LOCALES",$A$8:$A$50,0)-MATCH("GOBIERNOS REGIONALES",$A$8:$A$50,0)),0))</f>
        <v>235.49498300000002</v>
      </c>
      <c r="F12" s="38">
        <f ca="1">SUM(F13:OFFSET(F11,(MATCH("GOBIERNOS LOCALES",$A$8:$A$50,0)-MATCH("GOBIERNOS REGIONALES",$A$8:$A$50,0)),0))</f>
        <v>60.576860551609968</v>
      </c>
      <c r="G12" s="38">
        <f ca="1">SUM(G13:OFFSET(G11,(MATCH("GOBIERNOS LOCALES",$A$8:$A$50,0)-MATCH("GOBIERNOS REGIONALES",$A$8:$A$50,0)),0))</f>
        <v>23.297918309942929</v>
      </c>
      <c r="H12" s="38">
        <f ca="1">SUM(H13:OFFSET(H11,(MATCH("GOBIERNOS LOCALES",$A$8:$A$50,0)-MATCH("GOBIERNOS REGIONALES",$A$8:$A$50,0)),0))</f>
        <v>21.351541576146158</v>
      </c>
      <c r="I12" s="38">
        <f ca="1">SUM(I13:OFFSET(I11,(MATCH("GOBIERNOS LOCALES",$A$8:$A$50,0)-MATCH("GOBIERNOS REGIONALES",$A$8:$A$50,0)),0))</f>
        <v>15.927400665520878</v>
      </c>
      <c r="J12" s="39">
        <f t="shared" ca="1" si="1"/>
        <v>9.8931697028734264E-2</v>
      </c>
      <c r="K12" s="39">
        <f t="shared" ca="1" si="2"/>
        <v>0.18959834862422137</v>
      </c>
      <c r="L12" s="40">
        <f t="shared" ca="1" si="3"/>
        <v>0.2572320640546723</v>
      </c>
      <c r="M12" s="4"/>
    </row>
    <row r="13" spans="1:13" x14ac:dyDescent="0.25">
      <c r="A13" s="17"/>
      <c r="B13" s="18">
        <v>440</v>
      </c>
      <c r="C13" s="19" t="s">
        <v>215</v>
      </c>
      <c r="D13" s="20">
        <v>2.885425000000001</v>
      </c>
      <c r="E13" s="21">
        <v>5.1990460000000018</v>
      </c>
      <c r="F13" s="21">
        <f t="shared" si="0"/>
        <v>0.90358296151271134</v>
      </c>
      <c r="G13" s="21">
        <v>0.30649242143772426</v>
      </c>
      <c r="H13" s="21">
        <v>0.24301191002996347</v>
      </c>
      <c r="I13" s="21">
        <v>0.3540786300450236</v>
      </c>
      <c r="J13" s="22">
        <f t="shared" si="1"/>
        <v>5.8951665639758552E-2</v>
      </c>
      <c r="K13" s="22">
        <f t="shared" si="2"/>
        <v>0.10569330055315677</v>
      </c>
      <c r="L13" s="23">
        <f t="shared" si="3"/>
        <v>0.17379783935604937</v>
      </c>
      <c r="M13" s="4"/>
    </row>
    <row r="14" spans="1:13" x14ac:dyDescent="0.25">
      <c r="A14" s="17"/>
      <c r="B14" s="18">
        <v>441</v>
      </c>
      <c r="C14" s="19" t="s">
        <v>216</v>
      </c>
      <c r="D14" s="20">
        <v>2.8648059999999997</v>
      </c>
      <c r="E14" s="21">
        <v>4.1227049999999998</v>
      </c>
      <c r="F14" s="21">
        <f t="shared" si="0"/>
        <v>0.86804039285198087</v>
      </c>
      <c r="G14" s="21">
        <v>0.37003701073081174</v>
      </c>
      <c r="H14" s="21">
        <v>0.25436548202378617</v>
      </c>
      <c r="I14" s="21">
        <v>0.24363790009738295</v>
      </c>
      <c r="J14" s="22">
        <f t="shared" si="1"/>
        <v>8.9755878902519529E-2</v>
      </c>
      <c r="K14" s="22">
        <f t="shared" si="2"/>
        <v>0.15145456508641728</v>
      </c>
      <c r="L14" s="23">
        <f t="shared" si="3"/>
        <v>0.21055117764962103</v>
      </c>
      <c r="M14" s="4"/>
    </row>
    <row r="15" spans="1:13" x14ac:dyDescent="0.25">
      <c r="A15" s="17"/>
      <c r="B15" s="18">
        <v>442</v>
      </c>
      <c r="C15" s="19" t="s">
        <v>217</v>
      </c>
      <c r="D15" s="20">
        <v>2.5755990000000004</v>
      </c>
      <c r="E15" s="21">
        <v>3.5344819999999997</v>
      </c>
      <c r="F15" s="21">
        <f t="shared" si="0"/>
        <v>0.70011304389481666</v>
      </c>
      <c r="G15" s="21">
        <v>0.38715482223778963</v>
      </c>
      <c r="H15" s="21">
        <v>0.14189947141130688</v>
      </c>
      <c r="I15" s="21">
        <v>0.17105875024572015</v>
      </c>
      <c r="J15" s="22">
        <f t="shared" si="1"/>
        <v>0.1095365098019426</v>
      </c>
      <c r="K15" s="22">
        <f t="shared" si="2"/>
        <v>0.14968368594014528</v>
      </c>
      <c r="L15" s="23">
        <f t="shared" si="3"/>
        <v>0.19808080615343823</v>
      </c>
      <c r="M15" s="4"/>
    </row>
    <row r="16" spans="1:13" x14ac:dyDescent="0.25">
      <c r="A16" s="17"/>
      <c r="B16" s="18">
        <v>443</v>
      </c>
      <c r="C16" s="19" t="s">
        <v>218</v>
      </c>
      <c r="D16" s="20">
        <v>12.330770000000006</v>
      </c>
      <c r="E16" s="21">
        <v>27.711320999999991</v>
      </c>
      <c r="F16" s="21">
        <f t="shared" si="0"/>
        <v>7.2603295210237775</v>
      </c>
      <c r="G16" s="21">
        <v>2.2891697039522114</v>
      </c>
      <c r="H16" s="21">
        <v>3.3539650204620557</v>
      </c>
      <c r="I16" s="21">
        <v>1.6171947966095104</v>
      </c>
      <c r="J16" s="22">
        <f t="shared" si="1"/>
        <v>8.2607743743151482E-2</v>
      </c>
      <c r="K16" s="22">
        <f t="shared" si="2"/>
        <v>0.20364004748868772</v>
      </c>
      <c r="L16" s="23">
        <f t="shared" si="3"/>
        <v>0.26199867992665454</v>
      </c>
      <c r="M16" s="4"/>
    </row>
    <row r="17" spans="1:13" x14ac:dyDescent="0.25">
      <c r="A17" s="17"/>
      <c r="B17" s="18">
        <v>444</v>
      </c>
      <c r="C17" s="19" t="s">
        <v>219</v>
      </c>
      <c r="D17" s="20">
        <v>5.5283849999999983</v>
      </c>
      <c r="E17" s="21">
        <v>8.679986999999997</v>
      </c>
      <c r="F17" s="21">
        <f t="shared" si="0"/>
        <v>2.2518400362852082</v>
      </c>
      <c r="G17" s="21">
        <v>1.031125399589655</v>
      </c>
      <c r="H17" s="21">
        <v>0.58648324785018868</v>
      </c>
      <c r="I17" s="21">
        <v>0.63423138884536456</v>
      </c>
      <c r="J17" s="22">
        <f t="shared" si="1"/>
        <v>0.11879342671707405</v>
      </c>
      <c r="K17" s="22">
        <f t="shared" si="2"/>
        <v>0.18636072236511925</v>
      </c>
      <c r="L17" s="23">
        <f t="shared" si="3"/>
        <v>0.25942896415457867</v>
      </c>
      <c r="M17" s="4"/>
    </row>
    <row r="18" spans="1:13" x14ac:dyDescent="0.25">
      <c r="A18" s="17"/>
      <c r="B18" s="18">
        <v>445</v>
      </c>
      <c r="C18" s="19" t="s">
        <v>220</v>
      </c>
      <c r="D18" s="20">
        <v>11.082317999999999</v>
      </c>
      <c r="E18" s="21">
        <v>14.167684999999999</v>
      </c>
      <c r="F18" s="21">
        <f t="shared" si="0"/>
        <v>4.4292353499868113</v>
      </c>
      <c r="G18" s="21">
        <v>1.9575044283192256</v>
      </c>
      <c r="H18" s="21">
        <v>1.1850240602107078</v>
      </c>
      <c r="I18" s="21">
        <v>1.286706861456878</v>
      </c>
      <c r="J18" s="22">
        <f t="shared" si="1"/>
        <v>0.13816685141709642</v>
      </c>
      <c r="K18" s="22">
        <f t="shared" si="2"/>
        <v>0.22180959617114113</v>
      </c>
      <c r="L18" s="23">
        <f t="shared" si="3"/>
        <v>0.31262943451854075</v>
      </c>
      <c r="M18" s="4"/>
    </row>
    <row r="19" spans="1:13" x14ac:dyDescent="0.25">
      <c r="A19" s="17"/>
      <c r="B19" s="18">
        <v>446</v>
      </c>
      <c r="C19" s="19" t="s">
        <v>221</v>
      </c>
      <c r="D19" s="20">
        <v>7.6850030000000009</v>
      </c>
      <c r="E19" s="21">
        <v>9.5949279999999977</v>
      </c>
      <c r="F19" s="21">
        <f t="shared" si="0"/>
        <v>2.1978900812611073</v>
      </c>
      <c r="G19" s="21">
        <v>0.83979498848111689</v>
      </c>
      <c r="H19" s="21">
        <v>0.58558985408956232</v>
      </c>
      <c r="I19" s="21">
        <v>0.77250523869042809</v>
      </c>
      <c r="J19" s="22">
        <f t="shared" si="1"/>
        <v>8.7524886948720931E-2</v>
      </c>
      <c r="K19" s="22">
        <f t="shared" si="2"/>
        <v>0.14855607489401479</v>
      </c>
      <c r="L19" s="23">
        <f t="shared" si="3"/>
        <v>0.22906790767592083</v>
      </c>
      <c r="M19" s="4"/>
    </row>
    <row r="20" spans="1:13" x14ac:dyDescent="0.25">
      <c r="A20" s="17"/>
      <c r="B20" s="18">
        <v>447</v>
      </c>
      <c r="C20" s="19" t="s">
        <v>222</v>
      </c>
      <c r="D20" s="20">
        <v>0.76364199999999993</v>
      </c>
      <c r="E20" s="21">
        <v>2.5986759999999993</v>
      </c>
      <c r="F20" s="21">
        <f t="shared" si="0"/>
        <v>0.71998410779997357</v>
      </c>
      <c r="G20" s="21">
        <v>0.29720581823494285</v>
      </c>
      <c r="H20" s="21">
        <v>0.22696854037349112</v>
      </c>
      <c r="I20" s="21">
        <v>0.19580974919153959</v>
      </c>
      <c r="J20" s="22">
        <f t="shared" si="1"/>
        <v>0.11436816988148693</v>
      </c>
      <c r="K20" s="22">
        <f t="shared" si="2"/>
        <v>0.20170823858319933</v>
      </c>
      <c r="L20" s="23">
        <f t="shared" si="3"/>
        <v>0.27705805102289544</v>
      </c>
      <c r="M20" s="4"/>
    </row>
    <row r="21" spans="1:13" x14ac:dyDescent="0.25">
      <c r="A21" s="17"/>
      <c r="B21" s="18">
        <v>448</v>
      </c>
      <c r="C21" s="19" t="s">
        <v>223</v>
      </c>
      <c r="D21" s="20">
        <v>4.1307969999999985</v>
      </c>
      <c r="E21" s="21">
        <v>8.052508999999997</v>
      </c>
      <c r="F21" s="21">
        <f t="shared" si="0"/>
        <v>2.0989003344444086</v>
      </c>
      <c r="G21" s="21">
        <v>1.2203307667223271</v>
      </c>
      <c r="H21" s="21">
        <v>0.48958069940999849</v>
      </c>
      <c r="I21" s="21">
        <v>0.38898886831208301</v>
      </c>
      <c r="J21" s="22">
        <f t="shared" si="1"/>
        <v>0.15154665045668717</v>
      </c>
      <c r="K21" s="22">
        <f t="shared" si="2"/>
        <v>0.21234517914010728</v>
      </c>
      <c r="L21" s="23">
        <f t="shared" si="3"/>
        <v>0.26065172164904249</v>
      </c>
      <c r="M21" s="4"/>
    </row>
    <row r="22" spans="1:13" x14ac:dyDescent="0.25">
      <c r="A22" s="17"/>
      <c r="B22" s="18">
        <v>449</v>
      </c>
      <c r="C22" s="19" t="s">
        <v>224</v>
      </c>
      <c r="D22" s="20">
        <v>3.1575540000000011</v>
      </c>
      <c r="E22" s="21">
        <v>3.4205160000000001</v>
      </c>
      <c r="F22" s="21">
        <f t="shared" si="0"/>
        <v>1.2728009547736292</v>
      </c>
      <c r="G22" s="21">
        <v>0.52414018994750222</v>
      </c>
      <c r="H22" s="21">
        <v>0.38452777622478607</v>
      </c>
      <c r="I22" s="21">
        <v>0.36413298860134091</v>
      </c>
      <c r="J22" s="22">
        <f t="shared" si="1"/>
        <v>0.15323424592883125</v>
      </c>
      <c r="K22" s="22">
        <f t="shared" si="2"/>
        <v>0.26565230689530123</v>
      </c>
      <c r="L22" s="23">
        <f t="shared" si="3"/>
        <v>0.37210787927132316</v>
      </c>
      <c r="M22" s="4"/>
    </row>
    <row r="23" spans="1:13" x14ac:dyDescent="0.25">
      <c r="A23" s="17"/>
      <c r="B23" s="18">
        <v>450</v>
      </c>
      <c r="C23" s="19" t="s">
        <v>225</v>
      </c>
      <c r="D23" s="20">
        <v>6.5251580000000011</v>
      </c>
      <c r="E23" s="21">
        <v>10.348784999999996</v>
      </c>
      <c r="F23" s="21">
        <f t="shared" si="0"/>
        <v>2.5843175024238008</v>
      </c>
      <c r="G23" s="21">
        <v>1.5002061008271994</v>
      </c>
      <c r="H23" s="21">
        <v>0.45634578471072018</v>
      </c>
      <c r="I23" s="21">
        <v>0.62776561688588117</v>
      </c>
      <c r="J23" s="22">
        <f t="shared" si="1"/>
        <v>0.14496446692314122</v>
      </c>
      <c r="K23" s="22">
        <f t="shared" si="2"/>
        <v>0.18906102364073854</v>
      </c>
      <c r="L23" s="23">
        <f t="shared" si="3"/>
        <v>0.24972182748253072</v>
      </c>
      <c r="M23" s="4"/>
    </row>
    <row r="24" spans="1:13" x14ac:dyDescent="0.25">
      <c r="A24" s="17"/>
      <c r="B24" s="18">
        <v>451</v>
      </c>
      <c r="C24" s="19" t="s">
        <v>226</v>
      </c>
      <c r="D24" s="20">
        <v>5.5766549999999979</v>
      </c>
      <c r="E24" s="21">
        <v>12.584989</v>
      </c>
      <c r="F24" s="21">
        <f t="shared" si="0"/>
        <v>2.9658261757850255</v>
      </c>
      <c r="G24" s="21">
        <v>0.7826368082838826</v>
      </c>
      <c r="H24" s="21">
        <v>0.5541517308257653</v>
      </c>
      <c r="I24" s="21">
        <v>1.6290376366753776</v>
      </c>
      <c r="J24" s="22">
        <f t="shared" si="1"/>
        <v>6.2188120171092924E-2</v>
      </c>
      <c r="K24" s="22">
        <f t="shared" si="2"/>
        <v>0.10622087465548423</v>
      </c>
      <c r="L24" s="23">
        <f t="shared" si="3"/>
        <v>0.23566378769063887</v>
      </c>
      <c r="M24" s="4"/>
    </row>
    <row r="25" spans="1:13" x14ac:dyDescent="0.25">
      <c r="A25" s="17"/>
      <c r="B25" s="18">
        <v>452</v>
      </c>
      <c r="C25" s="19" t="s">
        <v>227</v>
      </c>
      <c r="D25" s="20">
        <v>8.2892240000000008</v>
      </c>
      <c r="E25" s="21">
        <v>10.387149999999997</v>
      </c>
      <c r="F25" s="21">
        <f t="shared" si="0"/>
        <v>2.6149691478937314</v>
      </c>
      <c r="G25" s="21">
        <v>1.1895610336650861</v>
      </c>
      <c r="H25" s="21">
        <v>0.69087142279022373</v>
      </c>
      <c r="I25" s="21">
        <v>0.73453669143842149</v>
      </c>
      <c r="J25" s="22">
        <f t="shared" si="1"/>
        <v>0.11452236981896734</v>
      </c>
      <c r="K25" s="22">
        <f t="shared" si="2"/>
        <v>0.18103449516520995</v>
      </c>
      <c r="L25" s="23">
        <f t="shared" si="3"/>
        <v>0.25175039812592792</v>
      </c>
      <c r="M25" s="4"/>
    </row>
    <row r="26" spans="1:13" x14ac:dyDescent="0.25">
      <c r="A26" s="17"/>
      <c r="B26" s="18">
        <v>453</v>
      </c>
      <c r="C26" s="19" t="s">
        <v>228</v>
      </c>
      <c r="D26" s="20">
        <v>21.487662999999994</v>
      </c>
      <c r="E26" s="21">
        <v>37.606829000000005</v>
      </c>
      <c r="F26" s="21">
        <f t="shared" si="0"/>
        <v>9.7986544133582356</v>
      </c>
      <c r="G26" s="21">
        <v>3.0509507314600341</v>
      </c>
      <c r="H26" s="21">
        <v>3.4477981045129127</v>
      </c>
      <c r="I26" s="21">
        <v>3.2999055773852888</v>
      </c>
      <c r="J26" s="22">
        <f t="shared" si="1"/>
        <v>8.1127572108247517E-2</v>
      </c>
      <c r="K26" s="22">
        <f t="shared" si="2"/>
        <v>0.17280767905140171</v>
      </c>
      <c r="L26" s="23">
        <f t="shared" si="3"/>
        <v>0.26055518835045183</v>
      </c>
      <c r="M26" s="4"/>
    </row>
    <row r="27" spans="1:13" x14ac:dyDescent="0.25">
      <c r="A27" s="17"/>
      <c r="B27" s="18">
        <v>454</v>
      </c>
      <c r="C27" s="19" t="s">
        <v>229</v>
      </c>
      <c r="D27" s="20">
        <v>6.0764899999999997</v>
      </c>
      <c r="E27" s="21">
        <v>9.4913379999999989</v>
      </c>
      <c r="F27" s="21">
        <f t="shared" si="0"/>
        <v>2.0633152003387067</v>
      </c>
      <c r="G27" s="21">
        <v>0.9727831023192266</v>
      </c>
      <c r="H27" s="21">
        <v>0.57618368664407171</v>
      </c>
      <c r="I27" s="21">
        <v>0.51434841137540843</v>
      </c>
      <c r="J27" s="22">
        <f t="shared" si="1"/>
        <v>0.10249167212454416</v>
      </c>
      <c r="K27" s="22">
        <f t="shared" si="2"/>
        <v>0.16319793784219869</v>
      </c>
      <c r="L27" s="23">
        <f t="shared" si="3"/>
        <v>0.2173892869834271</v>
      </c>
      <c r="M27" s="4"/>
    </row>
    <row r="28" spans="1:13" x14ac:dyDescent="0.25">
      <c r="A28" s="17"/>
      <c r="B28" s="18">
        <v>455</v>
      </c>
      <c r="C28" s="19" t="s">
        <v>230</v>
      </c>
      <c r="D28" s="20">
        <v>0.52649200000000007</v>
      </c>
      <c r="E28" s="21">
        <v>0.96118400000000004</v>
      </c>
      <c r="F28" s="21">
        <f t="shared" si="0"/>
        <v>0.1946337678728014</v>
      </c>
      <c r="G28" s="21">
        <v>7.3494259610015433E-2</v>
      </c>
      <c r="H28" s="21">
        <v>3.3963270363528864E-2</v>
      </c>
      <c r="I28" s="21">
        <v>8.7176237899257103E-2</v>
      </c>
      <c r="J28" s="22">
        <f t="shared" si="1"/>
        <v>7.6462217026100551E-2</v>
      </c>
      <c r="K28" s="22">
        <f t="shared" si="2"/>
        <v>0.11179704403479905</v>
      </c>
      <c r="L28" s="23">
        <f t="shared" si="3"/>
        <v>0.20249376588957099</v>
      </c>
      <c r="M28" s="4"/>
    </row>
    <row r="29" spans="1:13" x14ac:dyDescent="0.25">
      <c r="A29" s="17"/>
      <c r="B29" s="18">
        <v>456</v>
      </c>
      <c r="C29" s="19" t="s">
        <v>231</v>
      </c>
      <c r="D29" s="20">
        <v>1.3786439999999995</v>
      </c>
      <c r="E29" s="21">
        <v>3.9355829999999998</v>
      </c>
      <c r="F29" s="21">
        <f t="shared" si="0"/>
        <v>0.64079905757716915</v>
      </c>
      <c r="G29" s="21">
        <v>0.11347228958402411</v>
      </c>
      <c r="H29" s="21">
        <v>0.22516551789340156</v>
      </c>
      <c r="I29" s="21">
        <v>0.30216125009974348</v>
      </c>
      <c r="J29" s="22">
        <f t="shared" si="1"/>
        <v>2.8832396517624991E-2</v>
      </c>
      <c r="K29" s="22">
        <f t="shared" si="2"/>
        <v>8.6045144385831954E-2</v>
      </c>
      <c r="L29" s="23">
        <f t="shared" si="3"/>
        <v>0.16282188879695059</v>
      </c>
      <c r="M29" s="4"/>
    </row>
    <row r="30" spans="1:13" x14ac:dyDescent="0.25">
      <c r="A30" s="17"/>
      <c r="B30" s="18">
        <v>457</v>
      </c>
      <c r="C30" s="19" t="s">
        <v>232</v>
      </c>
      <c r="D30" s="20">
        <v>5.6277920000000003</v>
      </c>
      <c r="E30" s="21">
        <v>12.011637</v>
      </c>
      <c r="F30" s="21">
        <f t="shared" si="0"/>
        <v>2.6948598336748546</v>
      </c>
      <c r="G30" s="21">
        <v>0.87170020328994724</v>
      </c>
      <c r="H30" s="21">
        <v>0.77813322360634629</v>
      </c>
      <c r="I30" s="21">
        <v>1.0450264067785611</v>
      </c>
      <c r="J30" s="22">
        <f t="shared" si="1"/>
        <v>7.2571307581967989E-2</v>
      </c>
      <c r="K30" s="22">
        <f t="shared" si="2"/>
        <v>0.13735292091296911</v>
      </c>
      <c r="L30" s="23">
        <f t="shared" si="3"/>
        <v>0.22435408543189031</v>
      </c>
      <c r="M30" s="4"/>
    </row>
    <row r="31" spans="1:13" x14ac:dyDescent="0.25">
      <c r="A31" s="17"/>
      <c r="B31" s="18">
        <v>458</v>
      </c>
      <c r="C31" s="19" t="s">
        <v>233</v>
      </c>
      <c r="D31" s="20">
        <v>5.843867999999997</v>
      </c>
      <c r="E31" s="21">
        <v>7.0000859999999996</v>
      </c>
      <c r="F31" s="21">
        <f t="shared" si="0"/>
        <v>1.7706791106356832</v>
      </c>
      <c r="G31" s="21">
        <v>0.85542405953583511</v>
      </c>
      <c r="H31" s="21">
        <v>0.44453167019946704</v>
      </c>
      <c r="I31" s="21">
        <v>0.47072338090038102</v>
      </c>
      <c r="J31" s="22">
        <f t="shared" si="1"/>
        <v>0.12220193573848023</v>
      </c>
      <c r="K31" s="22">
        <f t="shared" si="2"/>
        <v>0.18570567986383343</v>
      </c>
      <c r="L31" s="23">
        <f t="shared" si="3"/>
        <v>0.25295105097789988</v>
      </c>
      <c r="M31" s="4"/>
    </row>
    <row r="32" spans="1:13" x14ac:dyDescent="0.25">
      <c r="A32" s="17"/>
      <c r="B32" s="18">
        <v>459</v>
      </c>
      <c r="C32" s="19" t="s">
        <v>234</v>
      </c>
      <c r="D32" s="20">
        <v>10.041776000000002</v>
      </c>
      <c r="E32" s="21">
        <v>13.172067000000004</v>
      </c>
      <c r="F32" s="21">
        <f t="shared" si="0"/>
        <v>3.0704226707766793</v>
      </c>
      <c r="G32" s="21">
        <v>1.2711207564425422</v>
      </c>
      <c r="H32" s="21">
        <v>0.89712338192839525</v>
      </c>
      <c r="I32" s="21">
        <v>0.90217853240574186</v>
      </c>
      <c r="J32" s="22">
        <f t="shared" si="1"/>
        <v>9.6501236779507865E-2</v>
      </c>
      <c r="K32" s="22">
        <f t="shared" si="2"/>
        <v>0.16460925520428471</v>
      </c>
      <c r="L32" s="23">
        <f t="shared" si="3"/>
        <v>0.23310105170104878</v>
      </c>
      <c r="M32" s="4"/>
    </row>
    <row r="33" spans="1:13" x14ac:dyDescent="0.25">
      <c r="A33" s="17"/>
      <c r="B33" s="18">
        <v>460</v>
      </c>
      <c r="C33" s="19" t="s">
        <v>235</v>
      </c>
      <c r="D33" s="20">
        <v>0.32977500000000004</v>
      </c>
      <c r="E33" s="21">
        <v>0.42128500000000002</v>
      </c>
      <c r="F33" s="21">
        <f t="shared" si="0"/>
        <v>8.0980919361536507E-2</v>
      </c>
      <c r="G33" s="21">
        <v>2.1698310225474415E-2</v>
      </c>
      <c r="H33" s="21">
        <v>2.9415169106869143E-2</v>
      </c>
      <c r="I33" s="21">
        <v>2.9867440029192949E-2</v>
      </c>
      <c r="J33" s="22">
        <f t="shared" si="1"/>
        <v>5.1505062429173631E-2</v>
      </c>
      <c r="K33" s="22">
        <f t="shared" si="2"/>
        <v>0.12132755576947567</v>
      </c>
      <c r="L33" s="23">
        <f t="shared" si="3"/>
        <v>0.19222360008435263</v>
      </c>
      <c r="M33" s="4"/>
    </row>
    <row r="34" spans="1:13" x14ac:dyDescent="0.25">
      <c r="A34" s="17"/>
      <c r="B34" s="18">
        <v>461</v>
      </c>
      <c r="C34" s="19" t="s">
        <v>236</v>
      </c>
      <c r="D34" s="20">
        <v>12.617111</v>
      </c>
      <c r="E34" s="21">
        <v>8.9097709999999974</v>
      </c>
      <c r="F34" s="21">
        <f t="shared" si="0"/>
        <v>3.8063325996972708</v>
      </c>
      <c r="G34" s="21">
        <v>1.2298803707908519</v>
      </c>
      <c r="H34" s="21">
        <v>3.927047559642233</v>
      </c>
      <c r="I34" s="21">
        <v>-1.3505953307358141</v>
      </c>
      <c r="J34" s="22">
        <f t="shared" si="1"/>
        <v>0.13803725940777292</v>
      </c>
      <c r="K34" s="22">
        <f t="shared" si="2"/>
        <v>0.57879466603946228</v>
      </c>
      <c r="L34" s="23">
        <f t="shared" si="3"/>
        <v>0.42720880252671722</v>
      </c>
      <c r="M34" s="4"/>
    </row>
    <row r="35" spans="1:13" x14ac:dyDescent="0.25">
      <c r="A35" s="17"/>
      <c r="B35" s="18">
        <v>462</v>
      </c>
      <c r="C35" s="19" t="s">
        <v>237</v>
      </c>
      <c r="D35" s="20">
        <v>5.8019269999999992</v>
      </c>
      <c r="E35" s="21">
        <v>10.691333999999996</v>
      </c>
      <c r="F35" s="21">
        <f t="shared" si="0"/>
        <v>2.1870464060611994</v>
      </c>
      <c r="G35" s="21">
        <v>0.66488801721425261</v>
      </c>
      <c r="H35" s="21">
        <v>0.76029818692040863</v>
      </c>
      <c r="I35" s="21">
        <v>0.76186020192653814</v>
      </c>
      <c r="J35" s="22">
        <f t="shared" si="1"/>
        <v>6.2189434659346801E-2</v>
      </c>
      <c r="K35" s="22">
        <f t="shared" si="2"/>
        <v>0.13330293526838297</v>
      </c>
      <c r="L35" s="23">
        <f t="shared" si="3"/>
        <v>0.20456253691645965</v>
      </c>
      <c r="M35" s="4"/>
    </row>
    <row r="36" spans="1:13" x14ac:dyDescent="0.25">
      <c r="A36" s="17"/>
      <c r="B36" s="18">
        <v>463</v>
      </c>
      <c r="C36" s="19" t="s">
        <v>238</v>
      </c>
      <c r="D36" s="20">
        <v>5.986918000000002</v>
      </c>
      <c r="E36" s="21">
        <v>6.360805</v>
      </c>
      <c r="F36" s="21">
        <f t="shared" si="0"/>
        <v>2.0711840210943002</v>
      </c>
      <c r="G36" s="21">
        <v>0.92910801654397801</v>
      </c>
      <c r="H36" s="21">
        <v>0.63860283556372011</v>
      </c>
      <c r="I36" s="21">
        <v>0.5034731689866021</v>
      </c>
      <c r="J36" s="22">
        <f t="shared" si="1"/>
        <v>0.14606767799735693</v>
      </c>
      <c r="K36" s="22">
        <f t="shared" si="2"/>
        <v>0.24646422144802396</v>
      </c>
      <c r="L36" s="23">
        <f t="shared" si="3"/>
        <v>0.32561665089470598</v>
      </c>
      <c r="M36" s="4"/>
    </row>
    <row r="37" spans="1:13" x14ac:dyDescent="0.25">
      <c r="A37" s="17"/>
      <c r="B37" s="18">
        <v>464</v>
      </c>
      <c r="C37" s="19" t="s">
        <v>239</v>
      </c>
      <c r="D37" s="20">
        <v>4.2999650000000003</v>
      </c>
      <c r="E37" s="21">
        <v>4.530285000000001</v>
      </c>
      <c r="F37" s="21">
        <f t="shared" si="0"/>
        <v>1.3301229412245448</v>
      </c>
      <c r="G37" s="21">
        <v>0.54803870049727266</v>
      </c>
      <c r="H37" s="21">
        <v>0.44049396935224649</v>
      </c>
      <c r="I37" s="21">
        <v>0.34159027137502562</v>
      </c>
      <c r="J37" s="22">
        <f t="shared" si="1"/>
        <v>0.12097223474842587</v>
      </c>
      <c r="K37" s="22">
        <f t="shared" si="2"/>
        <v>0.21820540426253954</v>
      </c>
      <c r="L37" s="23">
        <f t="shared" si="3"/>
        <v>0.29360690138137985</v>
      </c>
      <c r="M37" s="4"/>
    </row>
    <row r="38" spans="1:13" ht="15.75" thickBot="1" x14ac:dyDescent="0.3">
      <c r="A38" s="41" t="s">
        <v>241</v>
      </c>
      <c r="B38" s="58"/>
      <c r="C38" s="43"/>
      <c r="D38" s="44">
        <v>3.1515439999999999</v>
      </c>
      <c r="E38" s="45">
        <v>1.044475</v>
      </c>
      <c r="F38" s="45">
        <f t="shared" si="0"/>
        <v>0.29376100090303225</v>
      </c>
      <c r="G38" s="45">
        <v>3.7788100482430309E-2</v>
      </c>
      <c r="H38" s="45">
        <v>4.5677650312427431E-2</v>
      </c>
      <c r="I38" s="45">
        <v>0.21029525010817451</v>
      </c>
      <c r="J38" s="46">
        <f t="shared" si="1"/>
        <v>3.6179037777285532E-2</v>
      </c>
      <c r="K38" s="46">
        <f t="shared" si="2"/>
        <v>7.991167887681154E-2</v>
      </c>
      <c r="L38" s="47">
        <f t="shared" si="3"/>
        <v>0.28125230465356493</v>
      </c>
      <c r="M38" s="4"/>
    </row>
    <row r="39" spans="1:13" x14ac:dyDescent="0.25">
      <c r="D39" s="5"/>
      <c r="E39" s="5"/>
      <c r="F39" s="5"/>
      <c r="G39" s="5"/>
      <c r="H39" s="5"/>
      <c r="I39" s="5"/>
      <c r="J39" s="4"/>
      <c r="K39" s="4"/>
      <c r="L39" s="4"/>
      <c r="M3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"/>
  <sheetViews>
    <sheetView topLeftCell="A3" workbookViewId="0">
      <selection activeCell="G13" sqref="G1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83</v>
      </c>
      <c r="B1" s="49" t="s">
        <v>49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1195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1227.3757860000003</v>
      </c>
      <c r="I6" s="14">
        <v>2295.693655</v>
      </c>
      <c r="J6" s="14">
        <v>357.35564305174</v>
      </c>
      <c r="K6" s="14">
        <v>83.680035306578247</v>
      </c>
      <c r="L6" s="14">
        <v>162.83443551048549</v>
      </c>
      <c r="M6" s="14">
        <v>110.84117223467629</v>
      </c>
      <c r="N6" s="15">
        <v>3.6450871885420726E-2</v>
      </c>
      <c r="O6" s="15">
        <v>0.10738125719873706</v>
      </c>
      <c r="P6" s="16">
        <v>0.15566347115758353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SUM(H8:OFFSET(H6,MATCH("PROYECTOS",$A$8:$A$23,0),0))</f>
        <v>300.5335050000001</v>
      </c>
      <c r="I7" s="38">
        <f ca="1">SUM(I8:OFFSET(I6,MATCH("PROYECTOS",$A$8:$A$23,0),0))</f>
        <v>519.32326199999989</v>
      </c>
      <c r="J7" s="38">
        <f ca="1">SUM(J8:OFFSET(J6,MATCH("PROYECTOS",$A$8:$A$23,0),0))</f>
        <v>55.524952516142093</v>
      </c>
      <c r="K7" s="38">
        <f ca="1">SUM(K8:OFFSET(K6,MATCH("PROYECTOS",$A$8:$A$23,0),0))</f>
        <v>20.811289580794437</v>
      </c>
      <c r="L7" s="38">
        <f ca="1">SUM(L8:OFFSET(L6,MATCH("PROYECTOS",$A$8:$A$23,0),0))</f>
        <v>22.521962007126149</v>
      </c>
      <c r="M7" s="38">
        <f ca="1">SUM(M8:OFFSET(M6,MATCH("PROYECTOS",$A$8:$A$23,0),0))</f>
        <v>12.191700928221508</v>
      </c>
      <c r="N7" s="39">
        <f ca="1">IFERROR(K7/I7,0)</f>
        <v>4.0073863629075106E-2</v>
      </c>
      <c r="O7" s="39">
        <f ca="1">IFERROR(SUM(K7,L7)/I7,0)</f>
        <v>8.3441768853251552E-2</v>
      </c>
      <c r="P7" s="40">
        <f ca="1">IFERROR(SUM(K7,L7,M7)/I7,0)</f>
        <v>0.1069178998497127</v>
      </c>
      <c r="Q7" s="64"/>
      <c r="R7" s="38"/>
      <c r="S7" s="40"/>
    </row>
    <row r="8" spans="1:19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1</v>
      </c>
      <c r="G8" s="19" t="s">
        <v>539</v>
      </c>
      <c r="H8" s="20">
        <v>31.543807999999999</v>
      </c>
      <c r="I8" s="21">
        <v>47.655654999999996</v>
      </c>
      <c r="J8" s="21">
        <f t="shared" ref="J8:J13" si="0">SUM(K8,L8,M8)</f>
        <v>14.180750913804786</v>
      </c>
      <c r="K8" s="21">
        <v>5.7691612996022741</v>
      </c>
      <c r="L8" s="21">
        <v>4.2291079260517108</v>
      </c>
      <c r="M8" s="21">
        <v>4.1824816881508013</v>
      </c>
      <c r="N8" s="22">
        <f t="shared" ref="N8:N14" si="1">IFERROR(K8/I8,0)</f>
        <v>0.12105932233230819</v>
      </c>
      <c r="O8" s="22">
        <f t="shared" ref="O8:O14" si="2">IFERROR(SUM(K8,L8)/I8,0)</f>
        <v>0.20980236711999836</v>
      </c>
      <c r="P8" s="23">
        <f t="shared" ref="P8:P14" si="3">IFERROR(SUM(K8,L8,M8)/I8,0)</f>
        <v>0.29756701306077499</v>
      </c>
      <c r="Q8" s="70">
        <v>127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5001778</v>
      </c>
      <c r="C9" s="19" t="s">
        <v>1197</v>
      </c>
      <c r="D9" s="68">
        <v>3000001</v>
      </c>
      <c r="E9" s="19" t="s">
        <v>284</v>
      </c>
      <c r="F9" s="69">
        <v>177</v>
      </c>
      <c r="G9" s="19" t="s">
        <v>874</v>
      </c>
      <c r="H9" s="20">
        <v>262.13727500000005</v>
      </c>
      <c r="I9" s="21">
        <v>449.98344099999991</v>
      </c>
      <c r="J9" s="21">
        <f t="shared" si="0"/>
        <v>37.5118692740798</v>
      </c>
      <c r="K9" s="21">
        <v>14.066508144140244</v>
      </c>
      <c r="L9" s="21">
        <v>16.949545197188854</v>
      </c>
      <c r="M9" s="21">
        <v>6.4958159327507019</v>
      </c>
      <c r="N9" s="22">
        <f t="shared" si="1"/>
        <v>3.1260057287619714E-2</v>
      </c>
      <c r="O9" s="22">
        <f t="shared" si="2"/>
        <v>6.8927099344815904E-2</v>
      </c>
      <c r="P9" s="23">
        <f t="shared" si="3"/>
        <v>8.336277706290042E-2</v>
      </c>
      <c r="Q9" s="70">
        <v>12.5</v>
      </c>
      <c r="R9" s="21">
        <v>0</v>
      </c>
      <c r="S9" s="23">
        <f t="shared" ref="S9:S13" si="4">IFERROR(R9/Q9,0)</f>
        <v>0</v>
      </c>
    </row>
    <row r="10" spans="1:19" ht="51" x14ac:dyDescent="0.25">
      <c r="A10" s="17"/>
      <c r="B10" s="19">
        <v>5004465</v>
      </c>
      <c r="C10" s="19" t="s">
        <v>1182</v>
      </c>
      <c r="D10" s="68">
        <v>3000001</v>
      </c>
      <c r="E10" s="19" t="s">
        <v>284</v>
      </c>
      <c r="F10" s="69">
        <v>60</v>
      </c>
      <c r="G10" s="19" t="s">
        <v>318</v>
      </c>
      <c r="H10" s="20">
        <v>0.32154400000000005</v>
      </c>
      <c r="I10" s="21">
        <v>0.18930200000000003</v>
      </c>
      <c r="J10" s="21">
        <f t="shared" si="0"/>
        <v>1.6826290175231406E-2</v>
      </c>
      <c r="K10" s="21">
        <v>1.8439600207784679E-3</v>
      </c>
      <c r="L10" s="21">
        <v>8.0394900505780242E-3</v>
      </c>
      <c r="M10" s="21">
        <v>6.9428401038749143E-3</v>
      </c>
      <c r="N10" s="22">
        <f t="shared" si="1"/>
        <v>9.7408375018672149E-3</v>
      </c>
      <c r="O10" s="22">
        <f t="shared" si="2"/>
        <v>5.2209961180317642E-2</v>
      </c>
      <c r="P10" s="23">
        <f t="shared" si="3"/>
        <v>8.8885960926093771E-2</v>
      </c>
      <c r="Q10" s="70">
        <v>0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5004469</v>
      </c>
      <c r="C11" s="19" t="s">
        <v>1198</v>
      </c>
      <c r="D11" s="68">
        <v>3000627</v>
      </c>
      <c r="E11" s="19" t="s">
        <v>1196</v>
      </c>
      <c r="F11" s="69">
        <v>277</v>
      </c>
      <c r="G11" s="19" t="s">
        <v>787</v>
      </c>
      <c r="H11" s="20">
        <v>1.8547620000000002</v>
      </c>
      <c r="I11" s="21">
        <v>3.7918289999999999</v>
      </c>
      <c r="J11" s="21">
        <f t="shared" si="0"/>
        <v>0.97490445822040783</v>
      </c>
      <c r="K11" s="21">
        <v>0.28032723342766985</v>
      </c>
      <c r="L11" s="21">
        <v>0.35734492459596368</v>
      </c>
      <c r="M11" s="21">
        <v>0.3372323001967743</v>
      </c>
      <c r="N11" s="22">
        <f t="shared" si="1"/>
        <v>7.3929292019146928E-2</v>
      </c>
      <c r="O11" s="22">
        <f t="shared" si="2"/>
        <v>0.16817007254906102</v>
      </c>
      <c r="P11" s="23">
        <f t="shared" si="3"/>
        <v>0.25710665175576425</v>
      </c>
      <c r="Q11" s="70">
        <v>130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5004470</v>
      </c>
      <c r="C12" s="19" t="s">
        <v>1199</v>
      </c>
      <c r="D12" s="68">
        <v>3000627</v>
      </c>
      <c r="E12" s="19" t="s">
        <v>1196</v>
      </c>
      <c r="F12" s="69">
        <v>120</v>
      </c>
      <c r="G12" s="19" t="s">
        <v>694</v>
      </c>
      <c r="H12" s="20">
        <v>1.24407</v>
      </c>
      <c r="I12" s="21">
        <v>12.250080000000004</v>
      </c>
      <c r="J12" s="21">
        <f t="shared" si="0"/>
        <v>1.9263132760561348</v>
      </c>
      <c r="K12" s="21">
        <v>0.35246840087347664</v>
      </c>
      <c r="L12" s="21">
        <v>0.72689810794236109</v>
      </c>
      <c r="M12" s="21">
        <v>0.84694676724029705</v>
      </c>
      <c r="N12" s="22">
        <f t="shared" si="1"/>
        <v>2.8772742779922787E-2</v>
      </c>
      <c r="O12" s="22">
        <f t="shared" si="2"/>
        <v>8.8110976321447487E-2</v>
      </c>
      <c r="P12" s="23">
        <f t="shared" si="3"/>
        <v>0.15724903641903842</v>
      </c>
      <c r="Q12" s="70">
        <v>839.5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5004471</v>
      </c>
      <c r="C13" s="19" t="s">
        <v>1200</v>
      </c>
      <c r="D13" s="68">
        <v>3000627</v>
      </c>
      <c r="E13" s="19" t="s">
        <v>1196</v>
      </c>
      <c r="F13" s="69">
        <v>60</v>
      </c>
      <c r="G13" s="19" t="s">
        <v>318</v>
      </c>
      <c r="H13" s="20">
        <v>3.4320459999999988</v>
      </c>
      <c r="I13" s="21">
        <v>5.4529549999999967</v>
      </c>
      <c r="J13" s="21">
        <f t="shared" si="0"/>
        <v>0.91428830380573345</v>
      </c>
      <c r="K13" s="21">
        <v>0.34098054272999434</v>
      </c>
      <c r="L13" s="21">
        <v>0.25102636129668099</v>
      </c>
      <c r="M13" s="21">
        <v>0.32228139977905812</v>
      </c>
      <c r="N13" s="22">
        <f t="shared" si="1"/>
        <v>6.2531332594894795E-2</v>
      </c>
      <c r="O13" s="22">
        <f t="shared" si="2"/>
        <v>0.10856625518213073</v>
      </c>
      <c r="P13" s="23">
        <f t="shared" si="3"/>
        <v>0.16766841167875657</v>
      </c>
      <c r="Q13" s="70">
        <v>4</v>
      </c>
      <c r="R13" s="21">
        <v>0</v>
      </c>
      <c r="S13" s="23">
        <f t="shared" si="4"/>
        <v>0</v>
      </c>
    </row>
    <row r="14" spans="1:19" ht="15.75" thickBot="1" x14ac:dyDescent="0.3">
      <c r="A14" s="41" t="s">
        <v>302</v>
      </c>
      <c r="B14" s="43"/>
      <c r="C14" s="43"/>
      <c r="D14" s="65"/>
      <c r="E14" s="43"/>
      <c r="F14" s="66"/>
      <c r="G14" s="43"/>
      <c r="H14" s="44">
        <f t="shared" ref="H14:M14" ca="1" si="5">OFFSET(H14,-MATCH("PROYECTOS",$A$8:$A$23,0)-1,0)-(OFFSET(H14,-MATCH("PROYECTOS",$A$8:$A$23,0),0))</f>
        <v>926.84228100000018</v>
      </c>
      <c r="I14" s="45">
        <f t="shared" ca="1" si="5"/>
        <v>1776.3703930000001</v>
      </c>
      <c r="J14" s="45">
        <f t="shared" ca="1" si="5"/>
        <v>301.83069053559791</v>
      </c>
      <c r="K14" s="45">
        <f t="shared" ca="1" si="5"/>
        <v>62.86874572578381</v>
      </c>
      <c r="L14" s="45">
        <f t="shared" ca="1" si="5"/>
        <v>140.31247350335934</v>
      </c>
      <c r="M14" s="45">
        <f t="shared" ca="1" si="5"/>
        <v>98.649471306454785</v>
      </c>
      <c r="N14" s="46">
        <f t="shared" ca="1" si="1"/>
        <v>3.5391687439469618E-2</v>
      </c>
      <c r="O14" s="46">
        <f t="shared" ca="1" si="2"/>
        <v>0.11437998518203356</v>
      </c>
      <c r="P14" s="47">
        <f t="shared" ca="1" si="3"/>
        <v>0.16991427673248655</v>
      </c>
      <c r="Q14" s="67"/>
      <c r="R14" s="45"/>
      <c r="S14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workbookViewId="0">
      <selection activeCell="A13" sqref="A13:L13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86</v>
      </c>
      <c r="B1" s="50" t="s">
        <v>50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1203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1463.1720770000002</v>
      </c>
      <c r="E6" s="14">
        <v>1751.059162</v>
      </c>
      <c r="F6" s="14">
        <v>500.81054122605144</v>
      </c>
      <c r="G6" s="14">
        <v>246.22487387125113</v>
      </c>
      <c r="H6" s="14">
        <v>125.42558739723199</v>
      </c>
      <c r="I6" s="14">
        <v>129.16007995756834</v>
      </c>
      <c r="J6" s="15">
        <v>0.14061482285385576</v>
      </c>
      <c r="K6" s="15">
        <v>0.2122432350281053</v>
      </c>
      <c r="L6" s="16">
        <v>0.28600435216251785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1461.1720769999997</v>
      </c>
      <c r="E7" s="38">
        <f ca="1">SUM(E8:OFFSET(E6,MATCH("GOBIERNOS REGIONALES",$A$8:$A$50,0),0))</f>
        <v>1748.9294399999999</v>
      </c>
      <c r="F7" s="38">
        <f ca="1">SUM(F8:OFFSET(F6,MATCH("GOBIERNOS REGIONALES",$A$8:$A$50,0),0))</f>
        <v>500.63770272488489</v>
      </c>
      <c r="G7" s="38">
        <f ca="1">SUM(G8:OFFSET(G6,MATCH("GOBIERNOS REGIONALES",$A$8:$A$50,0),0))</f>
        <v>246.20442869205692</v>
      </c>
      <c r="H7" s="38">
        <f ca="1">SUM(H8:OFFSET(H6,MATCH("GOBIERNOS REGIONALES",$A$8:$A$50,0),0))</f>
        <v>125.39441139686414</v>
      </c>
      <c r="I7" s="38">
        <f ca="1">SUM(I8:OFFSET(I6,MATCH("GOBIERNOS REGIONALES",$A$8:$A$50,0),0))</f>
        <v>129.03886263596385</v>
      </c>
      <c r="J7" s="39">
        <f ca="1">IFERROR(G7/E7,0)</f>
        <v>0.14077436348264397</v>
      </c>
      <c r="K7" s="39">
        <f ca="1">IFERROR(SUM(G7,H7)/E7,0)</f>
        <v>0.21247217388536904</v>
      </c>
      <c r="L7" s="40">
        <f ca="1">IFERROR(SUM(G7,H7,I7)/E7,0)</f>
        <v>0.28625380262618538</v>
      </c>
      <c r="M7" s="4"/>
    </row>
    <row r="8" spans="1:13" x14ac:dyDescent="0.25">
      <c r="A8" s="17"/>
      <c r="B8" s="18">
        <v>4</v>
      </c>
      <c r="C8" s="19" t="s">
        <v>107</v>
      </c>
      <c r="D8" s="20">
        <v>249.8791599999999</v>
      </c>
      <c r="E8" s="21">
        <v>291.98370399999982</v>
      </c>
      <c r="F8" s="21">
        <f t="shared" ref="F8:F14" si="0">SUM(G8,H8,I8)</f>
        <v>94.530449858044932</v>
      </c>
      <c r="G8" s="21">
        <v>46.813784217793909</v>
      </c>
      <c r="H8" s="21">
        <v>23.59248070355261</v>
      </c>
      <c r="I8" s="21">
        <v>24.124184936698413</v>
      </c>
      <c r="J8" s="22">
        <f t="shared" ref="J8:J14" si="1">IFERROR(G8/E8,0)</f>
        <v>0.16033012656690573</v>
      </c>
      <c r="K8" s="22">
        <f t="shared" ref="K8:K14" si="2">IFERROR(SUM(G8,H8)/E8,0)</f>
        <v>0.24113080270173765</v>
      </c>
      <c r="L8" s="23">
        <f t="shared" ref="L8:L14" si="3">IFERROR(SUM(G8,H8,I8)/E8,0)</f>
        <v>0.32375248537173495</v>
      </c>
      <c r="M8" s="4"/>
    </row>
    <row r="9" spans="1:13" ht="25.5" x14ac:dyDescent="0.25">
      <c r="A9" s="17"/>
      <c r="B9" s="18">
        <v>6</v>
      </c>
      <c r="C9" s="19" t="s">
        <v>109</v>
      </c>
      <c r="D9" s="20">
        <v>96.850161</v>
      </c>
      <c r="E9" s="21">
        <v>112.79171699999998</v>
      </c>
      <c r="F9" s="21">
        <f t="shared" si="0"/>
        <v>28.056202594377282</v>
      </c>
      <c r="G9" s="21">
        <v>12.067948293806694</v>
      </c>
      <c r="H9" s="21">
        <v>6.9069353862969365</v>
      </c>
      <c r="I9" s="21">
        <v>9.0813189142736519</v>
      </c>
      <c r="J9" s="22">
        <f t="shared" si="1"/>
        <v>0.10699321381734704</v>
      </c>
      <c r="K9" s="22">
        <f t="shared" si="2"/>
        <v>0.16822940713016749</v>
      </c>
      <c r="L9" s="23">
        <f t="shared" si="3"/>
        <v>0.24874346574914971</v>
      </c>
      <c r="M9" s="4"/>
    </row>
    <row r="10" spans="1:13" x14ac:dyDescent="0.25">
      <c r="A10" s="17"/>
      <c r="B10" s="18">
        <v>7</v>
      </c>
      <c r="C10" s="19" t="s">
        <v>111</v>
      </c>
      <c r="D10" s="20">
        <v>324.67711799999995</v>
      </c>
      <c r="E10" s="21">
        <v>408.60220699999996</v>
      </c>
      <c r="F10" s="21">
        <f t="shared" si="0"/>
        <v>97.127213788689915</v>
      </c>
      <c r="G10" s="21">
        <v>46.657425335393782</v>
      </c>
      <c r="H10" s="21">
        <v>25.316585265278263</v>
      </c>
      <c r="I10" s="21">
        <v>25.153203188017869</v>
      </c>
      <c r="J10" s="22">
        <f t="shared" si="1"/>
        <v>0.11418789359449981</v>
      </c>
      <c r="K10" s="22">
        <f t="shared" si="2"/>
        <v>0.17614689633987232</v>
      </c>
      <c r="L10" s="23">
        <f t="shared" si="3"/>
        <v>0.23770604300404555</v>
      </c>
      <c r="M10" s="4"/>
    </row>
    <row r="11" spans="1:13" x14ac:dyDescent="0.25">
      <c r="A11" s="17"/>
      <c r="B11" s="18">
        <v>22</v>
      </c>
      <c r="C11" s="19" t="s">
        <v>121</v>
      </c>
      <c r="D11" s="20">
        <v>789.76563799999997</v>
      </c>
      <c r="E11" s="21">
        <v>935.55181200000004</v>
      </c>
      <c r="F11" s="21">
        <f t="shared" si="0"/>
        <v>280.92383648377279</v>
      </c>
      <c r="G11" s="21">
        <v>140.66527084506254</v>
      </c>
      <c r="H11" s="21">
        <v>69.578410041736333</v>
      </c>
      <c r="I11" s="21">
        <v>70.680155596973918</v>
      </c>
      <c r="J11" s="22">
        <f t="shared" si="1"/>
        <v>0.15035540420188137</v>
      </c>
      <c r="K11" s="22">
        <f t="shared" si="2"/>
        <v>0.22472692392882551</v>
      </c>
      <c r="L11" s="23">
        <f t="shared" si="3"/>
        <v>0.30027608613489892</v>
      </c>
      <c r="M11" s="4"/>
    </row>
    <row r="12" spans="1:13" x14ac:dyDescent="0.25">
      <c r="A12" s="34" t="s">
        <v>214</v>
      </c>
      <c r="B12" s="57"/>
      <c r="C12" s="36"/>
      <c r="D12" s="37">
        <f ca="1">SUM(D13:OFFSET(D11,(MATCH("GOBIERNOS LOCALES",$A$8:$A$50,0)-MATCH("GOBIERNOS REGIONALES",$A$8:$A$50,0)),0))</f>
        <v>2</v>
      </c>
      <c r="E12" s="38">
        <f ca="1">SUM(E13:OFFSET(E11,(MATCH("GOBIERNOS LOCALES",$A$8:$A$50,0)-MATCH("GOBIERNOS REGIONALES",$A$8:$A$50,0)),0))</f>
        <v>2.1297220000000001</v>
      </c>
      <c r="F12" s="38">
        <f ca="1">SUM(F13:OFFSET(F11,(MATCH("GOBIERNOS LOCALES",$A$8:$A$50,0)-MATCH("GOBIERNOS REGIONALES",$A$8:$A$50,0)),0))</f>
        <v>0.17283850116655231</v>
      </c>
      <c r="G12" s="38">
        <f ca="1">SUM(G13:OFFSET(G11,(MATCH("GOBIERNOS LOCALES",$A$8:$A$50,0)-MATCH("GOBIERNOS REGIONALES",$A$8:$A$50,0)),0))</f>
        <v>2.044517919421196E-2</v>
      </c>
      <c r="H12" s="38">
        <f ca="1">SUM(H13:OFFSET(H11,(MATCH("GOBIERNOS LOCALES",$A$8:$A$50,0)-MATCH("GOBIERNOS REGIONALES",$A$8:$A$50,0)),0))</f>
        <v>3.1176000367850065E-2</v>
      </c>
      <c r="I12" s="38">
        <f ca="1">SUM(I13:OFFSET(I11,(MATCH("GOBIERNOS LOCALES",$A$8:$A$50,0)-MATCH("GOBIERNOS REGIONALES",$A$8:$A$50,0)),0))</f>
        <v>0.12121732160449028</v>
      </c>
      <c r="J12" s="39">
        <f t="shared" ca="1" si="1"/>
        <v>9.5999286264648424E-3</v>
      </c>
      <c r="K12" s="39">
        <f t="shared" ca="1" si="2"/>
        <v>2.4238459086238496E-2</v>
      </c>
      <c r="L12" s="40">
        <f t="shared" ca="1" si="3"/>
        <v>8.1155428345367278E-2</v>
      </c>
      <c r="M12" s="4"/>
    </row>
    <row r="13" spans="1:13" ht="15.75" thickBot="1" x14ac:dyDescent="0.3">
      <c r="A13" s="24"/>
      <c r="B13" s="25">
        <v>443</v>
      </c>
      <c r="C13" s="26" t="s">
        <v>218</v>
      </c>
      <c r="D13" s="27">
        <v>2</v>
      </c>
      <c r="E13" s="28">
        <v>2.1297220000000001</v>
      </c>
      <c r="F13" s="28">
        <f t="shared" si="0"/>
        <v>0.17283850116655231</v>
      </c>
      <c r="G13" s="28">
        <v>2.044517919421196E-2</v>
      </c>
      <c r="H13" s="28">
        <v>3.1176000367850065E-2</v>
      </c>
      <c r="I13" s="28">
        <v>0.12121732160449028</v>
      </c>
      <c r="J13" s="29">
        <f t="shared" si="1"/>
        <v>9.5999286264648424E-3</v>
      </c>
      <c r="K13" s="29">
        <f t="shared" si="2"/>
        <v>2.4238459086238496E-2</v>
      </c>
      <c r="L13" s="30">
        <f t="shared" si="3"/>
        <v>8.1155428345367278E-2</v>
      </c>
      <c r="M13" s="4"/>
    </row>
    <row r="14" spans="1:13" x14ac:dyDescent="0.25">
      <c r="A14" t="s">
        <v>241</v>
      </c>
      <c r="D14" s="5"/>
      <c r="E14" s="5"/>
      <c r="F14" s="5">
        <f t="shared" si="0"/>
        <v>0</v>
      </c>
      <c r="G14" s="5"/>
      <c r="H14" s="5"/>
      <c r="I14" s="5"/>
      <c r="J14" s="4">
        <f t="shared" si="1"/>
        <v>0</v>
      </c>
      <c r="K14" s="4">
        <f t="shared" si="2"/>
        <v>0</v>
      </c>
      <c r="L14" s="4">
        <f t="shared" si="3"/>
        <v>0</v>
      </c>
      <c r="M14" s="4"/>
    </row>
    <row r="15" spans="1:13" x14ac:dyDescent="0.25">
      <c r="D15" s="5"/>
      <c r="E15" s="5"/>
      <c r="F15" s="5"/>
      <c r="G15" s="5"/>
      <c r="H15" s="5"/>
      <c r="I15" s="5"/>
      <c r="J15" s="4"/>
      <c r="K15" s="4"/>
      <c r="L15" s="4"/>
      <c r="M15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86</v>
      </c>
      <c r="B1" s="51" t="s">
        <v>50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1204</v>
      </c>
      <c r="N2" s="72" t="s">
        <v>1233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1463.1720770000002</v>
      </c>
      <c r="E6" s="14">
        <f ca="1">SUM(E7:OFFSET(E7,50,0))</f>
        <v>1751.059162</v>
      </c>
      <c r="F6" s="14">
        <f ca="1">SUM(F7:OFFSET(F7,50,0))</f>
        <v>500.81054122605144</v>
      </c>
      <c r="G6" s="14">
        <f ca="1">SUM(G7:OFFSET(G7,50,0))</f>
        <v>246.22487387125113</v>
      </c>
      <c r="H6" s="14">
        <f ca="1">SUM(H7:OFFSET(H7,50,0))</f>
        <v>125.42558739723199</v>
      </c>
      <c r="I6" s="14">
        <f ca="1">SUM(I7:OFFSET(I7,50,0))</f>
        <v>129.16007995756834</v>
      </c>
      <c r="J6" s="15">
        <f ca="1">IFERROR(G6/E6,0)</f>
        <v>0.14061482285385576</v>
      </c>
      <c r="K6" s="15">
        <f ca="1">IFERROR(SUM(G6,H6)/E6,0)</f>
        <v>0.2122432350281053</v>
      </c>
      <c r="L6" s="16">
        <f ca="1">IFERROR(SUM(G6,H6,I6)/E6,0)</f>
        <v>0.28600435216251785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</v>
      </c>
      <c r="C7" s="19" t="s">
        <v>258</v>
      </c>
      <c r="D7" s="20">
        <v>26.177641999999999</v>
      </c>
      <c r="E7" s="21">
        <v>30.482863000000002</v>
      </c>
      <c r="F7" s="21">
        <f t="shared" ref="F7:F31" si="0">SUM(G7,H7,I7)</f>
        <v>9.6911988238352933</v>
      </c>
      <c r="G7" s="21">
        <v>4.6204239074104407</v>
      </c>
      <c r="H7" s="21">
        <v>2.5099696197285084</v>
      </c>
      <c r="I7" s="21">
        <v>2.5608052966963442</v>
      </c>
      <c r="J7" s="22">
        <f t="shared" ref="J7:J31" si="1">IFERROR(G7/E7,0)</f>
        <v>0.15157447341512642</v>
      </c>
      <c r="K7" s="22">
        <f t="shared" ref="K7:K31" si="2">IFERROR(SUM(G7,H7)/E7,0)</f>
        <v>0.23391482378603837</v>
      </c>
      <c r="L7" s="23">
        <f t="shared" ref="L7:L31" si="3">IFERROR(SUM(G7,H7,I7)/E7,0)</f>
        <v>0.31792285468183523</v>
      </c>
      <c r="M7" s="4"/>
      <c r="N7" t="s">
        <v>279</v>
      </c>
      <c r="O7" s="5">
        <v>16.713907456544803</v>
      </c>
      <c r="P7" s="71">
        <v>0.36038603428345423</v>
      </c>
    </row>
    <row r="8" spans="1:16" x14ac:dyDescent="0.25">
      <c r="A8" s="17"/>
      <c r="B8" s="55">
        <v>2</v>
      </c>
      <c r="C8" s="19" t="s">
        <v>259</v>
      </c>
      <c r="D8" s="20">
        <v>83.110801999999993</v>
      </c>
      <c r="E8" s="21">
        <v>116.37180400000003</v>
      </c>
      <c r="F8" s="21">
        <f t="shared" si="0"/>
        <v>35.586222604546492</v>
      </c>
      <c r="G8" s="21">
        <v>17.60918598925673</v>
      </c>
      <c r="H8" s="21">
        <v>8.6482048979951287</v>
      </c>
      <c r="I8" s="21">
        <v>9.3288317172946336</v>
      </c>
      <c r="J8" s="22">
        <f t="shared" si="1"/>
        <v>0.15131832096765233</v>
      </c>
      <c r="K8" s="22">
        <f t="shared" si="2"/>
        <v>0.22563361557282255</v>
      </c>
      <c r="L8" s="23">
        <f t="shared" si="3"/>
        <v>0.30579763638060026</v>
      </c>
      <c r="M8" s="4"/>
      <c r="N8" t="s">
        <v>263</v>
      </c>
      <c r="O8" s="5">
        <v>18.317522911000651</v>
      </c>
      <c r="P8" s="71">
        <v>0.32424861703071889</v>
      </c>
    </row>
    <row r="9" spans="1:16" x14ac:dyDescent="0.25">
      <c r="A9" s="17"/>
      <c r="B9" s="55">
        <v>3</v>
      </c>
      <c r="C9" s="19" t="s">
        <v>260</v>
      </c>
      <c r="D9" s="20">
        <v>33.565121000000005</v>
      </c>
      <c r="E9" s="21">
        <v>36.568508000000001</v>
      </c>
      <c r="F9" s="21">
        <f t="shared" si="0"/>
        <v>10.41368936586241</v>
      </c>
      <c r="G9" s="21">
        <v>4.8770933932737535</v>
      </c>
      <c r="H9" s="21">
        <v>2.52773796711881</v>
      </c>
      <c r="I9" s="21">
        <v>3.0088580054698468</v>
      </c>
      <c r="J9" s="22">
        <f t="shared" si="1"/>
        <v>0.13336867321121643</v>
      </c>
      <c r="K9" s="22">
        <f t="shared" si="2"/>
        <v>0.20249202839756447</v>
      </c>
      <c r="L9" s="23">
        <f t="shared" si="3"/>
        <v>0.28477206031655461</v>
      </c>
      <c r="M9" s="4"/>
      <c r="N9" t="s">
        <v>268</v>
      </c>
      <c r="O9" s="5">
        <v>14.91111132758715</v>
      </c>
      <c r="P9" s="71">
        <v>0.32309216869491358</v>
      </c>
    </row>
    <row r="10" spans="1:16" x14ac:dyDescent="0.25">
      <c r="A10" s="17"/>
      <c r="B10" s="55">
        <v>4</v>
      </c>
      <c r="C10" s="19" t="s">
        <v>261</v>
      </c>
      <c r="D10" s="20">
        <v>55.359764999999989</v>
      </c>
      <c r="E10" s="21">
        <v>73.468434999999999</v>
      </c>
      <c r="F10" s="21">
        <f t="shared" si="0"/>
        <v>20.093119188291894</v>
      </c>
      <c r="G10" s="21">
        <v>9.8515129839943256</v>
      </c>
      <c r="H10" s="21">
        <v>5.1259242469241144</v>
      </c>
      <c r="I10" s="21">
        <v>5.1156819573734538</v>
      </c>
      <c r="J10" s="22">
        <f t="shared" si="1"/>
        <v>0.13409177674731096</v>
      </c>
      <c r="K10" s="22">
        <f t="shared" si="2"/>
        <v>0.20386220600613639</v>
      </c>
      <c r="L10" s="23">
        <f t="shared" si="3"/>
        <v>0.27349322451596925</v>
      </c>
      <c r="M10" s="4"/>
      <c r="N10" t="s">
        <v>280</v>
      </c>
      <c r="O10" s="5">
        <v>8.0017110095429871</v>
      </c>
      <c r="P10" s="71">
        <v>0.3205530268033987</v>
      </c>
    </row>
    <row r="11" spans="1:16" x14ac:dyDescent="0.25">
      <c r="A11" s="17"/>
      <c r="B11" s="55">
        <v>5</v>
      </c>
      <c r="C11" s="19" t="s">
        <v>262</v>
      </c>
      <c r="D11" s="20">
        <v>37.347346000000002</v>
      </c>
      <c r="E11" s="21">
        <v>43.876175000000003</v>
      </c>
      <c r="F11" s="21">
        <f t="shared" si="0"/>
        <v>12.688222104862689</v>
      </c>
      <c r="G11" s="21">
        <v>6.2342330832307198</v>
      </c>
      <c r="H11" s="21">
        <v>3.237000746647027</v>
      </c>
      <c r="I11" s="21">
        <v>3.2169882749849421</v>
      </c>
      <c r="J11" s="22">
        <f t="shared" si="1"/>
        <v>0.14208697734546641</v>
      </c>
      <c r="K11" s="22">
        <f t="shared" si="2"/>
        <v>0.21586279637816527</v>
      </c>
      <c r="L11" s="23">
        <f t="shared" si="3"/>
        <v>0.28918250291559572</v>
      </c>
      <c r="M11" s="4"/>
      <c r="N11" t="s">
        <v>258</v>
      </c>
      <c r="O11" s="5">
        <v>9.6911988238352933</v>
      </c>
      <c r="P11" s="71">
        <v>0.31792285468183523</v>
      </c>
    </row>
    <row r="12" spans="1:16" x14ac:dyDescent="0.25">
      <c r="A12" s="17"/>
      <c r="B12" s="55">
        <v>6</v>
      </c>
      <c r="C12" s="19" t="s">
        <v>263</v>
      </c>
      <c r="D12" s="20">
        <v>38.316947999999996</v>
      </c>
      <c r="E12" s="21">
        <v>56.492216000000006</v>
      </c>
      <c r="F12" s="21">
        <f t="shared" si="0"/>
        <v>18.317522911000651</v>
      </c>
      <c r="G12" s="21">
        <v>9.304933796885507</v>
      </c>
      <c r="H12" s="21">
        <v>4.252640675506882</v>
      </c>
      <c r="I12" s="21">
        <v>4.7599484386082622</v>
      </c>
      <c r="J12" s="22">
        <f t="shared" si="1"/>
        <v>0.16471178607837769</v>
      </c>
      <c r="K12" s="22">
        <f t="shared" si="2"/>
        <v>0.23999013372731542</v>
      </c>
      <c r="L12" s="23">
        <f t="shared" si="3"/>
        <v>0.32424861703071889</v>
      </c>
      <c r="M12" s="4"/>
      <c r="N12" t="s">
        <v>277</v>
      </c>
      <c r="O12" s="5">
        <v>21.132280905508992</v>
      </c>
      <c r="P12" s="71">
        <v>0.31790899335932254</v>
      </c>
    </row>
    <row r="13" spans="1:16" x14ac:dyDescent="0.25">
      <c r="A13" s="17"/>
      <c r="B13" s="55">
        <v>7</v>
      </c>
      <c r="C13" s="19" t="s">
        <v>264</v>
      </c>
      <c r="D13" s="20">
        <v>27.994328000000007</v>
      </c>
      <c r="E13" s="21">
        <v>35.926429999999996</v>
      </c>
      <c r="F13" s="21">
        <f t="shared" si="0"/>
        <v>6.8164917905085076</v>
      </c>
      <c r="G13" s="21">
        <v>3.6134219841292179</v>
      </c>
      <c r="H13" s="21">
        <v>1.510260374140671</v>
      </c>
      <c r="I13" s="21">
        <v>1.6928094322386187</v>
      </c>
      <c r="J13" s="22">
        <f t="shared" si="1"/>
        <v>0.10057837597916681</v>
      </c>
      <c r="K13" s="22">
        <f t="shared" si="2"/>
        <v>0.14261596151551628</v>
      </c>
      <c r="L13" s="23">
        <f t="shared" si="3"/>
        <v>0.18973473819994105</v>
      </c>
      <c r="M13" s="4"/>
      <c r="N13" t="s">
        <v>270</v>
      </c>
      <c r="O13" s="5">
        <v>18.204284060637292</v>
      </c>
      <c r="P13" s="71">
        <v>0.31782578259165412</v>
      </c>
    </row>
    <row r="14" spans="1:16" x14ac:dyDescent="0.25">
      <c r="A14" s="17"/>
      <c r="B14" s="55">
        <v>8</v>
      </c>
      <c r="C14" s="19" t="s">
        <v>265</v>
      </c>
      <c r="D14" s="20">
        <v>44.324739000000008</v>
      </c>
      <c r="E14" s="21">
        <v>60.185193999999989</v>
      </c>
      <c r="F14" s="21">
        <f t="shared" si="0"/>
        <v>17.591193466080767</v>
      </c>
      <c r="G14" s="21">
        <v>8.763623922928673</v>
      </c>
      <c r="H14" s="21">
        <v>4.3154002745759499</v>
      </c>
      <c r="I14" s="21">
        <v>4.5121692685761445</v>
      </c>
      <c r="J14" s="22">
        <f t="shared" si="1"/>
        <v>0.14561096077764035</v>
      </c>
      <c r="K14" s="22">
        <f t="shared" si="2"/>
        <v>0.21731298560746726</v>
      </c>
      <c r="L14" s="23">
        <f t="shared" si="3"/>
        <v>0.29228440247414955</v>
      </c>
      <c r="M14" s="4"/>
      <c r="N14" t="s">
        <v>275</v>
      </c>
      <c r="O14" s="5">
        <v>6.7627655090245753</v>
      </c>
      <c r="P14" s="71">
        <v>0.31105802995076043</v>
      </c>
    </row>
    <row r="15" spans="1:16" x14ac:dyDescent="0.25">
      <c r="A15" s="17"/>
      <c r="B15" s="55">
        <v>9</v>
      </c>
      <c r="C15" s="19" t="s">
        <v>266</v>
      </c>
      <c r="D15" s="20">
        <v>23.623537000000002</v>
      </c>
      <c r="E15" s="21">
        <v>26.889171000000001</v>
      </c>
      <c r="F15" s="21">
        <f t="shared" si="0"/>
        <v>8.0165620725142617</v>
      </c>
      <c r="G15" s="21">
        <v>3.1937859853310329</v>
      </c>
      <c r="H15" s="21">
        <v>2.3247561623629736</v>
      </c>
      <c r="I15" s="21">
        <v>2.4980199248202553</v>
      </c>
      <c r="J15" s="22">
        <f t="shared" si="1"/>
        <v>0.11877591857819018</v>
      </c>
      <c r="K15" s="22">
        <f t="shared" si="2"/>
        <v>0.20523288530144743</v>
      </c>
      <c r="L15" s="23">
        <f t="shared" si="3"/>
        <v>0.29813347806498985</v>
      </c>
      <c r="M15" s="4"/>
      <c r="N15" t="s">
        <v>269</v>
      </c>
      <c r="O15" s="5">
        <v>17.991922827670805</v>
      </c>
      <c r="P15" s="71">
        <v>0.30743809834419655</v>
      </c>
    </row>
    <row r="16" spans="1:16" x14ac:dyDescent="0.25">
      <c r="A16" s="17"/>
      <c r="B16" s="55">
        <v>10</v>
      </c>
      <c r="C16" s="19" t="s">
        <v>267</v>
      </c>
      <c r="D16" s="20">
        <v>49.164366999999984</v>
      </c>
      <c r="E16" s="21">
        <v>67.220621999999992</v>
      </c>
      <c r="F16" s="21">
        <f t="shared" si="0"/>
        <v>19.254644586730137</v>
      </c>
      <c r="G16" s="21">
        <v>9.4608346644381527</v>
      </c>
      <c r="H16" s="21">
        <v>4.8237003728336276</v>
      </c>
      <c r="I16" s="21">
        <v>4.9701095494583569</v>
      </c>
      <c r="J16" s="22">
        <f t="shared" si="1"/>
        <v>0.14074303960528889</v>
      </c>
      <c r="K16" s="22">
        <f t="shared" si="2"/>
        <v>0.21250227403834171</v>
      </c>
      <c r="L16" s="23">
        <f t="shared" si="3"/>
        <v>0.28643954807097949</v>
      </c>
      <c r="M16" s="4"/>
      <c r="N16" t="s">
        <v>259</v>
      </c>
      <c r="O16" s="5">
        <v>35.586222604546492</v>
      </c>
      <c r="P16" s="71">
        <v>0.30579763638060026</v>
      </c>
    </row>
    <row r="17" spans="1:16" x14ac:dyDescent="0.25">
      <c r="A17" s="17"/>
      <c r="B17" s="55">
        <v>11</v>
      </c>
      <c r="C17" s="19" t="s">
        <v>268</v>
      </c>
      <c r="D17" s="20">
        <v>70.821999000000019</v>
      </c>
      <c r="E17" s="21">
        <v>46.151261999999988</v>
      </c>
      <c r="F17" s="21">
        <f t="shared" si="0"/>
        <v>14.91111132758715</v>
      </c>
      <c r="G17" s="21">
        <v>7.6265892457413429</v>
      </c>
      <c r="H17" s="21">
        <v>3.6312523693013645</v>
      </c>
      <c r="I17" s="21">
        <v>3.6532697125444429</v>
      </c>
      <c r="J17" s="22">
        <f t="shared" si="1"/>
        <v>0.16525201945163157</v>
      </c>
      <c r="K17" s="22">
        <f t="shared" si="2"/>
        <v>0.24393355949925508</v>
      </c>
      <c r="L17" s="23">
        <f t="shared" si="3"/>
        <v>0.32309216869491358</v>
      </c>
      <c r="M17" s="4"/>
      <c r="N17" t="s">
        <v>281</v>
      </c>
      <c r="O17" s="5">
        <v>6.7704335733128573</v>
      </c>
      <c r="P17" s="71">
        <v>0.30433793917941176</v>
      </c>
    </row>
    <row r="18" spans="1:16" x14ac:dyDescent="0.25">
      <c r="A18" s="17"/>
      <c r="B18" s="55">
        <v>12</v>
      </c>
      <c r="C18" s="19" t="s">
        <v>269</v>
      </c>
      <c r="D18" s="20">
        <v>51.509156000000004</v>
      </c>
      <c r="E18" s="21">
        <v>58.522098999999997</v>
      </c>
      <c r="F18" s="21">
        <f t="shared" si="0"/>
        <v>17.991922827670805</v>
      </c>
      <c r="G18" s="21">
        <v>8.0768839008910618</v>
      </c>
      <c r="H18" s="21">
        <v>4.6091732206205052</v>
      </c>
      <c r="I18" s="21">
        <v>5.3058657061592385</v>
      </c>
      <c r="J18" s="22">
        <f t="shared" si="1"/>
        <v>0.13801425510884466</v>
      </c>
      <c r="K18" s="22">
        <f t="shared" si="2"/>
        <v>0.21677378867616431</v>
      </c>
      <c r="L18" s="23">
        <f t="shared" si="3"/>
        <v>0.30743809834419655</v>
      </c>
      <c r="M18" s="4"/>
      <c r="N18" t="s">
        <v>282</v>
      </c>
      <c r="O18" s="5">
        <v>11.672178192828142</v>
      </c>
      <c r="P18" s="71">
        <v>0.30115070458121979</v>
      </c>
    </row>
    <row r="19" spans="1:16" x14ac:dyDescent="0.25">
      <c r="A19" s="17"/>
      <c r="B19" s="55">
        <v>13</v>
      </c>
      <c r="C19" s="19" t="s">
        <v>270</v>
      </c>
      <c r="D19" s="20">
        <v>49.614893000000002</v>
      </c>
      <c r="E19" s="21">
        <v>57.27755599999999</v>
      </c>
      <c r="F19" s="21">
        <f t="shared" si="0"/>
        <v>18.204284060637292</v>
      </c>
      <c r="G19" s="21">
        <v>8.77539593513211</v>
      </c>
      <c r="H19" s="21">
        <v>4.5014940855289751</v>
      </c>
      <c r="I19" s="21">
        <v>4.9273940399762068</v>
      </c>
      <c r="J19" s="22">
        <f t="shared" si="1"/>
        <v>0.15320828170692394</v>
      </c>
      <c r="K19" s="22">
        <f t="shared" si="2"/>
        <v>0.231799171400768</v>
      </c>
      <c r="L19" s="23">
        <f t="shared" si="3"/>
        <v>0.31782578259165412</v>
      </c>
      <c r="M19" s="4"/>
      <c r="N19" t="s">
        <v>266</v>
      </c>
      <c r="O19" s="5">
        <v>8.0165620725142617</v>
      </c>
      <c r="P19" s="71">
        <v>0.29813347806498985</v>
      </c>
    </row>
    <row r="20" spans="1:16" x14ac:dyDescent="0.25">
      <c r="A20" s="17"/>
      <c r="B20" s="55">
        <v>14</v>
      </c>
      <c r="C20" s="19" t="s">
        <v>271</v>
      </c>
      <c r="D20" s="20">
        <v>50.950018</v>
      </c>
      <c r="E20" s="21">
        <v>71.713853999999998</v>
      </c>
      <c r="F20" s="21">
        <f t="shared" si="0"/>
        <v>20.483347796439858</v>
      </c>
      <c r="G20" s="21">
        <v>10.153385047380652</v>
      </c>
      <c r="H20" s="21">
        <v>5.0873645752426455</v>
      </c>
      <c r="I20" s="21">
        <v>5.2425981738165603</v>
      </c>
      <c r="J20" s="22">
        <f t="shared" si="1"/>
        <v>0.1415819187096074</v>
      </c>
      <c r="K20" s="22">
        <f t="shared" si="2"/>
        <v>0.21252169242812272</v>
      </c>
      <c r="L20" s="23">
        <f t="shared" si="3"/>
        <v>0.28562609110981346</v>
      </c>
      <c r="M20" s="4"/>
      <c r="N20" t="s">
        <v>278</v>
      </c>
      <c r="O20" s="5">
        <v>15.067154959858271</v>
      </c>
      <c r="P20" s="71">
        <v>0.29415515902973394</v>
      </c>
    </row>
    <row r="21" spans="1:16" x14ac:dyDescent="0.25">
      <c r="A21" s="17"/>
      <c r="B21" s="55">
        <v>15</v>
      </c>
      <c r="C21" s="19" t="s">
        <v>272</v>
      </c>
      <c r="D21" s="20">
        <v>531.59112399999992</v>
      </c>
      <c r="E21" s="21">
        <v>603.9021110000001</v>
      </c>
      <c r="F21" s="21">
        <f t="shared" si="0"/>
        <v>160.92834363936527</v>
      </c>
      <c r="G21" s="21">
        <v>79.601660235977761</v>
      </c>
      <c r="H21" s="21">
        <v>40.599508289533333</v>
      </c>
      <c r="I21" s="21">
        <v>40.727175113854173</v>
      </c>
      <c r="J21" s="22">
        <f t="shared" si="1"/>
        <v>0.1318121907276753</v>
      </c>
      <c r="K21" s="22">
        <f t="shared" si="2"/>
        <v>0.19904081528456699</v>
      </c>
      <c r="L21" s="23">
        <f t="shared" si="3"/>
        <v>0.26648084301756192</v>
      </c>
      <c r="M21" s="4"/>
      <c r="N21" t="s">
        <v>265</v>
      </c>
      <c r="O21" s="5">
        <v>17.591193466080767</v>
      </c>
      <c r="P21" s="71">
        <v>0.29228440247414955</v>
      </c>
    </row>
    <row r="22" spans="1:16" x14ac:dyDescent="0.25">
      <c r="A22" s="17"/>
      <c r="B22" s="55">
        <v>16</v>
      </c>
      <c r="C22" s="19" t="s">
        <v>273</v>
      </c>
      <c r="D22" s="20">
        <v>32.215198999999998</v>
      </c>
      <c r="E22" s="21">
        <v>45.093104000000011</v>
      </c>
      <c r="F22" s="21">
        <f t="shared" si="0"/>
        <v>11.638339895234822</v>
      </c>
      <c r="G22" s="21">
        <v>5.8985641344333999</v>
      </c>
      <c r="H22" s="21">
        <v>2.8114270266305539</v>
      </c>
      <c r="I22" s="21">
        <v>2.9283487341708678</v>
      </c>
      <c r="J22" s="22">
        <f t="shared" si="1"/>
        <v>0.13080856297746543</v>
      </c>
      <c r="K22" s="22">
        <f t="shared" si="2"/>
        <v>0.19315572423366445</v>
      </c>
      <c r="L22" s="23">
        <f t="shared" si="3"/>
        <v>0.25809578101420605</v>
      </c>
      <c r="M22" s="4"/>
      <c r="N22" t="s">
        <v>276</v>
      </c>
      <c r="O22" s="5">
        <v>6.2175286403135033</v>
      </c>
      <c r="P22" s="71">
        <v>0.29072947536809091</v>
      </c>
    </row>
    <row r="23" spans="1:16" x14ac:dyDescent="0.25">
      <c r="A23" s="17"/>
      <c r="B23" s="55">
        <v>17</v>
      </c>
      <c r="C23" s="19" t="s">
        <v>274</v>
      </c>
      <c r="D23" s="20">
        <v>14.942387999999999</v>
      </c>
      <c r="E23" s="21">
        <v>27.751074000000003</v>
      </c>
      <c r="F23" s="21">
        <f t="shared" si="0"/>
        <v>5.8463645179490413</v>
      </c>
      <c r="G23" s="21">
        <v>2.8448988391719467</v>
      </c>
      <c r="H23" s="21">
        <v>1.4505256574684608</v>
      </c>
      <c r="I23" s="21">
        <v>1.5509400213086337</v>
      </c>
      <c r="J23" s="22">
        <f t="shared" si="1"/>
        <v>0.10251490948321303</v>
      </c>
      <c r="K23" s="22">
        <f t="shared" si="2"/>
        <v>0.15478408138872057</v>
      </c>
      <c r="L23" s="23">
        <f t="shared" si="3"/>
        <v>0.21067164888641934</v>
      </c>
      <c r="M23" s="4"/>
      <c r="N23" t="s">
        <v>262</v>
      </c>
      <c r="O23" s="5">
        <v>12.688222104862689</v>
      </c>
      <c r="P23" s="71">
        <v>0.28918250291559572</v>
      </c>
    </row>
    <row r="24" spans="1:16" x14ac:dyDescent="0.25">
      <c r="A24" s="17"/>
      <c r="B24" s="55">
        <v>18</v>
      </c>
      <c r="C24" s="19" t="s">
        <v>275</v>
      </c>
      <c r="D24" s="20">
        <v>19.461637</v>
      </c>
      <c r="E24" s="21">
        <v>21.741170000000004</v>
      </c>
      <c r="F24" s="21">
        <f t="shared" si="0"/>
        <v>6.7627655090245753</v>
      </c>
      <c r="G24" s="21">
        <v>3.3888875407001251</v>
      </c>
      <c r="H24" s="21">
        <v>1.7030563299304049</v>
      </c>
      <c r="I24" s="21">
        <v>1.6708216383940453</v>
      </c>
      <c r="J24" s="22">
        <f t="shared" si="1"/>
        <v>0.15587420275450331</v>
      </c>
      <c r="K24" s="22">
        <f t="shared" si="2"/>
        <v>0.23420744470654198</v>
      </c>
      <c r="L24" s="23">
        <f t="shared" si="3"/>
        <v>0.31105802995076043</v>
      </c>
      <c r="M24" s="4"/>
      <c r="N24" t="s">
        <v>267</v>
      </c>
      <c r="O24" s="5">
        <v>19.254644586730137</v>
      </c>
      <c r="P24" s="71">
        <v>0.28643954807097949</v>
      </c>
    </row>
    <row r="25" spans="1:16" x14ac:dyDescent="0.25">
      <c r="A25" s="17"/>
      <c r="B25" s="55">
        <v>19</v>
      </c>
      <c r="C25" s="19" t="s">
        <v>276</v>
      </c>
      <c r="D25" s="20">
        <v>16.331600999999999</v>
      </c>
      <c r="E25" s="21">
        <v>21.385959000000003</v>
      </c>
      <c r="F25" s="21">
        <f t="shared" si="0"/>
        <v>6.2175286403135033</v>
      </c>
      <c r="G25" s="21">
        <v>2.7371850260187784</v>
      </c>
      <c r="H25" s="21">
        <v>1.7156138794280196</v>
      </c>
      <c r="I25" s="21">
        <v>1.7647297348667053</v>
      </c>
      <c r="J25" s="22">
        <f t="shared" si="1"/>
        <v>0.12798981920889205</v>
      </c>
      <c r="K25" s="22">
        <f t="shared" si="2"/>
        <v>0.20821132713509818</v>
      </c>
      <c r="L25" s="23">
        <f t="shared" si="3"/>
        <v>0.29072947536809091</v>
      </c>
      <c r="M25" s="4"/>
      <c r="N25" t="s">
        <v>271</v>
      </c>
      <c r="O25" s="5">
        <v>20.483347796439858</v>
      </c>
      <c r="P25" s="71">
        <v>0.28562609110981346</v>
      </c>
    </row>
    <row r="26" spans="1:16" x14ac:dyDescent="0.25">
      <c r="A26" s="17"/>
      <c r="B26" s="55">
        <v>20</v>
      </c>
      <c r="C26" s="19" t="s">
        <v>277</v>
      </c>
      <c r="D26" s="20">
        <v>55.108875999999995</v>
      </c>
      <c r="E26" s="21">
        <v>66.472736999999995</v>
      </c>
      <c r="F26" s="21">
        <f t="shared" si="0"/>
        <v>21.132280905508992</v>
      </c>
      <c r="G26" s="21">
        <v>10.506984275971718</v>
      </c>
      <c r="H26" s="21">
        <v>5.3505141738733073</v>
      </c>
      <c r="I26" s="21">
        <v>5.2747824556639671</v>
      </c>
      <c r="J26" s="22">
        <f t="shared" si="1"/>
        <v>0.1580645652663846</v>
      </c>
      <c r="K26" s="22">
        <f t="shared" si="2"/>
        <v>0.23855642426525969</v>
      </c>
      <c r="L26" s="23">
        <f t="shared" si="3"/>
        <v>0.31790899335932254</v>
      </c>
      <c r="M26" s="4"/>
      <c r="N26" t="s">
        <v>260</v>
      </c>
      <c r="O26" s="5">
        <v>10.41368936586241</v>
      </c>
      <c r="P26" s="71">
        <v>0.28477206031655461</v>
      </c>
    </row>
    <row r="27" spans="1:16" x14ac:dyDescent="0.25">
      <c r="A27" s="17"/>
      <c r="B27" s="55">
        <v>21</v>
      </c>
      <c r="C27" s="19" t="s">
        <v>278</v>
      </c>
      <c r="D27" s="20">
        <v>39.565258</v>
      </c>
      <c r="E27" s="21">
        <v>51.221794000000003</v>
      </c>
      <c r="F27" s="21">
        <f t="shared" si="0"/>
        <v>15.067154959858271</v>
      </c>
      <c r="G27" s="21">
        <v>7.6712460749067759</v>
      </c>
      <c r="H27" s="21">
        <v>3.7941964314077268</v>
      </c>
      <c r="I27" s="21">
        <v>3.6017124535437688</v>
      </c>
      <c r="J27" s="22">
        <f t="shared" si="1"/>
        <v>0.14976527520505775</v>
      </c>
      <c r="K27" s="22">
        <f t="shared" si="2"/>
        <v>0.22383914367221308</v>
      </c>
      <c r="L27" s="23">
        <f t="shared" si="3"/>
        <v>0.29415515902973394</v>
      </c>
      <c r="M27" s="4"/>
      <c r="N27" t="s">
        <v>261</v>
      </c>
      <c r="O27" s="5">
        <v>20.093119188291894</v>
      </c>
      <c r="P27" s="71">
        <v>0.27349322451596925</v>
      </c>
    </row>
    <row r="28" spans="1:16" x14ac:dyDescent="0.25">
      <c r="A28" s="17"/>
      <c r="B28" s="55">
        <v>22</v>
      </c>
      <c r="C28" s="19" t="s">
        <v>279</v>
      </c>
      <c r="D28" s="20">
        <v>39.609396999999994</v>
      </c>
      <c r="E28" s="21">
        <v>46.377788999999993</v>
      </c>
      <c r="F28" s="21">
        <f t="shared" si="0"/>
        <v>16.713907456544803</v>
      </c>
      <c r="G28" s="21">
        <v>8.3243441584054381</v>
      </c>
      <c r="H28" s="21">
        <v>4.1219050402278299</v>
      </c>
      <c r="I28" s="21">
        <v>4.2676582579115347</v>
      </c>
      <c r="J28" s="22">
        <f t="shared" si="1"/>
        <v>0.17948988811013478</v>
      </c>
      <c r="K28" s="22">
        <f t="shared" si="2"/>
        <v>0.26836659243572974</v>
      </c>
      <c r="L28" s="23">
        <f t="shared" si="3"/>
        <v>0.36038603428345423</v>
      </c>
      <c r="M28" s="4"/>
      <c r="N28" t="s">
        <v>272</v>
      </c>
      <c r="O28" s="5">
        <v>160.92834363936527</v>
      </c>
      <c r="P28" s="71">
        <v>0.26648084301756192</v>
      </c>
    </row>
    <row r="29" spans="1:16" x14ac:dyDescent="0.25">
      <c r="A29" s="17"/>
      <c r="B29" s="55">
        <v>23</v>
      </c>
      <c r="C29" s="19" t="s">
        <v>280</v>
      </c>
      <c r="D29" s="20">
        <v>20.417423999999993</v>
      </c>
      <c r="E29" s="21">
        <v>24.962206999999999</v>
      </c>
      <c r="F29" s="21">
        <f t="shared" si="0"/>
        <v>8.0017110095429871</v>
      </c>
      <c r="G29" s="21">
        <v>3.9680138348959417</v>
      </c>
      <c r="H29" s="21">
        <v>2.0353930884430156</v>
      </c>
      <c r="I29" s="21">
        <v>1.9983040862040298</v>
      </c>
      <c r="J29" s="22">
        <f t="shared" si="1"/>
        <v>0.15896085770364543</v>
      </c>
      <c r="K29" s="22">
        <f t="shared" si="2"/>
        <v>0.24049984535978558</v>
      </c>
      <c r="L29" s="23">
        <f t="shared" si="3"/>
        <v>0.3205530268033987</v>
      </c>
      <c r="M29" s="4"/>
      <c r="N29" t="s">
        <v>273</v>
      </c>
      <c r="O29" s="5">
        <v>11.638339895234822</v>
      </c>
      <c r="P29" s="71">
        <v>0.25809578101420605</v>
      </c>
    </row>
    <row r="30" spans="1:16" x14ac:dyDescent="0.25">
      <c r="A30" s="17"/>
      <c r="B30" s="55">
        <v>24</v>
      </c>
      <c r="C30" s="19" t="s">
        <v>281</v>
      </c>
      <c r="D30" s="20">
        <v>19.254191000000002</v>
      </c>
      <c r="E30" s="21">
        <v>22.246432999999996</v>
      </c>
      <c r="F30" s="21">
        <f t="shared" si="0"/>
        <v>6.7704335733128573</v>
      </c>
      <c r="G30" s="21">
        <v>3.3182339950544701</v>
      </c>
      <c r="H30" s="21">
        <v>1.7393540209091043</v>
      </c>
      <c r="I30" s="21">
        <v>1.7128455573492829</v>
      </c>
      <c r="J30" s="22">
        <f t="shared" si="1"/>
        <v>0.14915802434729517</v>
      </c>
      <c r="K30" s="22">
        <f t="shared" si="2"/>
        <v>0.2273437730877384</v>
      </c>
      <c r="L30" s="23">
        <f t="shared" si="3"/>
        <v>0.30433793917941176</v>
      </c>
      <c r="M30" s="4"/>
      <c r="N30" t="s">
        <v>274</v>
      </c>
      <c r="O30" s="5">
        <v>5.8463645179490413</v>
      </c>
      <c r="P30" s="71">
        <v>0.21067164888641934</v>
      </c>
    </row>
    <row r="31" spans="1:16" ht="15.75" thickBot="1" x14ac:dyDescent="0.3">
      <c r="A31" s="24"/>
      <c r="B31" s="56">
        <v>25</v>
      </c>
      <c r="C31" s="26" t="s">
        <v>282</v>
      </c>
      <c r="D31" s="27">
        <v>32.794320999999997</v>
      </c>
      <c r="E31" s="28">
        <v>38.758595</v>
      </c>
      <c r="F31" s="28">
        <f t="shared" si="0"/>
        <v>11.672178192828142</v>
      </c>
      <c r="G31" s="28">
        <v>5.8035519156910595</v>
      </c>
      <c r="H31" s="28">
        <v>2.9992138708530547</v>
      </c>
      <c r="I31" s="28">
        <v>2.8694124062840274</v>
      </c>
      <c r="J31" s="29">
        <f t="shared" si="1"/>
        <v>0.14973586931340158</v>
      </c>
      <c r="K31" s="29">
        <f t="shared" si="2"/>
        <v>0.22711777314281167</v>
      </c>
      <c r="L31" s="30">
        <f t="shared" si="3"/>
        <v>0.30115070458121979</v>
      </c>
      <c r="M31" s="4"/>
      <c r="N31" t="s">
        <v>264</v>
      </c>
      <c r="O31" s="5">
        <v>6.8164917905085076</v>
      </c>
      <c r="P31" s="71">
        <v>0.18973473819994105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workbookViewId="0">
      <selection activeCell="A22" sqref="A22:D22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86</v>
      </c>
      <c r="B1" s="49" t="s">
        <v>50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1205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1463.1720770000002</v>
      </c>
      <c r="E6" s="14">
        <v>1751.059162</v>
      </c>
      <c r="F6" s="14">
        <v>500.81054122605144</v>
      </c>
      <c r="G6" s="14">
        <v>246.22487387125113</v>
      </c>
      <c r="H6" s="14">
        <v>125.42558739723199</v>
      </c>
      <c r="I6" s="14">
        <v>129.16007995756834</v>
      </c>
      <c r="J6" s="15">
        <v>0.14061482285385576</v>
      </c>
      <c r="K6" s="15">
        <v>0.2122432350281053</v>
      </c>
      <c r="L6" s="16">
        <v>0.28600435216251785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1450.9754210000003</v>
      </c>
      <c r="E7" s="38">
        <f ca="1">SUM(E8:OFFSET(E6,MATCH("PROYECTOS",$A$8:$A$50,0),0))</f>
        <v>1636.2512209999998</v>
      </c>
      <c r="F7" s="38">
        <f ca="1">SUM(F8:OFFSET(F6,MATCH("PROYECTOS",$A$8:$A$50,0),0))</f>
        <v>495.91119178284441</v>
      </c>
      <c r="G7" s="38">
        <f ca="1">SUM(G8:OFFSET(G6,MATCH("PROYECTOS",$A$8:$A$50,0),0))</f>
        <v>244.36259858350934</v>
      </c>
      <c r="H7" s="38">
        <f ca="1">SUM(H8:OFFSET(H6,MATCH("PROYECTOS",$A$8:$A$50,0),0))</f>
        <v>124.14250482309171</v>
      </c>
      <c r="I7" s="38">
        <f ca="1">SUM(I8:OFFSET(I6,MATCH("PROYECTOS",$A$8:$A$50,0),0))</f>
        <v>127.40608837624339</v>
      </c>
      <c r="J7" s="39">
        <f ca="1">IFERROR(G7/E7,0)</f>
        <v>0.1493429587384304</v>
      </c>
      <c r="K7" s="39">
        <f ca="1">IFERROR(SUM(G7,H7)/E7,0)</f>
        <v>0.22521303494055642</v>
      </c>
      <c r="L7" s="40">
        <f ca="1">IFERROR(SUM(G7,H7,I7)/E7,0)</f>
        <v>0.30307766033614741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11.019049999999998</v>
      </c>
      <c r="E8" s="21">
        <v>13.427353999999998</v>
      </c>
      <c r="F8" s="21">
        <f t="shared" ref="F8:F14" si="0">SUM(G8,H8,I8)</f>
        <v>1.7470651148869365</v>
      </c>
      <c r="G8" s="21">
        <v>0.5751040527029545</v>
      </c>
      <c r="H8" s="21">
        <v>0.6094159148306062</v>
      </c>
      <c r="I8" s="21">
        <v>0.5625451473533758</v>
      </c>
      <c r="J8" s="22">
        <f t="shared" ref="J8:J15" si="1">IFERROR(G8/E8,0)</f>
        <v>4.2830780562049274E-2</v>
      </c>
      <c r="K8" s="22">
        <f t="shared" ref="K8:K15" si="2">IFERROR(SUM(G8,H8)/E8,0)</f>
        <v>8.8216931461966436E-2</v>
      </c>
      <c r="L8" s="23">
        <f t="shared" ref="L8:L15" si="3">IFERROR(SUM(G8,H8,I8)/E8,0)</f>
        <v>0.13011238959566693</v>
      </c>
      <c r="M8" s="4"/>
    </row>
    <row r="9" spans="1:13" ht="25.5" x14ac:dyDescent="0.25">
      <c r="A9" s="17"/>
      <c r="B9" s="19">
        <v>3000602</v>
      </c>
      <c r="C9" s="19" t="s">
        <v>1207</v>
      </c>
      <c r="D9" s="20">
        <v>252.54034500000003</v>
      </c>
      <c r="E9" s="21">
        <v>252.54827100000003</v>
      </c>
      <c r="F9" s="21">
        <f t="shared" si="0"/>
        <v>83.073509396321242</v>
      </c>
      <c r="G9" s="21">
        <v>39.760691636729462</v>
      </c>
      <c r="H9" s="21">
        <v>20.617564053471142</v>
      </c>
      <c r="I9" s="21">
        <v>22.695253706120639</v>
      </c>
      <c r="J9" s="22">
        <f t="shared" si="1"/>
        <v>0.1574379879113465</v>
      </c>
      <c r="K9" s="22">
        <f t="shared" si="2"/>
        <v>0.23907609999119969</v>
      </c>
      <c r="L9" s="23">
        <f t="shared" si="3"/>
        <v>0.32894111318751112</v>
      </c>
      <c r="M9" s="4"/>
    </row>
    <row r="10" spans="1:13" ht="38.25" x14ac:dyDescent="0.25">
      <c r="A10" s="17"/>
      <c r="B10" s="19">
        <v>3000639</v>
      </c>
      <c r="C10" s="19" t="s">
        <v>1208</v>
      </c>
      <c r="D10" s="20">
        <v>761.37644400000011</v>
      </c>
      <c r="E10" s="21">
        <v>884.7479619999998</v>
      </c>
      <c r="F10" s="21">
        <f t="shared" si="0"/>
        <v>270.79903332529773</v>
      </c>
      <c r="G10" s="21">
        <v>134.84015147301818</v>
      </c>
      <c r="H10" s="21">
        <v>67.467305363546075</v>
      </c>
      <c r="I10" s="21">
        <v>68.491576488733472</v>
      </c>
      <c r="J10" s="22">
        <f t="shared" si="1"/>
        <v>0.15240515634329113</v>
      </c>
      <c r="K10" s="22">
        <f t="shared" si="2"/>
        <v>0.22866111652774207</v>
      </c>
      <c r="L10" s="23">
        <f t="shared" si="3"/>
        <v>0.30607477491459628</v>
      </c>
      <c r="M10" s="4"/>
    </row>
    <row r="11" spans="1:13" ht="38.25" x14ac:dyDescent="0.25">
      <c r="A11" s="17"/>
      <c r="B11" s="19">
        <v>3000640</v>
      </c>
      <c r="C11" s="19" t="s">
        <v>1209</v>
      </c>
      <c r="D11" s="20">
        <v>22.197322000000003</v>
      </c>
      <c r="E11" s="21">
        <v>30.351749000000002</v>
      </c>
      <c r="F11" s="21">
        <f t="shared" si="0"/>
        <v>8.9380418511195785</v>
      </c>
      <c r="G11" s="21">
        <v>4.5973358634455508</v>
      </c>
      <c r="H11" s="21">
        <v>2.1524137694527781</v>
      </c>
      <c r="I11" s="21">
        <v>2.1882922182212496</v>
      </c>
      <c r="J11" s="22">
        <f t="shared" si="1"/>
        <v>0.15146856490693669</v>
      </c>
      <c r="K11" s="22">
        <f t="shared" si="2"/>
        <v>0.22238420701549452</v>
      </c>
      <c r="L11" s="23">
        <f t="shared" si="3"/>
        <v>0.29448193746988283</v>
      </c>
      <c r="M11" s="4"/>
    </row>
    <row r="12" spans="1:13" ht="25.5" x14ac:dyDescent="0.25">
      <c r="A12" s="17"/>
      <c r="B12" s="19">
        <v>3000641</v>
      </c>
      <c r="C12" s="19" t="s">
        <v>1210</v>
      </c>
      <c r="D12" s="20">
        <v>94.628306000000038</v>
      </c>
      <c r="E12" s="21">
        <v>106.05449199999998</v>
      </c>
      <c r="F12" s="21">
        <f t="shared" si="0"/>
        <v>27.705767941098202</v>
      </c>
      <c r="G12" s="21">
        <v>11.955061253793247</v>
      </c>
      <c r="H12" s="21">
        <v>6.8279132469860997</v>
      </c>
      <c r="I12" s="21">
        <v>8.9227934403188556</v>
      </c>
      <c r="J12" s="22">
        <f t="shared" si="1"/>
        <v>0.11272564724361933</v>
      </c>
      <c r="K12" s="22">
        <f t="shared" si="2"/>
        <v>0.17710682637355285</v>
      </c>
      <c r="L12" s="23">
        <f t="shared" si="3"/>
        <v>0.26124087173128135</v>
      </c>
      <c r="M12" s="4"/>
    </row>
    <row r="13" spans="1:13" ht="51" x14ac:dyDescent="0.25">
      <c r="A13" s="17"/>
      <c r="B13" s="19">
        <v>3000642</v>
      </c>
      <c r="C13" s="19" t="s">
        <v>1211</v>
      </c>
      <c r="D13" s="20">
        <v>249.87916000000001</v>
      </c>
      <c r="E13" s="21">
        <v>289.66350900000003</v>
      </c>
      <c r="F13" s="21">
        <f t="shared" si="0"/>
        <v>94.507805928697536</v>
      </c>
      <c r="G13" s="21">
        <v>46.813784217793909</v>
      </c>
      <c r="H13" s="21">
        <v>23.59248070355261</v>
      </c>
      <c r="I13" s="21">
        <v>24.101541007351017</v>
      </c>
      <c r="J13" s="22">
        <f t="shared" si="1"/>
        <v>0.16161436550778616</v>
      </c>
      <c r="K13" s="22">
        <f t="shared" si="2"/>
        <v>0.24306225235069742</v>
      </c>
      <c r="L13" s="23">
        <f t="shared" si="3"/>
        <v>0.32626755870963892</v>
      </c>
      <c r="M13" s="4"/>
    </row>
    <row r="14" spans="1:13" x14ac:dyDescent="0.25">
      <c r="A14" s="17"/>
      <c r="B14" s="19">
        <v>3000660</v>
      </c>
      <c r="C14" s="19" t="s">
        <v>1212</v>
      </c>
      <c r="D14" s="20">
        <v>59.334794000000009</v>
      </c>
      <c r="E14" s="21">
        <v>59.457884000000014</v>
      </c>
      <c r="F14" s="21">
        <f t="shared" si="0"/>
        <v>9.1399682254232175</v>
      </c>
      <c r="G14" s="21">
        <v>5.8204700860260346</v>
      </c>
      <c r="H14" s="21">
        <v>2.8754117712524021</v>
      </c>
      <c r="I14" s="21">
        <v>0.44408636814478086</v>
      </c>
      <c r="J14" s="22">
        <f t="shared" si="1"/>
        <v>9.7892317964528186E-2</v>
      </c>
      <c r="K14" s="22">
        <f t="shared" si="2"/>
        <v>0.14625279731243773</v>
      </c>
      <c r="L14" s="23">
        <f t="shared" si="3"/>
        <v>0.15372172049417729</v>
      </c>
      <c r="M14" s="4"/>
    </row>
    <row r="15" spans="1:13" ht="15.75" thickBot="1" x14ac:dyDescent="0.3">
      <c r="A15" s="41" t="s">
        <v>302</v>
      </c>
      <c r="B15" s="43"/>
      <c r="C15" s="43"/>
      <c r="D15" s="44">
        <f ca="1">OFFSET(D15,-MATCH("PROYECTOS",$A$8:$A$50,0)-1,0)-(OFFSET(D15,-MATCH("PROYECTOS",$A$8:$A$50,0),0))</f>
        <v>12.196655999999848</v>
      </c>
      <c r="E15" s="45">
        <f t="shared" ref="E15:I15" ca="1" si="4">OFFSET(E15,-MATCH("PROYECTOS",$A$8:$A$50,0)-1,0)-(OFFSET(E15,-MATCH("PROYECTOS",$A$8:$A$50,0),0))</f>
        <v>114.80794100000026</v>
      </c>
      <c r="F15" s="45">
        <f t="shared" ca="1" si="4"/>
        <v>4.8993494432070293</v>
      </c>
      <c r="G15" s="45">
        <f t="shared" ca="1" si="4"/>
        <v>1.8622752877417952</v>
      </c>
      <c r="H15" s="45">
        <f t="shared" ca="1" si="4"/>
        <v>1.2830825741402805</v>
      </c>
      <c r="I15" s="45">
        <f t="shared" ca="1" si="4"/>
        <v>1.7539915813249536</v>
      </c>
      <c r="J15" s="46">
        <f t="shared" ca="1" si="1"/>
        <v>1.6220788139923101E-2</v>
      </c>
      <c r="K15" s="46">
        <f t="shared" ca="1" si="2"/>
        <v>2.7396692550056868E-2</v>
      </c>
      <c r="L15" s="47">
        <f t="shared" ca="1" si="3"/>
        <v>4.2674308070789445E-2</v>
      </c>
      <c r="M15" s="4"/>
    </row>
    <row r="16" spans="1:13" ht="15.75" thickBot="1" x14ac:dyDescent="0.3"/>
    <row r="17" spans="1:4" ht="15.75" thickBot="1" x14ac:dyDescent="0.3">
      <c r="A17" s="89" t="s">
        <v>324</v>
      </c>
      <c r="B17" s="90"/>
      <c r="C17" s="90"/>
      <c r="D17" s="91"/>
    </row>
    <row r="18" spans="1:4" ht="15.75" thickBot="1" x14ac:dyDescent="0.3">
      <c r="A18" s="1" t="s">
        <v>1234</v>
      </c>
    </row>
    <row r="19" spans="1:4" ht="45" customHeight="1" x14ac:dyDescent="0.25">
      <c r="A19" s="82" t="s">
        <v>326</v>
      </c>
      <c r="B19" s="83"/>
      <c r="C19" s="83"/>
      <c r="D19" s="94" t="s">
        <v>327</v>
      </c>
    </row>
    <row r="20" spans="1:4" ht="15.75" thickBot="1" x14ac:dyDescent="0.3">
      <c r="A20" s="92"/>
      <c r="B20" s="93"/>
      <c r="C20" s="93"/>
      <c r="D20" s="95"/>
    </row>
    <row r="21" spans="1:4" x14ac:dyDescent="0.25">
      <c r="A21" s="17"/>
      <c r="B21" s="19">
        <v>3000001</v>
      </c>
      <c r="C21" s="19" t="s">
        <v>284</v>
      </c>
      <c r="D21" s="23">
        <v>0.13011238959566693</v>
      </c>
    </row>
    <row r="22" spans="1:4" ht="15.75" thickBot="1" x14ac:dyDescent="0.3">
      <c r="A22" s="24"/>
      <c r="B22" s="26">
        <v>3000660</v>
      </c>
      <c r="C22" s="26" t="s">
        <v>1212</v>
      </c>
      <c r="D22" s="30">
        <v>0.15372172049417729</v>
      </c>
    </row>
  </sheetData>
  <mergeCells count="10">
    <mergeCell ref="A17:D17"/>
    <mergeCell ref="A19:C20"/>
    <mergeCell ref="D19:D20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"/>
  <sheetViews>
    <sheetView topLeftCell="A20" workbookViewId="0">
      <selection activeCell="I31" sqref="I3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86</v>
      </c>
      <c r="B1" s="49" t="s">
        <v>50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1206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1463.1720770000002</v>
      </c>
      <c r="I6" s="14">
        <v>1751.059162</v>
      </c>
      <c r="J6" s="14">
        <v>500.81054122605144</v>
      </c>
      <c r="K6" s="14">
        <v>246.22487387125113</v>
      </c>
      <c r="L6" s="14">
        <v>125.42558739723199</v>
      </c>
      <c r="M6" s="14">
        <v>129.16007995756834</v>
      </c>
      <c r="N6" s="15">
        <v>0.14061482285385576</v>
      </c>
      <c r="O6" s="15">
        <v>0.2122432350281053</v>
      </c>
      <c r="P6" s="16">
        <v>0.28600435216251785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SUM(H8:OFFSET(H6,MATCH("PROYECTOS",$A$8:$A$35,0),0))</f>
        <v>1450.9754210000001</v>
      </c>
      <c r="I7" s="38">
        <f ca="1">SUM(I8:OFFSET(I6,MATCH("PROYECTOS",$A$8:$A$35,0),0))</f>
        <v>1636.251221</v>
      </c>
      <c r="J7" s="38">
        <f ca="1">SUM(J8:OFFSET(J6,MATCH("PROYECTOS",$A$8:$A$35,0),0))</f>
        <v>495.91119178284441</v>
      </c>
      <c r="K7" s="38">
        <f ca="1">SUM(K8:OFFSET(K6,MATCH("PROYECTOS",$A$8:$A$35,0),0))</f>
        <v>244.36259858350934</v>
      </c>
      <c r="L7" s="38">
        <f ca="1">SUM(L8:OFFSET(L6,MATCH("PROYECTOS",$A$8:$A$35,0),0))</f>
        <v>124.14250482309171</v>
      </c>
      <c r="M7" s="38">
        <f ca="1">SUM(M8:OFFSET(M6,MATCH("PROYECTOS",$A$8:$A$35,0),0))</f>
        <v>127.40608837624339</v>
      </c>
      <c r="N7" s="39">
        <f ca="1">IFERROR(K7/I7,0)</f>
        <v>0.1493429587384304</v>
      </c>
      <c r="O7" s="39">
        <f ca="1">IFERROR(SUM(K7,L7)/I7,0)</f>
        <v>0.22521303494055639</v>
      </c>
      <c r="P7" s="40">
        <f ca="1">IFERROR(SUM(K7,L7,M7)/I7,0)</f>
        <v>0.30307766033614736</v>
      </c>
      <c r="Q7" s="64"/>
      <c r="R7" s="38"/>
      <c r="S7" s="40"/>
    </row>
    <row r="8" spans="1:19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1</v>
      </c>
      <c r="G8" s="19" t="s">
        <v>539</v>
      </c>
      <c r="H8" s="20">
        <v>8.5971949999999993</v>
      </c>
      <c r="I8" s="21">
        <v>11.053018999999999</v>
      </c>
      <c r="J8" s="21">
        <f t="shared" ref="J8:J25" si="0">SUM(K8,L8,M8)</f>
        <v>1.3941524615984235</v>
      </c>
      <c r="K8" s="21">
        <v>0.4622170126895071</v>
      </c>
      <c r="L8" s="21">
        <v>0.52791577551033697</v>
      </c>
      <c r="M8" s="21">
        <v>0.40401967339857947</v>
      </c>
      <c r="N8" s="22">
        <f t="shared" ref="N8:N26" si="1">IFERROR(K8/I8,0)</f>
        <v>4.1818168655053167E-2</v>
      </c>
      <c r="O8" s="22">
        <f t="shared" ref="O8:O26" si="2">IFERROR(SUM(K8,L8)/I8,0)</f>
        <v>8.9580302738993228E-2</v>
      </c>
      <c r="P8" s="23">
        <f t="shared" ref="P8:P26" si="3">IFERROR(SUM(K8,L8,M8)/I8,0)</f>
        <v>0.12613318240006857</v>
      </c>
      <c r="Q8" s="70">
        <v>0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5001196</v>
      </c>
      <c r="C9" s="19" t="s">
        <v>1213</v>
      </c>
      <c r="D9" s="68">
        <v>3000639</v>
      </c>
      <c r="E9" s="19" t="s">
        <v>1208</v>
      </c>
      <c r="F9" s="69">
        <v>107</v>
      </c>
      <c r="G9" s="19" t="s">
        <v>1228</v>
      </c>
      <c r="H9" s="20">
        <v>127.61233000000003</v>
      </c>
      <c r="I9" s="21">
        <v>142.610637</v>
      </c>
      <c r="J9" s="21">
        <f t="shared" si="0"/>
        <v>35.220381070632811</v>
      </c>
      <c r="K9" s="21">
        <v>17.252350314185605</v>
      </c>
      <c r="L9" s="21">
        <v>8.8534652305556847</v>
      </c>
      <c r="M9" s="21">
        <v>9.1145655258915212</v>
      </c>
      <c r="N9" s="22">
        <f t="shared" si="1"/>
        <v>0.12097519986665234</v>
      </c>
      <c r="O9" s="22">
        <f t="shared" si="2"/>
        <v>0.18305658044807199</v>
      </c>
      <c r="P9" s="23">
        <f t="shared" si="3"/>
        <v>0.24696882232306985</v>
      </c>
      <c r="Q9" s="70">
        <v>1005</v>
      </c>
      <c r="R9" s="21">
        <v>0</v>
      </c>
      <c r="S9" s="23">
        <f t="shared" ref="S9:S25" si="4">IFERROR(R9/Q9,0)</f>
        <v>0</v>
      </c>
    </row>
    <row r="10" spans="1:19" ht="25.5" x14ac:dyDescent="0.25">
      <c r="A10" s="17"/>
      <c r="B10" s="19">
        <v>5001763</v>
      </c>
      <c r="C10" s="19" t="s">
        <v>1214</v>
      </c>
      <c r="D10" s="68">
        <v>3000641</v>
      </c>
      <c r="E10" s="19" t="s">
        <v>1210</v>
      </c>
      <c r="F10" s="69">
        <v>60</v>
      </c>
      <c r="G10" s="19" t="s">
        <v>318</v>
      </c>
      <c r="H10" s="20">
        <v>3.7364639999999998</v>
      </c>
      <c r="I10" s="21">
        <v>3.4984639999999998</v>
      </c>
      <c r="J10" s="21">
        <f t="shared" si="0"/>
        <v>1.0557638141326606</v>
      </c>
      <c r="K10" s="21">
        <v>0.5258003082126379</v>
      </c>
      <c r="L10" s="21">
        <v>0.26300371112301946</v>
      </c>
      <c r="M10" s="21">
        <v>0.26695979479700327</v>
      </c>
      <c r="N10" s="22">
        <f t="shared" si="1"/>
        <v>0.15029461735568464</v>
      </c>
      <c r="O10" s="22">
        <f t="shared" si="2"/>
        <v>0.22547152674306709</v>
      </c>
      <c r="P10" s="23">
        <f t="shared" si="3"/>
        <v>0.30177924201382683</v>
      </c>
      <c r="Q10" s="70">
        <v>0</v>
      </c>
      <c r="R10" s="21">
        <v>0</v>
      </c>
      <c r="S10" s="23">
        <f t="shared" si="4"/>
        <v>0</v>
      </c>
    </row>
    <row r="11" spans="1:19" ht="51" x14ac:dyDescent="0.25">
      <c r="A11" s="17"/>
      <c r="B11" s="19">
        <v>5001766</v>
      </c>
      <c r="C11" s="19" t="s">
        <v>1215</v>
      </c>
      <c r="D11" s="68">
        <v>3000642</v>
      </c>
      <c r="E11" s="19" t="s">
        <v>1211</v>
      </c>
      <c r="F11" s="69">
        <v>105</v>
      </c>
      <c r="G11" s="19" t="s">
        <v>668</v>
      </c>
      <c r="H11" s="20">
        <v>47.821666999999998</v>
      </c>
      <c r="I11" s="21">
        <v>45.808582000000001</v>
      </c>
      <c r="J11" s="21">
        <f t="shared" si="0"/>
        <v>14.827328053932433</v>
      </c>
      <c r="K11" s="21">
        <v>7.2539588845866092</v>
      </c>
      <c r="L11" s="21">
        <v>3.6652402877516579</v>
      </c>
      <c r="M11" s="21">
        <v>3.9081288815941662</v>
      </c>
      <c r="N11" s="22">
        <f t="shared" si="1"/>
        <v>0.15835370945528524</v>
      </c>
      <c r="O11" s="22">
        <f t="shared" si="2"/>
        <v>0.23836579731584503</v>
      </c>
      <c r="P11" s="23">
        <f t="shared" si="3"/>
        <v>0.32368013604814122</v>
      </c>
      <c r="Q11" s="70">
        <v>1729</v>
      </c>
      <c r="R11" s="21">
        <v>0</v>
      </c>
      <c r="S11" s="23">
        <f t="shared" si="4"/>
        <v>0</v>
      </c>
    </row>
    <row r="12" spans="1:19" ht="51" x14ac:dyDescent="0.25">
      <c r="A12" s="17"/>
      <c r="B12" s="19">
        <v>5001767</v>
      </c>
      <c r="C12" s="19" t="s">
        <v>1216</v>
      </c>
      <c r="D12" s="68">
        <v>3000642</v>
      </c>
      <c r="E12" s="19" t="s">
        <v>1211</v>
      </c>
      <c r="F12" s="69">
        <v>105</v>
      </c>
      <c r="G12" s="19" t="s">
        <v>668</v>
      </c>
      <c r="H12" s="20">
        <v>33.072856000000002</v>
      </c>
      <c r="I12" s="21">
        <v>39.557469000000005</v>
      </c>
      <c r="J12" s="21">
        <f t="shared" si="0"/>
        <v>14.227963257598276</v>
      </c>
      <c r="K12" s="21">
        <v>6.9952983424918784</v>
      </c>
      <c r="L12" s="21">
        <v>3.6196998626328423</v>
      </c>
      <c r="M12" s="21">
        <v>3.6129650524735553</v>
      </c>
      <c r="N12" s="22">
        <f t="shared" si="1"/>
        <v>0.17683887567457557</v>
      </c>
      <c r="O12" s="22">
        <f t="shared" si="2"/>
        <v>0.26834371544662577</v>
      </c>
      <c r="P12" s="23">
        <f t="shared" si="3"/>
        <v>0.35967830139987655</v>
      </c>
      <c r="Q12" s="70">
        <v>593</v>
      </c>
      <c r="R12" s="21">
        <v>0</v>
      </c>
      <c r="S12" s="23">
        <f t="shared" si="4"/>
        <v>0</v>
      </c>
    </row>
    <row r="13" spans="1:19" ht="51" x14ac:dyDescent="0.25">
      <c r="A13" s="17"/>
      <c r="B13" s="19">
        <v>5002360</v>
      </c>
      <c r="C13" s="19" t="s">
        <v>1031</v>
      </c>
      <c r="D13" s="68">
        <v>3000642</v>
      </c>
      <c r="E13" s="19" t="s">
        <v>1211</v>
      </c>
      <c r="F13" s="69">
        <v>105</v>
      </c>
      <c r="G13" s="19" t="s">
        <v>668</v>
      </c>
      <c r="H13" s="20">
        <v>141.817013</v>
      </c>
      <c r="I13" s="21">
        <v>175.40027499999999</v>
      </c>
      <c r="J13" s="21">
        <f t="shared" si="0"/>
        <v>55.438258422812879</v>
      </c>
      <c r="K13" s="21">
        <v>27.474905530191791</v>
      </c>
      <c r="L13" s="21">
        <v>13.891564999740694</v>
      </c>
      <c r="M13" s="21">
        <v>14.071787892880394</v>
      </c>
      <c r="N13" s="22">
        <f t="shared" si="1"/>
        <v>0.15664117704599831</v>
      </c>
      <c r="O13" s="22">
        <f t="shared" si="2"/>
        <v>0.23584039722818273</v>
      </c>
      <c r="P13" s="23">
        <f t="shared" si="3"/>
        <v>0.31606711233954954</v>
      </c>
      <c r="Q13" s="70">
        <v>3093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5003033</v>
      </c>
      <c r="C14" s="19" t="s">
        <v>1217</v>
      </c>
      <c r="D14" s="68">
        <v>3000641</v>
      </c>
      <c r="E14" s="19" t="s">
        <v>1210</v>
      </c>
      <c r="F14" s="69">
        <v>457</v>
      </c>
      <c r="G14" s="19" t="s">
        <v>1229</v>
      </c>
      <c r="H14" s="20">
        <v>90.76527200000001</v>
      </c>
      <c r="I14" s="21">
        <v>102.429458</v>
      </c>
      <c r="J14" s="21">
        <f t="shared" si="0"/>
        <v>26.620053197189009</v>
      </c>
      <c r="K14" s="21">
        <v>11.422083015371754</v>
      </c>
      <c r="L14" s="21">
        <v>6.5574409261416804</v>
      </c>
      <c r="M14" s="21">
        <v>8.6405292556755739</v>
      </c>
      <c r="N14" s="22">
        <f t="shared" si="1"/>
        <v>0.11151170023150718</v>
      </c>
      <c r="O14" s="22">
        <f t="shared" si="2"/>
        <v>0.17553079253346665</v>
      </c>
      <c r="P14" s="23">
        <f t="shared" si="3"/>
        <v>0.25988669389609587</v>
      </c>
      <c r="Q14" s="70">
        <v>0</v>
      </c>
      <c r="R14" s="21">
        <v>0</v>
      </c>
      <c r="S14" s="23">
        <f t="shared" si="4"/>
        <v>0</v>
      </c>
    </row>
    <row r="15" spans="1:19" ht="25.5" x14ac:dyDescent="0.25">
      <c r="A15" s="17"/>
      <c r="B15" s="19">
        <v>5003034</v>
      </c>
      <c r="C15" s="19" t="s">
        <v>1218</v>
      </c>
      <c r="D15" s="68">
        <v>3000641</v>
      </c>
      <c r="E15" s="19" t="s">
        <v>1210</v>
      </c>
      <c r="F15" s="69">
        <v>599</v>
      </c>
      <c r="G15" s="19" t="s">
        <v>1230</v>
      </c>
      <c r="H15" s="20">
        <v>0.12657000000000002</v>
      </c>
      <c r="I15" s="21">
        <v>0.12657000000000002</v>
      </c>
      <c r="J15" s="21">
        <f t="shared" si="0"/>
        <v>2.9950929776532575E-2</v>
      </c>
      <c r="K15" s="21">
        <v>7.1779302088543773E-3</v>
      </c>
      <c r="L15" s="21">
        <v>7.4686097213998437E-3</v>
      </c>
      <c r="M15" s="21">
        <v>1.5304389846278355E-2</v>
      </c>
      <c r="N15" s="22">
        <f t="shared" si="1"/>
        <v>5.6711149631463828E-2</v>
      </c>
      <c r="O15" s="22">
        <f t="shared" si="2"/>
        <v>0.11571889018135592</v>
      </c>
      <c r="P15" s="23">
        <f t="shared" si="3"/>
        <v>0.2366352988585966</v>
      </c>
      <c r="Q15" s="70">
        <v>0</v>
      </c>
      <c r="R15" s="21">
        <v>0</v>
      </c>
      <c r="S15" s="23">
        <f t="shared" si="4"/>
        <v>0</v>
      </c>
    </row>
    <row r="16" spans="1:19" ht="25.5" x14ac:dyDescent="0.25">
      <c r="A16" s="17"/>
      <c r="B16" s="19">
        <v>5004393</v>
      </c>
      <c r="C16" s="19" t="s">
        <v>1219</v>
      </c>
      <c r="D16" s="68">
        <v>3000001</v>
      </c>
      <c r="E16" s="19" t="s">
        <v>284</v>
      </c>
      <c r="F16" s="69">
        <v>86</v>
      </c>
      <c r="G16" s="19" t="s">
        <v>508</v>
      </c>
      <c r="H16" s="20">
        <v>1.7944069999999999</v>
      </c>
      <c r="I16" s="21">
        <v>1.7468869999999999</v>
      </c>
      <c r="J16" s="21">
        <f t="shared" si="0"/>
        <v>0.31382845295593143</v>
      </c>
      <c r="K16" s="21">
        <v>0.1128870400134474</v>
      </c>
      <c r="L16" s="21">
        <v>6.7799939075484872E-2</v>
      </c>
      <c r="M16" s="21">
        <v>0.13314147386699915</v>
      </c>
      <c r="N16" s="22">
        <f t="shared" si="1"/>
        <v>6.4621833016930919E-2</v>
      </c>
      <c r="O16" s="22">
        <f t="shared" si="2"/>
        <v>0.10343369610566241</v>
      </c>
      <c r="P16" s="23">
        <f t="shared" si="3"/>
        <v>0.17965011643908935</v>
      </c>
      <c r="Q16" s="70">
        <v>0</v>
      </c>
      <c r="R16" s="21">
        <v>0</v>
      </c>
      <c r="S16" s="23">
        <f t="shared" si="4"/>
        <v>0</v>
      </c>
    </row>
    <row r="17" spans="1:19" ht="63.75" x14ac:dyDescent="0.25">
      <c r="A17" s="17"/>
      <c r="B17" s="19">
        <v>5004394</v>
      </c>
      <c r="C17" s="19" t="s">
        <v>1220</v>
      </c>
      <c r="D17" s="68">
        <v>3000001</v>
      </c>
      <c r="E17" s="19" t="s">
        <v>284</v>
      </c>
      <c r="F17" s="69">
        <v>86</v>
      </c>
      <c r="G17" s="19" t="s">
        <v>508</v>
      </c>
      <c r="H17" s="20">
        <v>0.62744800000000012</v>
      </c>
      <c r="I17" s="21">
        <v>0.62744799999999989</v>
      </c>
      <c r="J17" s="21">
        <f t="shared" si="0"/>
        <v>3.9084200332581531E-2</v>
      </c>
      <c r="K17" s="21">
        <v>0</v>
      </c>
      <c r="L17" s="21">
        <v>1.3700200244784355E-2</v>
      </c>
      <c r="M17" s="21">
        <v>2.5384000087797176E-2</v>
      </c>
      <c r="N17" s="22">
        <f t="shared" si="1"/>
        <v>0</v>
      </c>
      <c r="O17" s="22">
        <f t="shared" si="2"/>
        <v>2.1834797855414884E-2</v>
      </c>
      <c r="P17" s="23">
        <f t="shared" si="3"/>
        <v>6.2290740161067594E-2</v>
      </c>
      <c r="Q17" s="70">
        <v>0</v>
      </c>
      <c r="R17" s="21">
        <v>0</v>
      </c>
      <c r="S17" s="23">
        <f t="shared" si="4"/>
        <v>0</v>
      </c>
    </row>
    <row r="18" spans="1:19" ht="25.5" x14ac:dyDescent="0.25">
      <c r="A18" s="17"/>
      <c r="B18" s="19">
        <v>5004395</v>
      </c>
      <c r="C18" s="19" t="s">
        <v>1221</v>
      </c>
      <c r="D18" s="68">
        <v>3000660</v>
      </c>
      <c r="E18" s="19" t="s">
        <v>1212</v>
      </c>
      <c r="F18" s="69">
        <v>598</v>
      </c>
      <c r="G18" s="19" t="s">
        <v>1231</v>
      </c>
      <c r="H18" s="20">
        <v>59.292794000000015</v>
      </c>
      <c r="I18" s="21">
        <v>59.415884000000005</v>
      </c>
      <c r="J18" s="21">
        <f t="shared" si="0"/>
        <v>9.1399682254232175</v>
      </c>
      <c r="K18" s="21">
        <v>5.8204700860260346</v>
      </c>
      <c r="L18" s="21">
        <v>2.8754117712524021</v>
      </c>
      <c r="M18" s="21">
        <v>0.44408636814478086</v>
      </c>
      <c r="N18" s="22">
        <f t="shared" si="1"/>
        <v>9.796151625087382E-2</v>
      </c>
      <c r="O18" s="22">
        <f t="shared" si="2"/>
        <v>0.14635618073575132</v>
      </c>
      <c r="P18" s="23">
        <f t="shared" si="3"/>
        <v>0.15383038356246986</v>
      </c>
      <c r="Q18" s="70">
        <v>0</v>
      </c>
      <c r="R18" s="21">
        <v>0</v>
      </c>
      <c r="S18" s="23">
        <f t="shared" si="4"/>
        <v>0</v>
      </c>
    </row>
    <row r="19" spans="1:19" ht="25.5" x14ac:dyDescent="0.25">
      <c r="A19" s="17"/>
      <c r="B19" s="19">
        <v>5004396</v>
      </c>
      <c r="C19" s="19" t="s">
        <v>1222</v>
      </c>
      <c r="D19" s="68">
        <v>3000602</v>
      </c>
      <c r="E19" s="19" t="s">
        <v>1207</v>
      </c>
      <c r="F19" s="69">
        <v>60</v>
      </c>
      <c r="G19" s="19" t="s">
        <v>318</v>
      </c>
      <c r="H19" s="20">
        <v>34.717637000000003</v>
      </c>
      <c r="I19" s="21">
        <v>34.725563000000001</v>
      </c>
      <c r="J19" s="21">
        <f t="shared" si="0"/>
        <v>10.637746897649777</v>
      </c>
      <c r="K19" s="21">
        <v>5.0990715672378428</v>
      </c>
      <c r="L19" s="21">
        <v>2.7196397524749045</v>
      </c>
      <c r="M19" s="21">
        <v>2.8190355779370293</v>
      </c>
      <c r="N19" s="22">
        <f t="shared" si="1"/>
        <v>0.14683913309736238</v>
      </c>
      <c r="O19" s="22">
        <f t="shared" si="2"/>
        <v>0.22515722264064508</v>
      </c>
      <c r="P19" s="23">
        <f t="shared" si="3"/>
        <v>0.30633763656041446</v>
      </c>
      <c r="Q19" s="70">
        <v>0</v>
      </c>
      <c r="R19" s="21">
        <v>0</v>
      </c>
      <c r="S19" s="23">
        <f t="shared" si="4"/>
        <v>0</v>
      </c>
    </row>
    <row r="20" spans="1:19" ht="25.5" x14ac:dyDescent="0.25">
      <c r="A20" s="17"/>
      <c r="B20" s="19">
        <v>5004397</v>
      </c>
      <c r="C20" s="19" t="s">
        <v>1223</v>
      </c>
      <c r="D20" s="68">
        <v>3000602</v>
      </c>
      <c r="E20" s="19" t="s">
        <v>1207</v>
      </c>
      <c r="F20" s="69">
        <v>60</v>
      </c>
      <c r="G20" s="19" t="s">
        <v>318</v>
      </c>
      <c r="H20" s="20">
        <v>217.82270800000003</v>
      </c>
      <c r="I20" s="21">
        <v>217.82270800000003</v>
      </c>
      <c r="J20" s="21">
        <f t="shared" si="0"/>
        <v>72.435762498671465</v>
      </c>
      <c r="K20" s="21">
        <v>34.661620069491619</v>
      </c>
      <c r="L20" s="21">
        <v>17.897924300996237</v>
      </c>
      <c r="M20" s="21">
        <v>19.876218128183609</v>
      </c>
      <c r="N20" s="22">
        <f t="shared" si="1"/>
        <v>0.15912767033220251</v>
      </c>
      <c r="O20" s="22">
        <f t="shared" si="2"/>
        <v>0.24129506447274474</v>
      </c>
      <c r="P20" s="23">
        <f t="shared" si="3"/>
        <v>0.33254458712666202</v>
      </c>
      <c r="Q20" s="70">
        <v>0</v>
      </c>
      <c r="R20" s="21">
        <v>0</v>
      </c>
      <c r="S20" s="23">
        <f t="shared" si="4"/>
        <v>0</v>
      </c>
    </row>
    <row r="21" spans="1:19" ht="38.25" x14ac:dyDescent="0.25">
      <c r="A21" s="17"/>
      <c r="B21" s="19">
        <v>5004402</v>
      </c>
      <c r="C21" s="19" t="s">
        <v>1224</v>
      </c>
      <c r="D21" s="68">
        <v>3000639</v>
      </c>
      <c r="E21" s="19" t="s">
        <v>1208</v>
      </c>
      <c r="F21" s="69">
        <v>173</v>
      </c>
      <c r="G21" s="19" t="s">
        <v>1232</v>
      </c>
      <c r="H21" s="20">
        <v>191.293362</v>
      </c>
      <c r="I21" s="21">
        <v>200.26823100000001</v>
      </c>
      <c r="J21" s="21">
        <f t="shared" si="0"/>
        <v>60.0075291704145</v>
      </c>
      <c r="K21" s="21">
        <v>30.283586621489576</v>
      </c>
      <c r="L21" s="21">
        <v>14.771891854117712</v>
      </c>
      <c r="M21" s="21">
        <v>14.952050694807212</v>
      </c>
      <c r="N21" s="22">
        <f t="shared" si="1"/>
        <v>0.15121513017953195</v>
      </c>
      <c r="O21" s="22">
        <f t="shared" si="2"/>
        <v>0.22497566513985578</v>
      </c>
      <c r="P21" s="23">
        <f t="shared" si="3"/>
        <v>0.29963578781706268</v>
      </c>
      <c r="Q21" s="70">
        <v>0</v>
      </c>
      <c r="R21" s="21">
        <v>0</v>
      </c>
      <c r="S21" s="23">
        <f t="shared" si="4"/>
        <v>0</v>
      </c>
    </row>
    <row r="22" spans="1:19" ht="51" x14ac:dyDescent="0.25">
      <c r="A22" s="17"/>
      <c r="B22" s="19">
        <v>5004404</v>
      </c>
      <c r="C22" s="19" t="s">
        <v>1225</v>
      </c>
      <c r="D22" s="68">
        <v>3000642</v>
      </c>
      <c r="E22" s="19" t="s">
        <v>1211</v>
      </c>
      <c r="F22" s="69">
        <v>105</v>
      </c>
      <c r="G22" s="19" t="s">
        <v>668</v>
      </c>
      <c r="H22" s="20">
        <v>27.167623999999996</v>
      </c>
      <c r="I22" s="21">
        <v>28.897182999999995</v>
      </c>
      <c r="J22" s="21">
        <f t="shared" si="0"/>
        <v>10.014256194353948</v>
      </c>
      <c r="K22" s="21">
        <v>5.089621460523631</v>
      </c>
      <c r="L22" s="21">
        <v>2.4159755534274154</v>
      </c>
      <c r="M22" s="21">
        <v>2.5086591804029013</v>
      </c>
      <c r="N22" s="22">
        <f t="shared" si="1"/>
        <v>0.17612863719358499</v>
      </c>
      <c r="O22" s="22">
        <f t="shared" si="2"/>
        <v>0.25973455661581435</v>
      </c>
      <c r="P22" s="23">
        <f t="shared" si="3"/>
        <v>0.34654783458837318</v>
      </c>
      <c r="Q22" s="70">
        <v>1047</v>
      </c>
      <c r="R22" s="21">
        <v>0</v>
      </c>
      <c r="S22" s="23">
        <f t="shared" si="4"/>
        <v>0</v>
      </c>
    </row>
    <row r="23" spans="1:19" ht="25.5" x14ac:dyDescent="0.25">
      <c r="A23" s="17"/>
      <c r="B23" s="19">
        <v>5004971</v>
      </c>
      <c r="C23" s="19" t="s">
        <v>1226</v>
      </c>
      <c r="D23" s="68">
        <v>3000660</v>
      </c>
      <c r="E23" s="19" t="s">
        <v>1212</v>
      </c>
      <c r="F23" s="69">
        <v>598</v>
      </c>
      <c r="G23" s="19" t="s">
        <v>1231</v>
      </c>
      <c r="H23" s="20">
        <v>4.1999999999999996E-2</v>
      </c>
      <c r="I23" s="21">
        <v>4.1999999999999996E-2</v>
      </c>
      <c r="J23" s="21">
        <f t="shared" si="0"/>
        <v>0</v>
      </c>
      <c r="K23" s="21">
        <v>0</v>
      </c>
      <c r="L23" s="21">
        <v>0</v>
      </c>
      <c r="M23" s="21">
        <v>0</v>
      </c>
      <c r="N23" s="22">
        <f t="shared" si="1"/>
        <v>0</v>
      </c>
      <c r="O23" s="22">
        <f t="shared" si="2"/>
        <v>0</v>
      </c>
      <c r="P23" s="23">
        <f t="shared" si="3"/>
        <v>0</v>
      </c>
      <c r="Q23" s="70">
        <v>0</v>
      </c>
      <c r="R23" s="21">
        <v>0</v>
      </c>
      <c r="S23" s="23">
        <f t="shared" si="4"/>
        <v>0</v>
      </c>
    </row>
    <row r="24" spans="1:19" ht="51" x14ac:dyDescent="0.25">
      <c r="A24" s="17"/>
      <c r="B24" s="19">
        <v>5004972</v>
      </c>
      <c r="C24" s="19" t="s">
        <v>1227</v>
      </c>
      <c r="D24" s="68">
        <v>3000639</v>
      </c>
      <c r="E24" s="19" t="s">
        <v>1208</v>
      </c>
      <c r="F24" s="69">
        <v>173</v>
      </c>
      <c r="G24" s="19" t="s">
        <v>1232</v>
      </c>
      <c r="H24" s="20">
        <v>442.47075199999995</v>
      </c>
      <c r="I24" s="21">
        <v>541.86909400000002</v>
      </c>
      <c r="J24" s="21">
        <f t="shared" si="0"/>
        <v>175.57112308425042</v>
      </c>
      <c r="K24" s="21">
        <v>87.304214537343</v>
      </c>
      <c r="L24" s="21">
        <v>43.841948278872678</v>
      </c>
      <c r="M24" s="21">
        <v>44.424960268034738</v>
      </c>
      <c r="N24" s="22">
        <f t="shared" si="1"/>
        <v>0.16111680017193045</v>
      </c>
      <c r="O24" s="22">
        <f t="shared" si="2"/>
        <v>0.24202554504098672</v>
      </c>
      <c r="P24" s="23">
        <f t="shared" si="3"/>
        <v>0.32401021764908117</v>
      </c>
      <c r="Q24" s="70">
        <v>0</v>
      </c>
      <c r="R24" s="21">
        <v>0</v>
      </c>
      <c r="S24" s="23">
        <f t="shared" si="4"/>
        <v>0</v>
      </c>
    </row>
    <row r="25" spans="1:19" x14ac:dyDescent="0.25">
      <c r="A25" s="17"/>
      <c r="B25" s="19">
        <v>9000000</v>
      </c>
      <c r="C25" s="19" t="s">
        <v>312</v>
      </c>
      <c r="D25" s="68">
        <v>9000000</v>
      </c>
      <c r="E25" s="19" t="s">
        <v>313</v>
      </c>
      <c r="F25" s="69"/>
      <c r="G25" s="19" t="s">
        <v>320</v>
      </c>
      <c r="H25" s="20">
        <v>22.197322</v>
      </c>
      <c r="I25" s="21">
        <v>30.351748999999991</v>
      </c>
      <c r="J25" s="21">
        <f t="shared" si="0"/>
        <v>8.9380418511195785</v>
      </c>
      <c r="K25" s="21">
        <v>4.5973358634455508</v>
      </c>
      <c r="L25" s="21">
        <v>2.1524137694527781</v>
      </c>
      <c r="M25" s="21">
        <v>2.1882922182212496</v>
      </c>
      <c r="N25" s="22">
        <f t="shared" si="1"/>
        <v>0.15146856490693675</v>
      </c>
      <c r="O25" s="22">
        <f t="shared" si="2"/>
        <v>0.22238420701549458</v>
      </c>
      <c r="P25" s="23">
        <f t="shared" si="3"/>
        <v>0.29448193746988294</v>
      </c>
      <c r="Q25" s="70"/>
      <c r="R25" s="21"/>
      <c r="S25" s="23">
        <f t="shared" si="4"/>
        <v>0</v>
      </c>
    </row>
    <row r="26" spans="1:19" ht="15.75" thickBot="1" x14ac:dyDescent="0.3">
      <c r="A26" s="41" t="s">
        <v>302</v>
      </c>
      <c r="B26" s="43"/>
      <c r="C26" s="43"/>
      <c r="D26" s="65"/>
      <c r="E26" s="43"/>
      <c r="F26" s="66"/>
      <c r="G26" s="43"/>
      <c r="H26" s="44">
        <f t="shared" ref="H26:M26" ca="1" si="5">OFFSET(H26,-MATCH("PROYECTOS",$A$8:$A$35,0)-1,0)-(OFFSET(H26,-MATCH("PROYECTOS",$A$8:$A$35,0),0))</f>
        <v>12.196656000000075</v>
      </c>
      <c r="I26" s="45">
        <f t="shared" ca="1" si="5"/>
        <v>114.80794100000003</v>
      </c>
      <c r="J26" s="45">
        <f t="shared" ca="1" si="5"/>
        <v>4.8993494432070293</v>
      </c>
      <c r="K26" s="45">
        <f t="shared" ca="1" si="5"/>
        <v>1.8622752877417952</v>
      </c>
      <c r="L26" s="45">
        <f t="shared" ca="1" si="5"/>
        <v>1.2830825741402805</v>
      </c>
      <c r="M26" s="45">
        <f t="shared" ca="1" si="5"/>
        <v>1.7539915813249536</v>
      </c>
      <c r="N26" s="46">
        <f t="shared" ca="1" si="1"/>
        <v>1.6220788139923132E-2</v>
      </c>
      <c r="O26" s="46">
        <f t="shared" ca="1" si="2"/>
        <v>2.7396692550056924E-2</v>
      </c>
      <c r="P26" s="47">
        <f t="shared" ca="1" si="3"/>
        <v>4.2674308070789528E-2</v>
      </c>
      <c r="Q26" s="67"/>
      <c r="R26" s="45"/>
      <c r="S26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workbookViewId="0">
      <selection activeCell="A11" sqref="A11:L11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87</v>
      </c>
      <c r="B1" s="50" t="s">
        <v>51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1235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18.936401</v>
      </c>
      <c r="E6" s="14">
        <v>19.19754</v>
      </c>
      <c r="F6" s="14">
        <v>5.0026716647034846</v>
      </c>
      <c r="G6" s="14">
        <v>0.94096807093592361</v>
      </c>
      <c r="H6" s="14">
        <v>0.68892490807047579</v>
      </c>
      <c r="I6" s="14">
        <v>3.3727786856970852</v>
      </c>
      <c r="J6" s="15">
        <v>4.9015033745778029E-2</v>
      </c>
      <c r="K6" s="15">
        <v>8.4901137281464159E-2</v>
      </c>
      <c r="L6" s="16">
        <v>0.26058920386171791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18.787401000000003</v>
      </c>
      <c r="E7" s="38">
        <f ca="1">SUM(E8:OFFSET(E6,MATCH("GOBIERNOS REGIONALES",$A$8:$A$50,0),0))</f>
        <v>18.817401000000004</v>
      </c>
      <c r="F7" s="38">
        <f ca="1">SUM(F8:OFFSET(F6,MATCH("GOBIERNOS REGIONALES",$A$8:$A$50,0),0))</f>
        <v>4.9558575145920258</v>
      </c>
      <c r="G7" s="38">
        <f ca="1">SUM(G8:OFFSET(G6,MATCH("GOBIERNOS REGIONALES",$A$8:$A$50,0),0))</f>
        <v>0.92342447086411994</v>
      </c>
      <c r="H7" s="38">
        <f ca="1">SUM(H8:OFFSET(H6,MATCH("GOBIERNOS REGIONALES",$A$8:$A$50,0),0))</f>
        <v>0.67324501820985461</v>
      </c>
      <c r="I7" s="38">
        <f ca="1">SUM(I8:OFFSET(I6,MATCH("GOBIERNOS REGIONALES",$A$8:$A$50,0),0))</f>
        <v>3.3591880255180513</v>
      </c>
      <c r="J7" s="39">
        <f ca="1">IFERROR(G7/E7,0)</f>
        <v>4.9072901771297736E-2</v>
      </c>
      <c r="K7" s="39">
        <f ca="1">IFERROR(SUM(G7,H7)/E7,0)</f>
        <v>8.4850691605816028E-2</v>
      </c>
      <c r="L7" s="40">
        <f ca="1">IFERROR(SUM(G7,H7,I7)/E7,0)</f>
        <v>0.26336567491929541</v>
      </c>
      <c r="M7" s="4"/>
    </row>
    <row r="8" spans="1:13" ht="25.5" x14ac:dyDescent="0.25">
      <c r="A8" s="17"/>
      <c r="B8" s="18">
        <v>35</v>
      </c>
      <c r="C8" s="19" t="s">
        <v>126</v>
      </c>
      <c r="D8" s="20">
        <v>18.787401000000003</v>
      </c>
      <c r="E8" s="21">
        <v>18.817401000000004</v>
      </c>
      <c r="F8" s="21">
        <f t="shared" ref="F8:F12" si="0">SUM(G8,H8,I8)</f>
        <v>4.9558575145920258</v>
      </c>
      <c r="G8" s="21">
        <v>0.92342447086411994</v>
      </c>
      <c r="H8" s="21">
        <v>0.67324501820985461</v>
      </c>
      <c r="I8" s="21">
        <v>3.3591880255180513</v>
      </c>
      <c r="J8" s="22">
        <f t="shared" ref="J8:J12" si="1">IFERROR(G8/E8,0)</f>
        <v>4.9072901771297736E-2</v>
      </c>
      <c r="K8" s="22">
        <f t="shared" ref="K8:K12" si="2">IFERROR(SUM(G8,H8)/E8,0)</f>
        <v>8.4850691605816028E-2</v>
      </c>
      <c r="L8" s="23">
        <f t="shared" ref="L8:L12" si="3">IFERROR(SUM(G8,H8,I8)/E8,0)</f>
        <v>0.26336567491929541</v>
      </c>
      <c r="M8" s="4"/>
    </row>
    <row r="9" spans="1:13" x14ac:dyDescent="0.25">
      <c r="A9" s="34" t="s">
        <v>214</v>
      </c>
      <c r="B9" s="57"/>
      <c r="C9" s="36"/>
      <c r="D9" s="37">
        <f ca="1">SUM(D10:OFFSET(D8,(MATCH("GOBIERNOS LOCALES",$A$8:$A$50,0)-MATCH("GOBIERNOS REGIONALES",$A$8:$A$50,0)),0))</f>
        <v>7.9999999999999988E-2</v>
      </c>
      <c r="E9" s="38">
        <f ca="1">SUM(E10:OFFSET(E8,(MATCH("GOBIERNOS LOCALES",$A$8:$A$50,0)-MATCH("GOBIERNOS REGIONALES",$A$8:$A$50,0)),0))</f>
        <v>0.14527399999999999</v>
      </c>
      <c r="F9" s="38">
        <f ca="1">SUM(F10:OFFSET(F8,(MATCH("GOBIERNOS LOCALES",$A$8:$A$50,0)-MATCH("GOBIERNOS REGIONALES",$A$8:$A$50,0)),0))</f>
        <v>1.9558250096451957E-2</v>
      </c>
      <c r="G9" s="38">
        <f ca="1">SUM(G10:OFFSET(G8,(MATCH("GOBIERNOS LOCALES",$A$8:$A$50,0)-MATCH("GOBIERNOS REGIONALES",$A$8:$A$50,0)),0))</f>
        <v>5.1100001292070374E-3</v>
      </c>
      <c r="H9" s="38">
        <f ca="1">SUM(H10:OFFSET(H8,(MATCH("GOBIERNOS LOCALES",$A$8:$A$50,0)-MATCH("GOBIERNOS REGIONALES",$A$8:$A$50,0)),0))</f>
        <v>7.4932399147655815E-3</v>
      </c>
      <c r="I9" s="38">
        <f ca="1">SUM(I10:OFFSET(I8,(MATCH("GOBIERNOS LOCALES",$A$8:$A$50,0)-MATCH("GOBIERNOS REGIONALES",$A$8:$A$50,0)),0))</f>
        <v>6.9550100524793379E-3</v>
      </c>
      <c r="J9" s="39">
        <f t="shared" ca="1" si="1"/>
        <v>3.5174911747504978E-2</v>
      </c>
      <c r="K9" s="39">
        <f t="shared" ca="1" si="2"/>
        <v>8.6754959896283027E-2</v>
      </c>
      <c r="L9" s="40">
        <f t="shared" ca="1" si="3"/>
        <v>0.1346300789986643</v>
      </c>
      <c r="M9" s="4"/>
    </row>
    <row r="10" spans="1:13" x14ac:dyDescent="0.25">
      <c r="A10" s="17"/>
      <c r="B10" s="18">
        <v>457</v>
      </c>
      <c r="C10" s="19" t="s">
        <v>232</v>
      </c>
      <c r="D10" s="20">
        <v>7.9999999999999988E-2</v>
      </c>
      <c r="E10" s="21">
        <v>7.9999999999999988E-2</v>
      </c>
      <c r="F10" s="21">
        <f t="shared" si="0"/>
        <v>1.9558250096451957E-2</v>
      </c>
      <c r="G10" s="21">
        <v>5.1100001292070374E-3</v>
      </c>
      <c r="H10" s="21">
        <v>7.4932399147655815E-3</v>
      </c>
      <c r="I10" s="21">
        <v>6.9550100524793379E-3</v>
      </c>
      <c r="J10" s="22">
        <f t="shared" si="1"/>
        <v>6.3875001615087981E-2</v>
      </c>
      <c r="K10" s="22">
        <f t="shared" si="2"/>
        <v>0.15754050054965776</v>
      </c>
      <c r="L10" s="23">
        <f t="shared" si="3"/>
        <v>0.24447812620564949</v>
      </c>
      <c r="M10" s="4"/>
    </row>
    <row r="11" spans="1:13" x14ac:dyDescent="0.25">
      <c r="A11" s="17"/>
      <c r="B11" s="18">
        <v>458</v>
      </c>
      <c r="C11" s="19" t="s">
        <v>233</v>
      </c>
      <c r="D11" s="20">
        <v>0</v>
      </c>
      <c r="E11" s="21">
        <v>6.5273999999999999E-2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</row>
    <row r="12" spans="1:13" ht="15.75" thickBot="1" x14ac:dyDescent="0.3">
      <c r="A12" s="41" t="s">
        <v>241</v>
      </c>
      <c r="B12" s="58"/>
      <c r="C12" s="43"/>
      <c r="D12" s="44">
        <v>6.8999999999999992E-2</v>
      </c>
      <c r="E12" s="45">
        <v>0.23486500000000005</v>
      </c>
      <c r="F12" s="45">
        <f t="shared" si="0"/>
        <v>2.7255900015006773E-2</v>
      </c>
      <c r="G12" s="45">
        <v>1.2433599942596629E-2</v>
      </c>
      <c r="H12" s="45">
        <v>8.1866499458556063E-3</v>
      </c>
      <c r="I12" s="45">
        <v>6.6356501265545376E-3</v>
      </c>
      <c r="J12" s="46">
        <f t="shared" si="1"/>
        <v>5.2939347891753252E-2</v>
      </c>
      <c r="K12" s="46">
        <f t="shared" si="2"/>
        <v>8.7796180309761912E-2</v>
      </c>
      <c r="L12" s="47">
        <f t="shared" si="3"/>
        <v>0.11604921982844088</v>
      </c>
      <c r="M12" s="4"/>
    </row>
    <row r="13" spans="1:13" x14ac:dyDescent="0.25">
      <c r="D13" s="5"/>
      <c r="E13" s="5"/>
      <c r="F13" s="5"/>
      <c r="G13" s="5"/>
      <c r="H13" s="5"/>
      <c r="I13" s="5"/>
      <c r="J13" s="4"/>
      <c r="K13" s="4"/>
      <c r="L13" s="4"/>
      <c r="M13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87</v>
      </c>
      <c r="B1" s="51" t="s">
        <v>51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1236</v>
      </c>
      <c r="N2" s="72" t="s">
        <v>1248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18.936401</v>
      </c>
      <c r="E6" s="14">
        <f ca="1">SUM(E7:OFFSET(E7,50,0))</f>
        <v>19.19754</v>
      </c>
      <c r="F6" s="14">
        <f ca="1">SUM(F7:OFFSET(F7,50,0))</f>
        <v>5.0026716647034846</v>
      </c>
      <c r="G6" s="14">
        <f ca="1">SUM(G7:OFFSET(G7,50,0))</f>
        <v>0.94096807093592361</v>
      </c>
      <c r="H6" s="14">
        <f ca="1">SUM(H7:OFFSET(H7,50,0))</f>
        <v>0.68892490807047579</v>
      </c>
      <c r="I6" s="14">
        <f ca="1">SUM(I7:OFFSET(I7,50,0))</f>
        <v>3.3727786856970852</v>
      </c>
      <c r="J6" s="15">
        <f ca="1">IFERROR(G6/E6,0)</f>
        <v>4.9015033745778029E-2</v>
      </c>
      <c r="K6" s="15">
        <f ca="1">IFERROR(SUM(G6,H6)/E6,0)</f>
        <v>8.4901137281464159E-2</v>
      </c>
      <c r="L6" s="16">
        <f ca="1">IFERROR(SUM(G6,H6,I6)/E6,0)</f>
        <v>0.26058920386171791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</v>
      </c>
      <c r="C7" s="19" t="s">
        <v>258</v>
      </c>
      <c r="D7" s="20">
        <v>0</v>
      </c>
      <c r="E7" s="21">
        <v>6.2819E-2</v>
      </c>
      <c r="F7" s="21">
        <f t="shared" ref="F7:F14" si="0">SUM(G7,H7,I7)</f>
        <v>2.5255899920011871E-2</v>
      </c>
      <c r="G7" s="21">
        <v>1.2433599942596629E-2</v>
      </c>
      <c r="H7" s="21">
        <v>8.1866499458556063E-3</v>
      </c>
      <c r="I7" s="21">
        <v>4.635650031559635E-3</v>
      </c>
      <c r="J7" s="22">
        <f t="shared" ref="J7:J14" si="1">IFERROR(G7/E7,0)</f>
        <v>0.19792737774553287</v>
      </c>
      <c r="K7" s="22">
        <f t="shared" ref="K7:K14" si="2">IFERROR(SUM(G7,H7)/E7,0)</f>
        <v>0.32824861727267601</v>
      </c>
      <c r="L7" s="23">
        <f t="shared" ref="L7:L14" si="3">IFERROR(SUM(G7,H7,I7)/E7,0)</f>
        <v>0.40204237444104285</v>
      </c>
      <c r="M7" s="4"/>
      <c r="N7" t="s">
        <v>258</v>
      </c>
      <c r="O7" s="5">
        <v>2.5255899920011871E-2</v>
      </c>
      <c r="P7" s="71">
        <v>0.40204237444104285</v>
      </c>
    </row>
    <row r="8" spans="1:16" x14ac:dyDescent="0.25">
      <c r="A8" s="17"/>
      <c r="B8" s="55">
        <v>5</v>
      </c>
      <c r="C8" s="19" t="s">
        <v>262</v>
      </c>
      <c r="D8" s="20">
        <v>0.01</v>
      </c>
      <c r="E8" s="21">
        <v>0</v>
      </c>
      <c r="F8" s="21">
        <f t="shared" si="0"/>
        <v>0</v>
      </c>
      <c r="G8" s="21">
        <v>0</v>
      </c>
      <c r="H8" s="21">
        <v>0</v>
      </c>
      <c r="I8" s="21">
        <v>0</v>
      </c>
      <c r="J8" s="22">
        <f t="shared" si="1"/>
        <v>0</v>
      </c>
      <c r="K8" s="22">
        <f t="shared" si="2"/>
        <v>0</v>
      </c>
      <c r="L8" s="23">
        <f t="shared" si="3"/>
        <v>0</v>
      </c>
      <c r="M8" s="4"/>
      <c r="N8" t="s">
        <v>272</v>
      </c>
      <c r="O8" s="5">
        <v>4.9558575145920258</v>
      </c>
      <c r="P8" s="71">
        <v>0.26597405060833251</v>
      </c>
    </row>
    <row r="9" spans="1:16" x14ac:dyDescent="0.25">
      <c r="A9" s="17"/>
      <c r="B9" s="55">
        <v>8</v>
      </c>
      <c r="C9" s="19" t="s">
        <v>265</v>
      </c>
      <c r="D9" s="20">
        <v>0</v>
      </c>
      <c r="E9" s="21">
        <v>7.3000000000000009E-2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  <c r="N9" t="s">
        <v>277</v>
      </c>
      <c r="O9" s="5">
        <v>2.1558250191446859E-2</v>
      </c>
      <c r="P9" s="71">
        <v>0.1548947419991871</v>
      </c>
    </row>
    <row r="10" spans="1:16" x14ac:dyDescent="0.25">
      <c r="A10" s="17"/>
      <c r="B10" s="55">
        <v>13</v>
      </c>
      <c r="C10" s="19" t="s">
        <v>270</v>
      </c>
      <c r="D10" s="20">
        <v>0</v>
      </c>
      <c r="E10" s="21">
        <v>3.9269999999999999E-2</v>
      </c>
      <c r="F10" s="21">
        <f t="shared" si="0"/>
        <v>0</v>
      </c>
      <c r="G10" s="21">
        <v>0</v>
      </c>
      <c r="H10" s="21">
        <v>0</v>
      </c>
      <c r="I10" s="21">
        <v>0</v>
      </c>
      <c r="J10" s="22">
        <f t="shared" si="1"/>
        <v>0</v>
      </c>
      <c r="K10" s="22">
        <f t="shared" si="2"/>
        <v>0</v>
      </c>
      <c r="L10" s="23">
        <f t="shared" si="3"/>
        <v>0</v>
      </c>
      <c r="M10" s="4"/>
      <c r="N10" t="s">
        <v>262</v>
      </c>
      <c r="O10" s="5">
        <v>0</v>
      </c>
      <c r="P10" s="71">
        <v>0</v>
      </c>
    </row>
    <row r="11" spans="1:16" x14ac:dyDescent="0.25">
      <c r="A11" s="17"/>
      <c r="B11" s="55">
        <v>15</v>
      </c>
      <c r="C11" s="19" t="s">
        <v>272</v>
      </c>
      <c r="D11" s="20">
        <v>18.787400999999999</v>
      </c>
      <c r="E11" s="21">
        <v>18.632861000000002</v>
      </c>
      <c r="F11" s="21">
        <f t="shared" si="0"/>
        <v>4.9558575145920258</v>
      </c>
      <c r="G11" s="21">
        <v>0.92342447086411994</v>
      </c>
      <c r="H11" s="21">
        <v>0.67324501820985461</v>
      </c>
      <c r="I11" s="21">
        <v>3.3591880255180513</v>
      </c>
      <c r="J11" s="22">
        <f t="shared" si="1"/>
        <v>4.9558920171417574E-2</v>
      </c>
      <c r="K11" s="22">
        <f t="shared" si="2"/>
        <v>8.5691053514217408E-2</v>
      </c>
      <c r="L11" s="23">
        <f t="shared" si="3"/>
        <v>0.26597405060833251</v>
      </c>
      <c r="M11" s="4"/>
      <c r="N11" t="s">
        <v>265</v>
      </c>
      <c r="O11" s="5">
        <v>0</v>
      </c>
      <c r="P11" s="71">
        <v>0</v>
      </c>
    </row>
    <row r="12" spans="1:16" x14ac:dyDescent="0.25">
      <c r="A12" s="17"/>
      <c r="B12" s="55">
        <v>16</v>
      </c>
      <c r="C12" s="19" t="s">
        <v>273</v>
      </c>
      <c r="D12" s="20">
        <v>0</v>
      </c>
      <c r="E12" s="21">
        <v>0.18454000000000001</v>
      </c>
      <c r="F12" s="21">
        <f t="shared" si="0"/>
        <v>0</v>
      </c>
      <c r="G12" s="21">
        <v>0</v>
      </c>
      <c r="H12" s="21">
        <v>0</v>
      </c>
      <c r="I12" s="21">
        <v>0</v>
      </c>
      <c r="J12" s="22">
        <f t="shared" si="1"/>
        <v>0</v>
      </c>
      <c r="K12" s="22">
        <f t="shared" si="2"/>
        <v>0</v>
      </c>
      <c r="L12" s="23">
        <f t="shared" si="3"/>
        <v>0</v>
      </c>
      <c r="M12" s="4"/>
      <c r="N12" t="s">
        <v>270</v>
      </c>
      <c r="O12" s="5">
        <v>0</v>
      </c>
      <c r="P12" s="71">
        <v>0</v>
      </c>
    </row>
    <row r="13" spans="1:16" x14ac:dyDescent="0.25">
      <c r="A13" s="17"/>
      <c r="B13" s="55">
        <v>20</v>
      </c>
      <c r="C13" s="19" t="s">
        <v>277</v>
      </c>
      <c r="D13" s="20">
        <v>0.08</v>
      </c>
      <c r="E13" s="21">
        <v>0.13918</v>
      </c>
      <c r="F13" s="21">
        <f t="shared" si="0"/>
        <v>2.1558250191446859E-2</v>
      </c>
      <c r="G13" s="21">
        <v>5.1100001292070374E-3</v>
      </c>
      <c r="H13" s="21">
        <v>7.4932399147655815E-3</v>
      </c>
      <c r="I13" s="21">
        <v>8.9550101474742405E-3</v>
      </c>
      <c r="J13" s="22">
        <f t="shared" si="1"/>
        <v>3.6715046193469159E-2</v>
      </c>
      <c r="K13" s="22">
        <f t="shared" si="2"/>
        <v>9.0553528121659857E-2</v>
      </c>
      <c r="L13" s="23">
        <f t="shared" si="3"/>
        <v>0.1548947419991871</v>
      </c>
      <c r="M13" s="4"/>
      <c r="N13" t="s">
        <v>273</v>
      </c>
      <c r="O13" s="5">
        <v>0</v>
      </c>
      <c r="P13" s="71">
        <v>0</v>
      </c>
    </row>
    <row r="14" spans="1:16" ht="15.75" thickBot="1" x14ac:dyDescent="0.3">
      <c r="A14" s="24"/>
      <c r="B14" s="56">
        <v>21</v>
      </c>
      <c r="C14" s="26" t="s">
        <v>278</v>
      </c>
      <c r="D14" s="27">
        <v>5.8999999999999997E-2</v>
      </c>
      <c r="E14" s="28">
        <v>6.5869999999999998E-2</v>
      </c>
      <c r="F14" s="28">
        <f t="shared" si="0"/>
        <v>0</v>
      </c>
      <c r="G14" s="28">
        <v>0</v>
      </c>
      <c r="H14" s="28">
        <v>0</v>
      </c>
      <c r="I14" s="28">
        <v>0</v>
      </c>
      <c r="J14" s="29">
        <f t="shared" si="1"/>
        <v>0</v>
      </c>
      <c r="K14" s="29">
        <f t="shared" si="2"/>
        <v>0</v>
      </c>
      <c r="L14" s="30">
        <f t="shared" si="3"/>
        <v>0</v>
      </c>
      <c r="M14" s="4"/>
      <c r="N14" t="s">
        <v>278</v>
      </c>
      <c r="O14" s="5">
        <v>0</v>
      </c>
      <c r="P14" s="71">
        <v>0</v>
      </c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workbookViewId="0">
      <selection activeCell="A15" sqref="A15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3.7109375" customWidth="1"/>
    <col min="6" max="6" width="13.5703125" customWidth="1"/>
    <col min="7" max="9" width="0" hidden="1" customWidth="1"/>
  </cols>
  <sheetData>
    <row r="1" spans="1:13" ht="15.75" x14ac:dyDescent="0.25">
      <c r="A1" s="50">
        <v>87</v>
      </c>
      <c r="B1" s="49" t="s">
        <v>51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1237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18.936401</v>
      </c>
      <c r="E6" s="14">
        <v>19.19754</v>
      </c>
      <c r="F6" s="14">
        <v>5.0026716647034846</v>
      </c>
      <c r="G6" s="14">
        <v>0.94096807093592361</v>
      </c>
      <c r="H6" s="14">
        <v>0.68892490807047579</v>
      </c>
      <c r="I6" s="14">
        <v>3.3727786856970852</v>
      </c>
      <c r="J6" s="15">
        <v>4.9015033745778029E-2</v>
      </c>
      <c r="K6" s="15">
        <v>8.4901137281464159E-2</v>
      </c>
      <c r="L6" s="16">
        <v>0.26058920386171791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18.877400999999995</v>
      </c>
      <c r="E7" s="38">
        <f ca="1">SUM(E8:OFFSET(E6,MATCH("PROYECTOS",$A$8:$A$50,0),0))</f>
        <v>18.876956</v>
      </c>
      <c r="F7" s="38">
        <f ca="1">SUM(F8:OFFSET(F6,MATCH("PROYECTOS",$A$8:$A$50,0),0))</f>
        <v>4.9995716646144501</v>
      </c>
      <c r="G7" s="38">
        <f ca="1">SUM(G8:OFFSET(G6,MATCH("PROYECTOS",$A$8:$A$50,0),0))</f>
        <v>0.94096807093592361</v>
      </c>
      <c r="H7" s="38">
        <f ca="1">SUM(H8:OFFSET(H6,MATCH("PROYECTOS",$A$8:$A$50,0),0))</f>
        <v>0.68892490807047579</v>
      </c>
      <c r="I7" s="38">
        <f ca="1">SUM(I8:OFFSET(I6,MATCH("PROYECTOS",$A$8:$A$50,0),0))</f>
        <v>3.3696786856080507</v>
      </c>
      <c r="J7" s="39">
        <f ca="1">IFERROR(G7/E7,0)</f>
        <v>4.9847447381660664E-2</v>
      </c>
      <c r="K7" s="39">
        <f ca="1">IFERROR(SUM(G7,H7)/E7,0)</f>
        <v>8.6342998257049469E-2</v>
      </c>
      <c r="L7" s="40">
        <f ca="1">IFERROR(SUM(G7,H7,I7)/E7,0)</f>
        <v>0.26485052275453996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4.7524209999999991</v>
      </c>
      <c r="E8" s="21">
        <v>4.6674610000000003</v>
      </c>
      <c r="F8" s="21">
        <f t="shared" ref="F8:F10" si="0">SUM(G8,H8,I8)</f>
        <v>1.7430175771587528</v>
      </c>
      <c r="G8" s="21">
        <v>0.67753505805740133</v>
      </c>
      <c r="H8" s="21">
        <v>0.38520367470482597</v>
      </c>
      <c r="I8" s="21">
        <v>0.68027884439652553</v>
      </c>
      <c r="J8" s="22">
        <f t="shared" ref="J8:J11" si="1">IFERROR(G8/E8,0)</f>
        <v>0.14516137532962808</v>
      </c>
      <c r="K8" s="22">
        <f t="shared" ref="K8:K11" si="2">IFERROR(SUM(G8,H8)/E8,0)</f>
        <v>0.22769097219285331</v>
      </c>
      <c r="L8" s="23">
        <f t="shared" ref="L8:L11" si="3">IFERROR(SUM(G8,H8,I8)/E8,0)</f>
        <v>0.37344020167683301</v>
      </c>
      <c r="M8" s="4"/>
    </row>
    <row r="9" spans="1:13" ht="38.25" x14ac:dyDescent="0.25">
      <c r="A9" s="17"/>
      <c r="B9" s="19">
        <v>3000662</v>
      </c>
      <c r="C9" s="19" t="s">
        <v>1239</v>
      </c>
      <c r="D9" s="20">
        <v>9.7595099999999988</v>
      </c>
      <c r="E9" s="21">
        <v>9.770429</v>
      </c>
      <c r="F9" s="21">
        <f t="shared" si="0"/>
        <v>3.0037935291829854</v>
      </c>
      <c r="G9" s="21">
        <v>0.2330880129156867</v>
      </c>
      <c r="H9" s="21">
        <v>0.24647794350312324</v>
      </c>
      <c r="I9" s="21">
        <v>2.5242275727641754</v>
      </c>
      <c r="J9" s="22">
        <f t="shared" si="1"/>
        <v>2.3856476815469076E-2</v>
      </c>
      <c r="K9" s="22">
        <f t="shared" si="2"/>
        <v>4.9083408355847007E-2</v>
      </c>
      <c r="L9" s="23">
        <f t="shared" si="3"/>
        <v>0.30743721991971751</v>
      </c>
      <c r="M9" s="4"/>
    </row>
    <row r="10" spans="1:13" ht="25.5" x14ac:dyDescent="0.25">
      <c r="A10" s="17"/>
      <c r="B10" s="19">
        <v>3000663</v>
      </c>
      <c r="C10" s="19" t="s">
        <v>1240</v>
      </c>
      <c r="D10" s="20">
        <v>4.3654699999999993</v>
      </c>
      <c r="E10" s="21">
        <v>4.4390660000000004</v>
      </c>
      <c r="F10" s="21">
        <f t="shared" si="0"/>
        <v>0.25276055827271193</v>
      </c>
      <c r="G10" s="21">
        <v>3.0344999962835573E-2</v>
      </c>
      <c r="H10" s="21">
        <v>5.7243289862526581E-2</v>
      </c>
      <c r="I10" s="21">
        <v>0.16517226844734978</v>
      </c>
      <c r="J10" s="22">
        <f t="shared" si="1"/>
        <v>6.8358974529406794E-3</v>
      </c>
      <c r="K10" s="22">
        <f t="shared" si="2"/>
        <v>1.9731242974391942E-2</v>
      </c>
      <c r="L10" s="23">
        <f t="shared" si="3"/>
        <v>5.6940031590589531E-2</v>
      </c>
      <c r="M10" s="4"/>
    </row>
    <row r="11" spans="1:13" ht="15.75" thickBot="1" x14ac:dyDescent="0.3">
      <c r="A11" s="41" t="s">
        <v>302</v>
      </c>
      <c r="B11" s="43"/>
      <c r="C11" s="43"/>
      <c r="D11" s="44">
        <f ca="1">OFFSET(D11,-MATCH("PROYECTOS",$A$8:$A$50,0)-1,0)-(OFFSET(D11,-MATCH("PROYECTOS",$A$8:$A$50,0),0))</f>
        <v>5.9000000000004604E-2</v>
      </c>
      <c r="E11" s="45">
        <f t="shared" ref="E11:I11" ca="1" si="4">OFFSET(E11,-MATCH("PROYECTOS",$A$8:$A$50,0)-1,0)-(OFFSET(E11,-MATCH("PROYECTOS",$A$8:$A$50,0),0))</f>
        <v>0.3205840000000002</v>
      </c>
      <c r="F11" s="45">
        <f t="shared" ca="1" si="4"/>
        <v>3.1000000890344381E-3</v>
      </c>
      <c r="G11" s="45">
        <f t="shared" ca="1" si="4"/>
        <v>0</v>
      </c>
      <c r="H11" s="45">
        <f t="shared" ca="1" si="4"/>
        <v>0</v>
      </c>
      <c r="I11" s="45">
        <f t="shared" ca="1" si="4"/>
        <v>3.1000000890344381E-3</v>
      </c>
      <c r="J11" s="46">
        <f t="shared" ca="1" si="1"/>
        <v>0</v>
      </c>
      <c r="K11" s="46">
        <f t="shared" ca="1" si="2"/>
        <v>0</v>
      </c>
      <c r="L11" s="47">
        <f t="shared" ca="1" si="3"/>
        <v>9.6698527968783095E-3</v>
      </c>
      <c r="M11" s="4"/>
    </row>
    <row r="12" spans="1:13" ht="15.75" thickBot="1" x14ac:dyDescent="0.3"/>
    <row r="13" spans="1:13" ht="15.75" thickBot="1" x14ac:dyDescent="0.3">
      <c r="A13" s="89" t="s">
        <v>324</v>
      </c>
      <c r="B13" s="90"/>
      <c r="C13" s="90"/>
      <c r="D13" s="91"/>
    </row>
    <row r="14" spans="1:13" ht="15.75" thickBot="1" x14ac:dyDescent="0.3">
      <c r="A14" s="1" t="s">
        <v>1249</v>
      </c>
    </row>
    <row r="15" spans="1:13" ht="45" customHeight="1" x14ac:dyDescent="0.25">
      <c r="A15" s="82" t="s">
        <v>326</v>
      </c>
      <c r="B15" s="83"/>
      <c r="C15" s="83"/>
      <c r="D15" s="94" t="s">
        <v>327</v>
      </c>
    </row>
    <row r="16" spans="1:13" ht="15.75" thickBot="1" x14ac:dyDescent="0.3">
      <c r="A16" s="85"/>
      <c r="B16" s="86"/>
      <c r="C16" s="86"/>
      <c r="D16" s="105"/>
    </row>
    <row r="17" spans="1:4" ht="26.25" thickBot="1" x14ac:dyDescent="0.3">
      <c r="A17" s="73"/>
      <c r="B17" s="74">
        <v>3000663</v>
      </c>
      <c r="C17" s="74" t="s">
        <v>1240</v>
      </c>
      <c r="D17" s="75">
        <v>5.6940031590589531E-2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topLeftCell="A9" workbookViewId="0">
      <selection activeCell="A15" sqref="A15:XFD4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87</v>
      </c>
      <c r="B1" s="49" t="s">
        <v>51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1238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18.936401</v>
      </c>
      <c r="I6" s="14">
        <v>19.19754</v>
      </c>
      <c r="J6" s="14">
        <v>5.0026716647034846</v>
      </c>
      <c r="K6" s="14">
        <v>0.94096807093592361</v>
      </c>
      <c r="L6" s="14">
        <v>0.68892490807047579</v>
      </c>
      <c r="M6" s="14">
        <v>3.3727786856970852</v>
      </c>
      <c r="N6" s="15">
        <v>4.9015033745778029E-2</v>
      </c>
      <c r="O6" s="15">
        <v>8.4901137281464159E-2</v>
      </c>
      <c r="P6" s="16">
        <v>0.26058920386171791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SUM(H8:OFFSET(H6,MATCH("PROYECTOS",$A$8:$A$24,0),0))</f>
        <v>18.877400999999999</v>
      </c>
      <c r="I7" s="38">
        <f ca="1">SUM(I8:OFFSET(I6,MATCH("PROYECTOS",$A$8:$A$24,0),0))</f>
        <v>18.876956000000003</v>
      </c>
      <c r="J7" s="38">
        <f ca="1">SUM(J8:OFFSET(J6,MATCH("PROYECTOS",$A$8:$A$24,0),0))</f>
        <v>4.9995716646144501</v>
      </c>
      <c r="K7" s="38">
        <f ca="1">SUM(K8:OFFSET(K6,MATCH("PROYECTOS",$A$8:$A$24,0),0))</f>
        <v>0.94096807093592361</v>
      </c>
      <c r="L7" s="38">
        <f ca="1">SUM(L8:OFFSET(L6,MATCH("PROYECTOS",$A$8:$A$24,0),0))</f>
        <v>0.68892490807047579</v>
      </c>
      <c r="M7" s="38">
        <f ca="1">SUM(M8:OFFSET(M6,MATCH("PROYECTOS",$A$8:$A$24,0),0))</f>
        <v>3.3696786856080507</v>
      </c>
      <c r="N7" s="39">
        <f ca="1">IFERROR(K7/I7,0)</f>
        <v>4.9847447381660658E-2</v>
      </c>
      <c r="O7" s="39">
        <f ca="1">IFERROR(SUM(K7,L7)/I7,0)</f>
        <v>8.6342998257049441E-2</v>
      </c>
      <c r="P7" s="40">
        <f ca="1">IFERROR(SUM(K7,L7,M7)/I7,0)</f>
        <v>0.26485052275453996</v>
      </c>
      <c r="Q7" s="64"/>
      <c r="R7" s="38"/>
      <c r="S7" s="40"/>
    </row>
    <row r="8" spans="1:19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1</v>
      </c>
      <c r="G8" s="19" t="s">
        <v>539</v>
      </c>
      <c r="H8" s="20">
        <v>4.7524209999999991</v>
      </c>
      <c r="I8" s="21">
        <v>4.6674610000000003</v>
      </c>
      <c r="J8" s="21">
        <f t="shared" ref="J8:J14" si="0">SUM(K8,L8,M8)</f>
        <v>1.7430175771587528</v>
      </c>
      <c r="K8" s="21">
        <v>0.67753505805740133</v>
      </c>
      <c r="L8" s="21">
        <v>0.38520367470482597</v>
      </c>
      <c r="M8" s="21">
        <v>0.68027884439652553</v>
      </c>
      <c r="N8" s="22">
        <f t="shared" ref="N8:N15" si="1">IFERROR(K8/I8,0)</f>
        <v>0.14516137532962808</v>
      </c>
      <c r="O8" s="22">
        <f t="shared" ref="O8:O15" si="2">IFERROR(SUM(K8,L8)/I8,0)</f>
        <v>0.22769097219285331</v>
      </c>
      <c r="P8" s="23">
        <f t="shared" ref="P8:P15" si="3">IFERROR(SUM(K8,L8,M8)/I8,0)</f>
        <v>0.37344020167683301</v>
      </c>
      <c r="Q8" s="70">
        <v>0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5002720</v>
      </c>
      <c r="C9" s="19" t="s">
        <v>1241</v>
      </c>
      <c r="D9" s="68">
        <v>3000662</v>
      </c>
      <c r="E9" s="19" t="s">
        <v>1239</v>
      </c>
      <c r="F9" s="69">
        <v>416</v>
      </c>
      <c r="G9" s="19" t="s">
        <v>669</v>
      </c>
      <c r="H9" s="20">
        <v>0.47134999999999999</v>
      </c>
      <c r="I9" s="21">
        <v>0.47134999999999999</v>
      </c>
      <c r="J9" s="21">
        <f t="shared" si="0"/>
        <v>2.0450100048037712E-2</v>
      </c>
      <c r="K9" s="21">
        <v>8.500000461935997E-3</v>
      </c>
      <c r="L9" s="21">
        <v>3.7629999860655516E-3</v>
      </c>
      <c r="M9" s="21">
        <v>8.1870996000361629E-3</v>
      </c>
      <c r="N9" s="22">
        <f t="shared" si="1"/>
        <v>1.8033309561760892E-2</v>
      </c>
      <c r="O9" s="22">
        <f t="shared" si="2"/>
        <v>2.6016761319617162E-2</v>
      </c>
      <c r="P9" s="23">
        <f t="shared" si="3"/>
        <v>4.3386231140421581E-2</v>
      </c>
      <c r="Q9" s="70">
        <v>0</v>
      </c>
      <c r="R9" s="21">
        <v>0</v>
      </c>
      <c r="S9" s="23">
        <f t="shared" ref="S9:S14" si="4">IFERROR(R9/Q9,0)</f>
        <v>0</v>
      </c>
    </row>
    <row r="10" spans="1:19" ht="38.25" x14ac:dyDescent="0.25">
      <c r="A10" s="17"/>
      <c r="B10" s="19">
        <v>5005038</v>
      </c>
      <c r="C10" s="19" t="s">
        <v>1242</v>
      </c>
      <c r="D10" s="68">
        <v>3000662</v>
      </c>
      <c r="E10" s="19" t="s">
        <v>1239</v>
      </c>
      <c r="F10" s="69">
        <v>120</v>
      </c>
      <c r="G10" s="19" t="s">
        <v>694</v>
      </c>
      <c r="H10" s="20">
        <v>4.2552299999999992</v>
      </c>
      <c r="I10" s="21">
        <v>4.0391900000000005</v>
      </c>
      <c r="J10" s="21">
        <f t="shared" si="0"/>
        <v>1.0014255757987485</v>
      </c>
      <c r="K10" s="21">
        <v>0.13627441214339342</v>
      </c>
      <c r="L10" s="21">
        <v>0.1760482925164979</v>
      </c>
      <c r="M10" s="21">
        <v>0.68910287113885715</v>
      </c>
      <c r="N10" s="22">
        <f t="shared" si="1"/>
        <v>3.3738054447399947E-2</v>
      </c>
      <c r="O10" s="22">
        <f t="shared" si="2"/>
        <v>7.7323103062715864E-2</v>
      </c>
      <c r="P10" s="23">
        <f t="shared" si="3"/>
        <v>0.24792732597346209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5005039</v>
      </c>
      <c r="C11" s="19" t="s">
        <v>1243</v>
      </c>
      <c r="D11" s="68">
        <v>3000662</v>
      </c>
      <c r="E11" s="19" t="s">
        <v>1239</v>
      </c>
      <c r="F11" s="69">
        <v>86</v>
      </c>
      <c r="G11" s="19" t="s">
        <v>508</v>
      </c>
      <c r="H11" s="20">
        <v>4.5562500000000004</v>
      </c>
      <c r="I11" s="21">
        <v>4.5562500000000004</v>
      </c>
      <c r="J11" s="21">
        <f t="shared" si="0"/>
        <v>1.7999999523162842</v>
      </c>
      <c r="K11" s="21">
        <v>0</v>
      </c>
      <c r="L11" s="21">
        <v>0</v>
      </c>
      <c r="M11" s="21">
        <v>1.7999999523162842</v>
      </c>
      <c r="N11" s="22">
        <f t="shared" si="1"/>
        <v>0</v>
      </c>
      <c r="O11" s="22">
        <f t="shared" si="2"/>
        <v>0</v>
      </c>
      <c r="P11" s="23">
        <f t="shared" si="3"/>
        <v>0.3950617179294999</v>
      </c>
      <c r="Q11" s="70">
        <v>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5005041</v>
      </c>
      <c r="C12" s="19" t="s">
        <v>1244</v>
      </c>
      <c r="D12" s="68">
        <v>3000663</v>
      </c>
      <c r="E12" s="19" t="s">
        <v>1240</v>
      </c>
      <c r="F12" s="69">
        <v>14</v>
      </c>
      <c r="G12" s="19" t="s">
        <v>695</v>
      </c>
      <c r="H12" s="20">
        <v>0.8</v>
      </c>
      <c r="I12" s="21">
        <v>0.82400000000000007</v>
      </c>
      <c r="J12" s="21">
        <f t="shared" si="0"/>
        <v>0</v>
      </c>
      <c r="K12" s="21">
        <v>0</v>
      </c>
      <c r="L12" s="21">
        <v>0</v>
      </c>
      <c r="M12" s="21">
        <v>0</v>
      </c>
      <c r="N12" s="22">
        <f t="shared" si="1"/>
        <v>0</v>
      </c>
      <c r="O12" s="22">
        <f t="shared" si="2"/>
        <v>0</v>
      </c>
      <c r="P12" s="23">
        <f t="shared" si="3"/>
        <v>0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5005613</v>
      </c>
      <c r="C13" s="19" t="s">
        <v>1245</v>
      </c>
      <c r="D13" s="68">
        <v>3000662</v>
      </c>
      <c r="E13" s="19" t="s">
        <v>1239</v>
      </c>
      <c r="F13" s="69">
        <v>86</v>
      </c>
      <c r="G13" s="19" t="s">
        <v>508</v>
      </c>
      <c r="H13" s="20">
        <v>0.47667999999999999</v>
      </c>
      <c r="I13" s="21">
        <v>0.70363900000000001</v>
      </c>
      <c r="J13" s="21">
        <f t="shared" si="0"/>
        <v>0.18191790101991501</v>
      </c>
      <c r="K13" s="21">
        <v>8.8313600310357288E-2</v>
      </c>
      <c r="L13" s="21">
        <v>6.6666651000559796E-2</v>
      </c>
      <c r="M13" s="21">
        <v>2.6937649708997924E-2</v>
      </c>
      <c r="N13" s="22">
        <f t="shared" si="1"/>
        <v>0.12550981442239173</v>
      </c>
      <c r="O13" s="22">
        <f t="shared" si="2"/>
        <v>0.22025534586757853</v>
      </c>
      <c r="P13" s="23">
        <f t="shared" si="3"/>
        <v>0.25853868392729085</v>
      </c>
      <c r="Q13" s="70">
        <v>0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5005614</v>
      </c>
      <c r="C14" s="19" t="s">
        <v>1246</v>
      </c>
      <c r="D14" s="68">
        <v>3000663</v>
      </c>
      <c r="E14" s="19" t="s">
        <v>1240</v>
      </c>
      <c r="F14" s="69">
        <v>245</v>
      </c>
      <c r="G14" s="19" t="s">
        <v>1247</v>
      </c>
      <c r="H14" s="20">
        <v>3.5654699999999995</v>
      </c>
      <c r="I14" s="21">
        <v>3.6150659999999997</v>
      </c>
      <c r="J14" s="21">
        <f t="shared" si="0"/>
        <v>0.25276055827271193</v>
      </c>
      <c r="K14" s="21">
        <v>3.0344999962835573E-2</v>
      </c>
      <c r="L14" s="21">
        <v>5.7243289862526581E-2</v>
      </c>
      <c r="M14" s="21">
        <v>0.16517226844734978</v>
      </c>
      <c r="N14" s="22">
        <f t="shared" si="1"/>
        <v>8.3940376089497604E-3</v>
      </c>
      <c r="O14" s="22">
        <f t="shared" si="2"/>
        <v>2.4228683466736751E-2</v>
      </c>
      <c r="P14" s="23">
        <f t="shared" si="3"/>
        <v>6.9918656608955951E-2</v>
      </c>
      <c r="Q14" s="70">
        <v>0</v>
      </c>
      <c r="R14" s="21">
        <v>0</v>
      </c>
      <c r="S14" s="23">
        <f t="shared" si="4"/>
        <v>0</v>
      </c>
    </row>
    <row r="15" spans="1:19" ht="15.75" thickBot="1" x14ac:dyDescent="0.3">
      <c r="A15" s="41" t="s">
        <v>302</v>
      </c>
      <c r="B15" s="43"/>
      <c r="C15" s="43"/>
      <c r="D15" s="65"/>
      <c r="E15" s="43"/>
      <c r="F15" s="66"/>
      <c r="G15" s="43"/>
      <c r="H15" s="44">
        <f t="shared" ref="H15:M15" ca="1" si="5">OFFSET(H15,-MATCH("PROYECTOS",$A$8:$A$24,0)-1,0)-(OFFSET(H15,-MATCH("PROYECTOS",$A$8:$A$24,0),0))</f>
        <v>5.9000000000001052E-2</v>
      </c>
      <c r="I15" s="45">
        <f t="shared" ca="1" si="5"/>
        <v>0.32058399999999665</v>
      </c>
      <c r="J15" s="45">
        <f t="shared" ca="1" si="5"/>
        <v>3.1000000890344381E-3</v>
      </c>
      <c r="K15" s="45">
        <f t="shared" ca="1" si="5"/>
        <v>0</v>
      </c>
      <c r="L15" s="45">
        <f t="shared" ca="1" si="5"/>
        <v>0</v>
      </c>
      <c r="M15" s="45">
        <f t="shared" ca="1" si="5"/>
        <v>3.1000000890344381E-3</v>
      </c>
      <c r="N15" s="46">
        <f t="shared" ca="1" si="1"/>
        <v>0</v>
      </c>
      <c r="O15" s="46">
        <f t="shared" ca="1" si="2"/>
        <v>0</v>
      </c>
      <c r="P15" s="47">
        <f t="shared" ca="1" si="3"/>
        <v>9.669852796878417E-3</v>
      </c>
      <c r="Q15" s="67"/>
      <c r="R15" s="45"/>
      <c r="S15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workbookViewId="0">
      <selection activeCell="A10" sqref="A10:L10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88</v>
      </c>
      <c r="B1" s="50" t="s">
        <v>52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1250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17.015212000000002</v>
      </c>
      <c r="E6" s="14">
        <v>17.015211999999998</v>
      </c>
      <c r="F6" s="14">
        <v>3.5847544962065001</v>
      </c>
      <c r="G6" s="14">
        <v>1.4479506117459096</v>
      </c>
      <c r="H6" s="14">
        <v>1.0647413692822738</v>
      </c>
      <c r="I6" s="14">
        <v>1.0720625151783167</v>
      </c>
      <c r="J6" s="15">
        <v>8.5097418224698559E-2</v>
      </c>
      <c r="K6" s="15">
        <v>0.14767326913283146</v>
      </c>
      <c r="L6" s="16">
        <v>0.2106793906656291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16.455612000000002</v>
      </c>
      <c r="E7" s="38">
        <f ca="1">SUM(E8:OFFSET(E6,MATCH("GOBIERNOS REGIONALES",$A$8:$A$50,0),0))</f>
        <v>16.455611999999999</v>
      </c>
      <c r="F7" s="38">
        <f ca="1">SUM(F8:OFFSET(F6,MATCH("GOBIERNOS REGIONALES",$A$8:$A$50,0),0))</f>
        <v>3.5731044964389582</v>
      </c>
      <c r="G7" s="38">
        <f ca="1">SUM(G8:OFFSET(G6,MATCH("GOBIERNOS REGIONALES",$A$8:$A$50,0),0))</f>
        <v>1.4423506119455851</v>
      </c>
      <c r="H7" s="38">
        <f ca="1">SUM(H8:OFFSET(H6,MATCH("GOBIERNOS REGIONALES",$A$8:$A$50,0),0))</f>
        <v>1.0619413693821116</v>
      </c>
      <c r="I7" s="38">
        <f ca="1">SUM(I8:OFFSET(I6,MATCH("GOBIERNOS REGIONALES",$A$8:$A$50,0),0))</f>
        <v>1.0688125151112615</v>
      </c>
      <c r="J7" s="39">
        <f ca="1">IFERROR(G7/E7,0)</f>
        <v>8.7650985690813879E-2</v>
      </c>
      <c r="K7" s="39">
        <f ca="1">IFERROR(SUM(G7,H7)/E7,0)</f>
        <v>0.15218467604411778</v>
      </c>
      <c r="L7" s="40">
        <f ca="1">IFERROR(SUM(G7,H7,I7)/E7,0)</f>
        <v>0.21713592277448926</v>
      </c>
      <c r="M7" s="4"/>
    </row>
    <row r="8" spans="1:13" x14ac:dyDescent="0.25">
      <c r="A8" s="17"/>
      <c r="B8" s="18">
        <v>1</v>
      </c>
      <c r="C8" s="19" t="s">
        <v>105</v>
      </c>
      <c r="D8" s="20">
        <v>16.455612000000002</v>
      </c>
      <c r="E8" s="21">
        <v>16.455611999999999</v>
      </c>
      <c r="F8" s="21">
        <f t="shared" ref="F8:F11" si="0">SUM(G8,H8,I8)</f>
        <v>3.5731044964389582</v>
      </c>
      <c r="G8" s="21">
        <v>1.4423506119455851</v>
      </c>
      <c r="H8" s="21">
        <v>1.0619413693821116</v>
      </c>
      <c r="I8" s="21">
        <v>1.0688125151112615</v>
      </c>
      <c r="J8" s="22">
        <f t="shared" ref="J8:J11" si="1">IFERROR(G8/E8,0)</f>
        <v>8.7650985690813879E-2</v>
      </c>
      <c r="K8" s="22">
        <f t="shared" ref="K8:K11" si="2">IFERROR(SUM(G8,H8)/E8,0)</f>
        <v>0.15218467604411778</v>
      </c>
      <c r="L8" s="23">
        <f t="shared" ref="L8:L11" si="3">IFERROR(SUM(G8,H8,I8)/E8,0)</f>
        <v>0.21713592277448926</v>
      </c>
      <c r="M8" s="4"/>
    </row>
    <row r="9" spans="1:13" x14ac:dyDescent="0.25">
      <c r="A9" s="34" t="s">
        <v>214</v>
      </c>
      <c r="B9" s="57"/>
      <c r="C9" s="36"/>
      <c r="D9" s="37">
        <f ca="1">SUM(D10:OFFSET(D8,(MATCH("GOBIERNOS LOCALES",$A$8:$A$50,0)-MATCH("GOBIERNOS REGIONALES",$A$8:$A$50,0)),0))</f>
        <v>0.55959999999999988</v>
      </c>
      <c r="E9" s="38">
        <f ca="1">SUM(E10:OFFSET(E8,(MATCH("GOBIERNOS LOCALES",$A$8:$A$50,0)-MATCH("GOBIERNOS REGIONALES",$A$8:$A$50,0)),0))</f>
        <v>0.55959999999999999</v>
      </c>
      <c r="F9" s="38">
        <f ca="1">SUM(F10:OFFSET(F8,(MATCH("GOBIERNOS LOCALES",$A$8:$A$50,0)-MATCH("GOBIERNOS REGIONALES",$A$8:$A$50,0)),0))</f>
        <v>1.1649999767541885E-2</v>
      </c>
      <c r="G9" s="38">
        <f ca="1">SUM(G10:OFFSET(G8,(MATCH("GOBIERNOS LOCALES",$A$8:$A$50,0)-MATCH("GOBIERNOS REGIONALES",$A$8:$A$50,0)),0))</f>
        <v>5.59999980032444E-3</v>
      </c>
      <c r="H9" s="38">
        <f ca="1">SUM(H10:OFFSET(H8,(MATCH("GOBIERNOS LOCALES",$A$8:$A$50,0)-MATCH("GOBIERNOS REGIONALES",$A$8:$A$50,0)),0))</f>
        <v>2.79999990016222E-3</v>
      </c>
      <c r="I9" s="38">
        <f ca="1">SUM(I10:OFFSET(I8,(MATCH("GOBIERNOS LOCALES",$A$8:$A$50,0)-MATCH("GOBIERNOS REGIONALES",$A$8:$A$50,0)),0))</f>
        <v>3.2500000670552254E-3</v>
      </c>
      <c r="J9" s="39">
        <f t="shared" ca="1" si="1"/>
        <v>1.0007147606012224E-2</v>
      </c>
      <c r="K9" s="39">
        <f t="shared" ca="1" si="2"/>
        <v>1.5010721409018334E-2</v>
      </c>
      <c r="L9" s="40">
        <f t="shared" ca="1" si="3"/>
        <v>2.081844132870244E-2</v>
      </c>
      <c r="M9" s="4"/>
    </row>
    <row r="10" spans="1:13" ht="15.75" thickBot="1" x14ac:dyDescent="0.3">
      <c r="A10" s="24"/>
      <c r="B10" s="25">
        <v>459</v>
      </c>
      <c r="C10" s="26" t="s">
        <v>234</v>
      </c>
      <c r="D10" s="27">
        <v>0.55959999999999988</v>
      </c>
      <c r="E10" s="28">
        <v>0.55959999999999999</v>
      </c>
      <c r="F10" s="28">
        <f t="shared" si="0"/>
        <v>1.1649999767541885E-2</v>
      </c>
      <c r="G10" s="28">
        <v>5.59999980032444E-3</v>
      </c>
      <c r="H10" s="28">
        <v>2.79999990016222E-3</v>
      </c>
      <c r="I10" s="28">
        <v>3.2500000670552254E-3</v>
      </c>
      <c r="J10" s="29">
        <f t="shared" si="1"/>
        <v>1.0007147606012224E-2</v>
      </c>
      <c r="K10" s="29">
        <f t="shared" si="2"/>
        <v>1.5010721409018334E-2</v>
      </c>
      <c r="L10" s="30">
        <f t="shared" si="3"/>
        <v>2.081844132870244E-2</v>
      </c>
      <c r="M10" s="4"/>
    </row>
    <row r="11" spans="1:13" x14ac:dyDescent="0.25">
      <c r="A11" t="s">
        <v>241</v>
      </c>
      <c r="D11" s="5"/>
      <c r="E11" s="5"/>
      <c r="F11" s="5">
        <f t="shared" si="0"/>
        <v>0</v>
      </c>
      <c r="G11" s="5"/>
      <c r="H11" s="5"/>
      <c r="I11" s="5"/>
      <c r="J11" s="4">
        <f t="shared" si="1"/>
        <v>0</v>
      </c>
      <c r="K11" s="4">
        <f t="shared" si="2"/>
        <v>0</v>
      </c>
      <c r="L11" s="4">
        <f t="shared" si="3"/>
        <v>0</v>
      </c>
      <c r="M11" s="4"/>
    </row>
    <row r="12" spans="1:13" x14ac:dyDescent="0.25">
      <c r="D12" s="5"/>
      <c r="E12" s="5"/>
      <c r="F12" s="5"/>
      <c r="G12" s="5"/>
      <c r="H12" s="5"/>
      <c r="I12" s="5"/>
      <c r="J12" s="4"/>
      <c r="K12" s="4"/>
      <c r="L12" s="4"/>
      <c r="M12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/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17</v>
      </c>
      <c r="B1" s="51" t="s">
        <v>16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409</v>
      </c>
      <c r="N2" s="72" t="s">
        <v>432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295.62321899999989</v>
      </c>
      <c r="E6" s="14">
        <f ca="1">SUM(E7:OFFSET(E7,50,0))</f>
        <v>396.60881199999983</v>
      </c>
      <c r="F6" s="14">
        <f ca="1">SUM(F7:OFFSET(F7,50,0))</f>
        <v>137.07581288009655</v>
      </c>
      <c r="G6" s="14">
        <f ca="1">SUM(G7:OFFSET(G7,50,0))</f>
        <v>44.598995564930306</v>
      </c>
      <c r="H6" s="14">
        <f ca="1">SUM(H7:OFFSET(H7,50,0))</f>
        <v>71.492988614446347</v>
      </c>
      <c r="I6" s="14">
        <f ca="1">SUM(I7:OFFSET(I7,50,0))</f>
        <v>20.983828700719897</v>
      </c>
      <c r="J6" s="15">
        <f ca="1">IFERROR(G6/E6,0)</f>
        <v>0.11245084379247308</v>
      </c>
      <c r="K6" s="15">
        <f ca="1">IFERROR(SUM(G6,H6)/E6,0)</f>
        <v>0.29271156027510731</v>
      </c>
      <c r="L6" s="16">
        <f ca="1">IFERROR(SUM(G6,H6,I6)/E6,0)</f>
        <v>0.34561968552553646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</v>
      </c>
      <c r="C7" s="19" t="s">
        <v>258</v>
      </c>
      <c r="D7" s="20">
        <v>3.8443740000000006</v>
      </c>
      <c r="E7" s="21">
        <v>6.251862</v>
      </c>
      <c r="F7" s="21">
        <f t="shared" ref="F7:F31" si="0">SUM(G7,H7,I7)</f>
        <v>1.3497579779755142</v>
      </c>
      <c r="G7" s="21">
        <v>0.7076674361123878</v>
      </c>
      <c r="H7" s="21">
        <v>0.24301191002996347</v>
      </c>
      <c r="I7" s="21">
        <v>0.39907863183316294</v>
      </c>
      <c r="J7" s="22">
        <f t="shared" ref="J7:J31" si="1">IFERROR(G7/E7,0)</f>
        <v>0.11319306729937222</v>
      </c>
      <c r="K7" s="22">
        <f t="shared" ref="K7:K31" si="2">IFERROR(SUM(G7,H7)/E7,0)</f>
        <v>0.15206339265683588</v>
      </c>
      <c r="L7" s="23">
        <f t="shared" ref="L7:L31" si="3">IFERROR(SUM(G7,H7,I7)/E7,0)</f>
        <v>0.21589695645481527</v>
      </c>
      <c r="M7" s="4"/>
      <c r="N7" t="s">
        <v>276</v>
      </c>
      <c r="O7" s="5">
        <v>2.9735698107633652</v>
      </c>
      <c r="P7" s="71">
        <v>0.45354894068850338</v>
      </c>
    </row>
    <row r="8" spans="1:16" x14ac:dyDescent="0.25">
      <c r="A8" s="17"/>
      <c r="B8" s="55">
        <v>2</v>
      </c>
      <c r="C8" s="19" t="s">
        <v>259</v>
      </c>
      <c r="D8" s="20">
        <v>4.5824120000000015</v>
      </c>
      <c r="E8" s="21">
        <v>5.6789400000000008</v>
      </c>
      <c r="F8" s="21">
        <f t="shared" si="0"/>
        <v>1.2694763985855388</v>
      </c>
      <c r="G8" s="21">
        <v>0.67320201438815275</v>
      </c>
      <c r="H8" s="21">
        <v>0.26713648219265451</v>
      </c>
      <c r="I8" s="21">
        <v>0.32913790200473159</v>
      </c>
      <c r="J8" s="22">
        <f t="shared" si="1"/>
        <v>0.11854360398034715</v>
      </c>
      <c r="K8" s="22">
        <f t="shared" si="2"/>
        <v>0.16558345335235222</v>
      </c>
      <c r="L8" s="23">
        <f t="shared" si="3"/>
        <v>0.22354108312212115</v>
      </c>
      <c r="M8" s="4"/>
      <c r="N8" t="s">
        <v>272</v>
      </c>
      <c r="O8" s="5">
        <v>50.733513290060678</v>
      </c>
      <c r="P8" s="71">
        <v>0.4433599928660138</v>
      </c>
    </row>
    <row r="9" spans="1:16" x14ac:dyDescent="0.25">
      <c r="A9" s="17"/>
      <c r="B9" s="55">
        <v>3</v>
      </c>
      <c r="C9" s="19" t="s">
        <v>260</v>
      </c>
      <c r="D9" s="20">
        <v>3.6534199999999992</v>
      </c>
      <c r="E9" s="21">
        <v>4.7707239999999995</v>
      </c>
      <c r="F9" s="21">
        <f t="shared" si="0"/>
        <v>1.3225460432076943</v>
      </c>
      <c r="G9" s="21">
        <v>1.0095878215506673</v>
      </c>
      <c r="H9" s="21">
        <v>0.14189947141130688</v>
      </c>
      <c r="I9" s="21">
        <v>0.17105875024572015</v>
      </c>
      <c r="J9" s="22">
        <f t="shared" si="1"/>
        <v>0.21162151102236629</v>
      </c>
      <c r="K9" s="22">
        <f t="shared" si="2"/>
        <v>0.24136531330715721</v>
      </c>
      <c r="L9" s="23">
        <f t="shared" si="3"/>
        <v>0.27722124424043276</v>
      </c>
      <c r="M9" s="4"/>
      <c r="N9" t="s">
        <v>273</v>
      </c>
      <c r="O9" s="5">
        <v>22.448880452573576</v>
      </c>
      <c r="P9" s="71">
        <v>0.42864939173572353</v>
      </c>
    </row>
    <row r="10" spans="1:16" x14ac:dyDescent="0.25">
      <c r="A10" s="17"/>
      <c r="B10" s="55">
        <v>4</v>
      </c>
      <c r="C10" s="19" t="s">
        <v>261</v>
      </c>
      <c r="D10" s="20">
        <v>13.471761000000003</v>
      </c>
      <c r="E10" s="21">
        <v>28.98846</v>
      </c>
      <c r="F10" s="21">
        <f t="shared" si="0"/>
        <v>7.8581607709302261</v>
      </c>
      <c r="G10" s="21">
        <v>2.6248136995054665</v>
      </c>
      <c r="H10" s="21">
        <v>3.3543650204519508</v>
      </c>
      <c r="I10" s="21">
        <v>1.8789820509728088</v>
      </c>
      <c r="J10" s="22">
        <f t="shared" si="1"/>
        <v>9.054684862546912E-2</v>
      </c>
      <c r="K10" s="22">
        <f t="shared" si="2"/>
        <v>0.20626065406570124</v>
      </c>
      <c r="L10" s="23">
        <f t="shared" si="3"/>
        <v>0.27107893178631171</v>
      </c>
      <c r="M10" s="4"/>
      <c r="N10" t="s">
        <v>281</v>
      </c>
      <c r="O10" s="5">
        <v>4.0505565966941504</v>
      </c>
      <c r="P10" s="71">
        <v>0.40841927831987401</v>
      </c>
    </row>
    <row r="11" spans="1:16" x14ac:dyDescent="0.25">
      <c r="A11" s="17"/>
      <c r="B11" s="55">
        <v>5</v>
      </c>
      <c r="C11" s="19" t="s">
        <v>262</v>
      </c>
      <c r="D11" s="20">
        <v>7.4167709999999998</v>
      </c>
      <c r="E11" s="21">
        <v>10.312884999999998</v>
      </c>
      <c r="F11" s="21">
        <f t="shared" si="0"/>
        <v>2.9978710374954209</v>
      </c>
      <c r="G11" s="21">
        <v>1.5921563984156819</v>
      </c>
      <c r="H11" s="21">
        <v>0.58648324785018868</v>
      </c>
      <c r="I11" s="21">
        <v>0.81923139122955035</v>
      </c>
      <c r="J11" s="22">
        <f t="shared" si="1"/>
        <v>0.15438515977010139</v>
      </c>
      <c r="K11" s="22">
        <f t="shared" si="2"/>
        <v>0.21125413948336194</v>
      </c>
      <c r="L11" s="23">
        <f t="shared" si="3"/>
        <v>0.29069179356653563</v>
      </c>
      <c r="M11" s="4"/>
      <c r="N11" t="s">
        <v>267</v>
      </c>
      <c r="O11" s="5">
        <v>4.5850592797074228</v>
      </c>
      <c r="P11" s="71">
        <v>0.40601450508644349</v>
      </c>
    </row>
    <row r="12" spans="1:16" x14ac:dyDescent="0.25">
      <c r="A12" s="17"/>
      <c r="B12" s="55">
        <v>6</v>
      </c>
      <c r="C12" s="19" t="s">
        <v>263</v>
      </c>
      <c r="D12" s="20">
        <v>14.094315999999999</v>
      </c>
      <c r="E12" s="21">
        <v>16.642009999999996</v>
      </c>
      <c r="F12" s="21">
        <f t="shared" si="0"/>
        <v>5.5253803495388638</v>
      </c>
      <c r="G12" s="21">
        <v>2.8701494285269291</v>
      </c>
      <c r="H12" s="21">
        <v>1.1850240602107078</v>
      </c>
      <c r="I12" s="21">
        <v>1.4702068608012269</v>
      </c>
      <c r="J12" s="22">
        <f t="shared" si="1"/>
        <v>0.17246410911464</v>
      </c>
      <c r="K12" s="22">
        <f t="shared" si="2"/>
        <v>0.24367089604787151</v>
      </c>
      <c r="L12" s="23">
        <f t="shared" si="3"/>
        <v>0.33201400248761209</v>
      </c>
      <c r="M12" s="4"/>
      <c r="N12" t="s">
        <v>266</v>
      </c>
      <c r="O12" s="5">
        <v>1.5106161322073604</v>
      </c>
      <c r="P12" s="71">
        <v>0.37884844749467889</v>
      </c>
    </row>
    <row r="13" spans="1:16" x14ac:dyDescent="0.25">
      <c r="A13" s="17"/>
      <c r="B13" s="55">
        <v>7</v>
      </c>
      <c r="C13" s="19" t="s">
        <v>264</v>
      </c>
      <c r="D13" s="20">
        <v>5.2376659999999999</v>
      </c>
      <c r="E13" s="21">
        <v>5.5557609999999995</v>
      </c>
      <c r="F13" s="21">
        <f t="shared" si="0"/>
        <v>1.3541229409674997</v>
      </c>
      <c r="G13" s="21">
        <v>0.56803870005023782</v>
      </c>
      <c r="H13" s="21">
        <v>0.44049396935224649</v>
      </c>
      <c r="I13" s="21">
        <v>0.34559027156501543</v>
      </c>
      <c r="J13" s="22">
        <f t="shared" si="1"/>
        <v>0.10224318505605945</v>
      </c>
      <c r="K13" s="22">
        <f t="shared" si="2"/>
        <v>0.18152916754383142</v>
      </c>
      <c r="L13" s="23">
        <f t="shared" si="3"/>
        <v>0.24373311612351573</v>
      </c>
      <c r="M13" s="4"/>
      <c r="N13" t="s">
        <v>268</v>
      </c>
      <c r="O13" s="5">
        <v>1.5461659438606148</v>
      </c>
      <c r="P13" s="71">
        <v>0.37191133100395318</v>
      </c>
    </row>
    <row r="14" spans="1:16" x14ac:dyDescent="0.25">
      <c r="A14" s="17"/>
      <c r="B14" s="55">
        <v>8</v>
      </c>
      <c r="C14" s="19" t="s">
        <v>265</v>
      </c>
      <c r="D14" s="20">
        <v>11.997066999999999</v>
      </c>
      <c r="E14" s="21">
        <v>11.608575000000002</v>
      </c>
      <c r="F14" s="21">
        <f t="shared" si="0"/>
        <v>2.8874690763697117</v>
      </c>
      <c r="G14" s="21">
        <v>1.4533739860335118</v>
      </c>
      <c r="H14" s="21">
        <v>0.58558985408956232</v>
      </c>
      <c r="I14" s="21">
        <v>0.84850523624663765</v>
      </c>
      <c r="J14" s="22">
        <f t="shared" si="1"/>
        <v>0.12519831125125275</v>
      </c>
      <c r="K14" s="22">
        <f t="shared" si="2"/>
        <v>0.17564290536289542</v>
      </c>
      <c r="L14" s="23">
        <f t="shared" si="3"/>
        <v>0.2487358763991025</v>
      </c>
      <c r="M14" s="4"/>
      <c r="N14" t="s">
        <v>263</v>
      </c>
      <c r="O14" s="5">
        <v>5.5253803495388638</v>
      </c>
      <c r="P14" s="71">
        <v>0.33201400248761209</v>
      </c>
    </row>
    <row r="15" spans="1:16" x14ac:dyDescent="0.25">
      <c r="A15" s="17"/>
      <c r="B15" s="55">
        <v>9</v>
      </c>
      <c r="C15" s="19" t="s">
        <v>266</v>
      </c>
      <c r="D15" s="20">
        <v>2.0068289999999998</v>
      </c>
      <c r="E15" s="21">
        <v>3.9873890000000003</v>
      </c>
      <c r="F15" s="21">
        <f t="shared" si="0"/>
        <v>1.5106161322073604</v>
      </c>
      <c r="G15" s="21">
        <v>1.0878378426423296</v>
      </c>
      <c r="H15" s="21">
        <v>0.22696854037349112</v>
      </c>
      <c r="I15" s="21">
        <v>0.19580974919153959</v>
      </c>
      <c r="J15" s="22">
        <f t="shared" si="1"/>
        <v>0.27281959263125055</v>
      </c>
      <c r="K15" s="22">
        <f t="shared" si="2"/>
        <v>0.32974118728215901</v>
      </c>
      <c r="L15" s="23">
        <f t="shared" si="3"/>
        <v>0.37884844749467889</v>
      </c>
      <c r="M15" s="4"/>
      <c r="N15" t="s">
        <v>262</v>
      </c>
      <c r="O15" s="5">
        <v>2.9978710374954209</v>
      </c>
      <c r="P15" s="71">
        <v>0.29069179356653563</v>
      </c>
    </row>
    <row r="16" spans="1:16" x14ac:dyDescent="0.25">
      <c r="A16" s="17"/>
      <c r="B16" s="55">
        <v>10</v>
      </c>
      <c r="C16" s="19" t="s">
        <v>267</v>
      </c>
      <c r="D16" s="20">
        <v>5.653425999999997</v>
      </c>
      <c r="E16" s="21">
        <v>11.292845999999999</v>
      </c>
      <c r="F16" s="21">
        <f t="shared" si="0"/>
        <v>4.5850592797074228</v>
      </c>
      <c r="G16" s="21">
        <v>3.6814147116092499</v>
      </c>
      <c r="H16" s="21">
        <v>0.48958069940999849</v>
      </c>
      <c r="I16" s="21">
        <v>0.41406386868817435</v>
      </c>
      <c r="J16" s="22">
        <f t="shared" si="1"/>
        <v>0.32599529929029852</v>
      </c>
      <c r="K16" s="22">
        <f t="shared" si="2"/>
        <v>0.3693484716801459</v>
      </c>
      <c r="L16" s="23">
        <f t="shared" si="3"/>
        <v>0.40601450508644349</v>
      </c>
      <c r="M16" s="4"/>
      <c r="N16" t="s">
        <v>278</v>
      </c>
      <c r="O16" s="5">
        <v>2.5742030981673452</v>
      </c>
      <c r="P16" s="71">
        <v>0.28475578290349501</v>
      </c>
    </row>
    <row r="17" spans="1:16" x14ac:dyDescent="0.25">
      <c r="A17" s="17"/>
      <c r="B17" s="55">
        <v>11</v>
      </c>
      <c r="C17" s="19" t="s">
        <v>268</v>
      </c>
      <c r="D17" s="20">
        <v>3.8631089999999992</v>
      </c>
      <c r="E17" s="21">
        <v>4.1573509999999976</v>
      </c>
      <c r="F17" s="21">
        <f t="shared" si="0"/>
        <v>1.5461659438606148</v>
      </c>
      <c r="G17" s="21">
        <v>0.72200518249155721</v>
      </c>
      <c r="H17" s="21">
        <v>0.38452777622478607</v>
      </c>
      <c r="I17" s="21">
        <v>0.43963298514427152</v>
      </c>
      <c r="J17" s="22">
        <f t="shared" si="1"/>
        <v>0.17366952718006193</v>
      </c>
      <c r="K17" s="22">
        <f t="shared" si="2"/>
        <v>0.26616298665095728</v>
      </c>
      <c r="L17" s="23">
        <f t="shared" si="3"/>
        <v>0.37191133100395318</v>
      </c>
      <c r="M17" s="4"/>
      <c r="N17" t="s">
        <v>260</v>
      </c>
      <c r="O17" s="5">
        <v>1.3225460432076943</v>
      </c>
      <c r="P17" s="71">
        <v>0.27722124424043276</v>
      </c>
    </row>
    <row r="18" spans="1:16" x14ac:dyDescent="0.25">
      <c r="A18" s="17"/>
      <c r="B18" s="55">
        <v>12</v>
      </c>
      <c r="C18" s="19" t="s">
        <v>269</v>
      </c>
      <c r="D18" s="20">
        <v>8.4491919999999983</v>
      </c>
      <c r="E18" s="21">
        <v>12.380781000000002</v>
      </c>
      <c r="F18" s="21">
        <f t="shared" si="0"/>
        <v>3.1521405107960163</v>
      </c>
      <c r="G18" s="21">
        <v>1.9976291089114966</v>
      </c>
      <c r="H18" s="21">
        <v>0.45634578471072018</v>
      </c>
      <c r="I18" s="21">
        <v>0.69816561717379955</v>
      </c>
      <c r="J18" s="22">
        <f t="shared" si="1"/>
        <v>0.16134919993427685</v>
      </c>
      <c r="K18" s="22">
        <f t="shared" si="2"/>
        <v>0.19820840814664409</v>
      </c>
      <c r="L18" s="23">
        <f t="shared" si="3"/>
        <v>0.25459948857798353</v>
      </c>
      <c r="M18" s="4"/>
      <c r="N18" t="s">
        <v>261</v>
      </c>
      <c r="O18" s="5">
        <v>7.8581607709302261</v>
      </c>
      <c r="P18" s="71">
        <v>0.27107893178631171</v>
      </c>
    </row>
    <row r="19" spans="1:16" x14ac:dyDescent="0.25">
      <c r="A19" s="17"/>
      <c r="B19" s="55">
        <v>13</v>
      </c>
      <c r="C19" s="19" t="s">
        <v>270</v>
      </c>
      <c r="D19" s="20">
        <v>7.3476060000000007</v>
      </c>
      <c r="E19" s="21">
        <v>14.966816999999999</v>
      </c>
      <c r="F19" s="21">
        <f t="shared" si="0"/>
        <v>3.9861662049352731</v>
      </c>
      <c r="G19" s="21">
        <v>1.7044768352585606</v>
      </c>
      <c r="H19" s="21">
        <v>0.5541517308257653</v>
      </c>
      <c r="I19" s="21">
        <v>1.7275376388509471</v>
      </c>
      <c r="J19" s="22">
        <f t="shared" si="1"/>
        <v>0.11388372258834732</v>
      </c>
      <c r="K19" s="22">
        <f t="shared" si="2"/>
        <v>0.15090907880308324</v>
      </c>
      <c r="L19" s="23">
        <f t="shared" si="3"/>
        <v>0.26633359684529273</v>
      </c>
      <c r="M19" s="4"/>
      <c r="N19" t="s">
        <v>270</v>
      </c>
      <c r="O19" s="5">
        <v>3.9861662049352731</v>
      </c>
      <c r="P19" s="71">
        <v>0.26633359684529273</v>
      </c>
    </row>
    <row r="20" spans="1:16" x14ac:dyDescent="0.25">
      <c r="A20" s="17"/>
      <c r="B20" s="55">
        <v>14</v>
      </c>
      <c r="C20" s="19" t="s">
        <v>271</v>
      </c>
      <c r="D20" s="20">
        <v>9.275815999999999</v>
      </c>
      <c r="E20" s="21">
        <v>11.738249</v>
      </c>
      <c r="F20" s="21">
        <f t="shared" si="0"/>
        <v>2.6767651490523861</v>
      </c>
      <c r="G20" s="21">
        <v>1.2184570343670202</v>
      </c>
      <c r="H20" s="21">
        <v>0.69429142275475897</v>
      </c>
      <c r="I20" s="21">
        <v>0.76401669193060684</v>
      </c>
      <c r="J20" s="22">
        <f t="shared" si="1"/>
        <v>0.10380228212632227</v>
      </c>
      <c r="K20" s="22">
        <f t="shared" si="2"/>
        <v>0.16295006666852777</v>
      </c>
      <c r="L20" s="23">
        <f t="shared" si="3"/>
        <v>0.22803785718401323</v>
      </c>
      <c r="M20" s="4"/>
      <c r="N20" t="s">
        <v>269</v>
      </c>
      <c r="O20" s="5">
        <v>3.1521405107960163</v>
      </c>
      <c r="P20" s="71">
        <v>0.25459948857798353</v>
      </c>
    </row>
    <row r="21" spans="1:16" x14ac:dyDescent="0.25">
      <c r="A21" s="17"/>
      <c r="B21" s="55">
        <v>15</v>
      </c>
      <c r="C21" s="19" t="s">
        <v>272</v>
      </c>
      <c r="D21" s="20">
        <v>104.66667499999994</v>
      </c>
      <c r="E21" s="21">
        <v>114.42961499999994</v>
      </c>
      <c r="F21" s="21">
        <f t="shared" si="0"/>
        <v>50.733513290060678</v>
      </c>
      <c r="G21" s="21">
        <v>9.2110061984271852</v>
      </c>
      <c r="H21" s="21">
        <v>39.331128951451838</v>
      </c>
      <c r="I21" s="21">
        <v>2.191378140181655</v>
      </c>
      <c r="J21" s="22">
        <f t="shared" si="1"/>
        <v>8.0494950528560191E-2</v>
      </c>
      <c r="K21" s="22">
        <f t="shared" si="2"/>
        <v>0.42420954706418479</v>
      </c>
      <c r="L21" s="23">
        <f t="shared" si="3"/>
        <v>0.4433599928660138</v>
      </c>
      <c r="M21" s="4"/>
      <c r="N21" t="s">
        <v>265</v>
      </c>
      <c r="O21" s="5">
        <v>2.8874690763697117</v>
      </c>
      <c r="P21" s="71">
        <v>0.2487358763991025</v>
      </c>
    </row>
    <row r="22" spans="1:16" x14ac:dyDescent="0.25">
      <c r="A22" s="17"/>
      <c r="B22" s="55">
        <v>16</v>
      </c>
      <c r="C22" s="19" t="s">
        <v>273</v>
      </c>
      <c r="D22" s="20">
        <v>26.242774999999998</v>
      </c>
      <c r="E22" s="21">
        <v>52.371194000000003</v>
      </c>
      <c r="F22" s="21">
        <f t="shared" si="0"/>
        <v>22.448880452573576</v>
      </c>
      <c r="G22" s="21">
        <v>4.942877697005315</v>
      </c>
      <c r="H22" s="21">
        <v>12.704556629083527</v>
      </c>
      <c r="I22" s="21">
        <v>4.8014461264847341</v>
      </c>
      <c r="J22" s="22">
        <f t="shared" si="1"/>
        <v>9.4381611712066646E-2</v>
      </c>
      <c r="K22" s="22">
        <f t="shared" si="2"/>
        <v>0.33696834038362466</v>
      </c>
      <c r="L22" s="23">
        <f t="shared" si="3"/>
        <v>0.42864939173572353</v>
      </c>
      <c r="M22" s="4"/>
      <c r="N22" t="s">
        <v>264</v>
      </c>
      <c r="O22" s="5">
        <v>1.3541229409674997</v>
      </c>
      <c r="P22" s="71">
        <v>0.24373311612351573</v>
      </c>
    </row>
    <row r="23" spans="1:16" x14ac:dyDescent="0.25">
      <c r="A23" s="17"/>
      <c r="B23" s="55">
        <v>17</v>
      </c>
      <c r="C23" s="19" t="s">
        <v>274</v>
      </c>
      <c r="D23" s="20">
        <v>6.9931570000000001</v>
      </c>
      <c r="E23" s="21">
        <v>10.897480999999999</v>
      </c>
      <c r="F23" s="21">
        <f t="shared" si="0"/>
        <v>2.202271197641835</v>
      </c>
      <c r="G23" s="21">
        <v>1.0357391020661453</v>
      </c>
      <c r="H23" s="21">
        <v>0.57618368664407171</v>
      </c>
      <c r="I23" s="21">
        <v>0.590348408931618</v>
      </c>
      <c r="J23" s="22">
        <f t="shared" si="1"/>
        <v>9.504390070201961E-2</v>
      </c>
      <c r="K23" s="22">
        <f t="shared" si="2"/>
        <v>0.14791700840866043</v>
      </c>
      <c r="L23" s="23">
        <f t="shared" si="3"/>
        <v>0.20208993231021327</v>
      </c>
      <c r="M23" s="4"/>
      <c r="N23" t="s">
        <v>277</v>
      </c>
      <c r="O23" s="5">
        <v>3.7097822385112522</v>
      </c>
      <c r="P23" s="71">
        <v>0.23986950840425059</v>
      </c>
    </row>
    <row r="24" spans="1:16" x14ac:dyDescent="0.25">
      <c r="A24" s="17"/>
      <c r="B24" s="55">
        <v>18</v>
      </c>
      <c r="C24" s="19" t="s">
        <v>275</v>
      </c>
      <c r="D24" s="20">
        <v>0.72627799999999987</v>
      </c>
      <c r="E24" s="21">
        <v>1.164506</v>
      </c>
      <c r="F24" s="21">
        <f t="shared" si="0"/>
        <v>0.27276876841460762</v>
      </c>
      <c r="G24" s="21">
        <v>0.15162926015182165</v>
      </c>
      <c r="H24" s="21">
        <v>3.3963270363528864E-2</v>
      </c>
      <c r="I24" s="21">
        <v>8.7176237899257103E-2</v>
      </c>
      <c r="J24" s="22">
        <f t="shared" si="1"/>
        <v>0.13020908449747931</v>
      </c>
      <c r="K24" s="22">
        <f t="shared" si="2"/>
        <v>0.15937447339502803</v>
      </c>
      <c r="L24" s="23">
        <f t="shared" si="3"/>
        <v>0.23423560584025124</v>
      </c>
      <c r="M24" s="4"/>
      <c r="N24" t="s">
        <v>279</v>
      </c>
      <c r="O24" s="5">
        <v>3.5644316883717693</v>
      </c>
      <c r="P24" s="71">
        <v>0.23754497335818386</v>
      </c>
    </row>
    <row r="25" spans="1:16" x14ac:dyDescent="0.25">
      <c r="A25" s="17"/>
      <c r="B25" s="55">
        <v>19</v>
      </c>
      <c r="C25" s="19" t="s">
        <v>276</v>
      </c>
      <c r="D25" s="20">
        <v>1.6925739999999998</v>
      </c>
      <c r="E25" s="21">
        <v>6.5562270000000016</v>
      </c>
      <c r="F25" s="21">
        <f t="shared" si="0"/>
        <v>2.9735698107633652</v>
      </c>
      <c r="G25" s="21">
        <v>0.27823829575572745</v>
      </c>
      <c r="H25" s="21">
        <v>2.3741702655188419</v>
      </c>
      <c r="I25" s="21">
        <v>0.32116124948879587</v>
      </c>
      <c r="J25" s="22">
        <f t="shared" si="1"/>
        <v>4.2438783122629428E-2</v>
      </c>
      <c r="K25" s="22">
        <f t="shared" si="2"/>
        <v>0.40456325891012751</v>
      </c>
      <c r="L25" s="23">
        <f t="shared" si="3"/>
        <v>0.45354894068850338</v>
      </c>
      <c r="M25" s="4"/>
      <c r="N25" t="s">
        <v>275</v>
      </c>
      <c r="O25" s="5">
        <v>0.27276876841460762</v>
      </c>
      <c r="P25" s="71">
        <v>0.23423560584025124</v>
      </c>
    </row>
    <row r="26" spans="1:16" x14ac:dyDescent="0.25">
      <c r="A26" s="17"/>
      <c r="B26" s="55">
        <v>20</v>
      </c>
      <c r="C26" s="19" t="s">
        <v>277</v>
      </c>
      <c r="D26" s="20">
        <v>10.968603000000002</v>
      </c>
      <c r="E26" s="21">
        <v>15.465834999999997</v>
      </c>
      <c r="F26" s="21">
        <f t="shared" si="0"/>
        <v>3.7097822385112522</v>
      </c>
      <c r="G26" s="21">
        <v>1.605323001054785</v>
      </c>
      <c r="H26" s="21">
        <v>0.78893322382828046</v>
      </c>
      <c r="I26" s="21">
        <v>1.3155260136281868</v>
      </c>
      <c r="J26" s="22">
        <f t="shared" si="1"/>
        <v>0.10379801679345378</v>
      </c>
      <c r="K26" s="22">
        <f t="shared" si="2"/>
        <v>0.15480937336283918</v>
      </c>
      <c r="L26" s="23">
        <f t="shared" si="3"/>
        <v>0.23986950840425059</v>
      </c>
      <c r="M26" s="4"/>
      <c r="N26" t="s">
        <v>271</v>
      </c>
      <c r="O26" s="5">
        <v>2.6767651490523861</v>
      </c>
      <c r="P26" s="71">
        <v>0.22803785718401323</v>
      </c>
    </row>
    <row r="27" spans="1:16" x14ac:dyDescent="0.25">
      <c r="A27" s="17"/>
      <c r="B27" s="55">
        <v>21</v>
      </c>
      <c r="C27" s="19" t="s">
        <v>278</v>
      </c>
      <c r="D27" s="20">
        <v>7.61951</v>
      </c>
      <c r="E27" s="21">
        <v>9.0400379999999991</v>
      </c>
      <c r="F27" s="21">
        <f t="shared" si="0"/>
        <v>2.5742030981673452</v>
      </c>
      <c r="G27" s="21">
        <v>1.5939480494516829</v>
      </c>
      <c r="H27" s="21">
        <v>0.44453167019946704</v>
      </c>
      <c r="I27" s="21">
        <v>0.53572337851619523</v>
      </c>
      <c r="J27" s="22">
        <f t="shared" si="1"/>
        <v>0.17632094571413118</v>
      </c>
      <c r="K27" s="22">
        <f t="shared" si="2"/>
        <v>0.22549459633368246</v>
      </c>
      <c r="L27" s="23">
        <f t="shared" si="3"/>
        <v>0.28475578290349501</v>
      </c>
      <c r="M27" s="4"/>
      <c r="N27" t="s">
        <v>259</v>
      </c>
      <c r="O27" s="5">
        <v>1.2694763985855388</v>
      </c>
      <c r="P27" s="71">
        <v>0.22354108312212115</v>
      </c>
    </row>
    <row r="28" spans="1:16" x14ac:dyDescent="0.25">
      <c r="A28" s="17"/>
      <c r="B28" s="55">
        <v>22</v>
      </c>
      <c r="C28" s="19" t="s">
        <v>279</v>
      </c>
      <c r="D28" s="20">
        <v>13.014061999999996</v>
      </c>
      <c r="E28" s="21">
        <v>15.005291999999999</v>
      </c>
      <c r="F28" s="21">
        <f t="shared" si="0"/>
        <v>3.5644316883717693</v>
      </c>
      <c r="G28" s="21">
        <v>1.6852297704172088</v>
      </c>
      <c r="H28" s="21">
        <v>0.89802338191293529</v>
      </c>
      <c r="I28" s="21">
        <v>0.98117853604162519</v>
      </c>
      <c r="J28" s="22">
        <f t="shared" si="1"/>
        <v>0.11230902873580927</v>
      </c>
      <c r="K28" s="22">
        <f t="shared" si="2"/>
        <v>0.17215614013576971</v>
      </c>
      <c r="L28" s="23">
        <f t="shared" si="3"/>
        <v>0.23754497335818386</v>
      </c>
      <c r="M28" s="4"/>
      <c r="N28" t="s">
        <v>258</v>
      </c>
      <c r="O28" s="5">
        <v>1.3497579779755142</v>
      </c>
      <c r="P28" s="71">
        <v>0.21589695645481527</v>
      </c>
    </row>
    <row r="29" spans="1:16" x14ac:dyDescent="0.25">
      <c r="A29" s="17"/>
      <c r="B29" s="55">
        <v>23</v>
      </c>
      <c r="C29" s="19" t="s">
        <v>280</v>
      </c>
      <c r="D29" s="20">
        <v>0.65864199999999995</v>
      </c>
      <c r="E29" s="21">
        <v>0.77054499999999992</v>
      </c>
      <c r="F29" s="21">
        <f t="shared" si="0"/>
        <v>9.8228918448512559E-2</v>
      </c>
      <c r="G29" s="21">
        <v>3.8946309312450467E-2</v>
      </c>
      <c r="H29" s="21">
        <v>2.9415169106869143E-2</v>
      </c>
      <c r="I29" s="21">
        <v>2.9867440029192949E-2</v>
      </c>
      <c r="J29" s="22">
        <f t="shared" si="1"/>
        <v>5.0543847941976743E-2</v>
      </c>
      <c r="K29" s="22">
        <f t="shared" si="2"/>
        <v>8.8718346649864208E-2</v>
      </c>
      <c r="L29" s="23">
        <f t="shared" si="3"/>
        <v>0.12747979475372959</v>
      </c>
      <c r="M29" s="4"/>
      <c r="N29" t="s">
        <v>274</v>
      </c>
      <c r="O29" s="5">
        <v>2.202271197641835</v>
      </c>
      <c r="P29" s="71">
        <v>0.20208993231021327</v>
      </c>
    </row>
    <row r="30" spans="1:16" x14ac:dyDescent="0.25">
      <c r="A30" s="17"/>
      <c r="B30" s="55">
        <v>24</v>
      </c>
      <c r="C30" s="19" t="s">
        <v>281</v>
      </c>
      <c r="D30" s="20">
        <v>13.257470000000001</v>
      </c>
      <c r="E30" s="21">
        <v>9.917643</v>
      </c>
      <c r="F30" s="21">
        <f t="shared" si="0"/>
        <v>4.0505565966941504</v>
      </c>
      <c r="G30" s="21">
        <v>1.3841043642114528</v>
      </c>
      <c r="H30" s="21">
        <v>3.927047559642233</v>
      </c>
      <c r="I30" s="21">
        <v>-1.2605953271595354</v>
      </c>
      <c r="J30" s="22">
        <f t="shared" si="1"/>
        <v>0.13955980914129021</v>
      </c>
      <c r="K30" s="22">
        <f t="shared" si="2"/>
        <v>0.5355256207400978</v>
      </c>
      <c r="L30" s="23">
        <f t="shared" si="3"/>
        <v>0.40841927831987401</v>
      </c>
      <c r="M30" s="4"/>
      <c r="N30" t="s">
        <v>282</v>
      </c>
      <c r="O30" s="5">
        <v>2.4259090048199141</v>
      </c>
      <c r="P30" s="71">
        <v>0.19165350123788741</v>
      </c>
    </row>
    <row r="31" spans="1:16" ht="15.75" thickBot="1" x14ac:dyDescent="0.3">
      <c r="A31" s="24"/>
      <c r="B31" s="56">
        <v>25</v>
      </c>
      <c r="C31" s="26" t="s">
        <v>282</v>
      </c>
      <c r="D31" s="27">
        <v>8.8897080000000006</v>
      </c>
      <c r="E31" s="28">
        <v>12.657786000000002</v>
      </c>
      <c r="F31" s="28">
        <f t="shared" si="0"/>
        <v>2.4259090048199141</v>
      </c>
      <c r="G31" s="28">
        <v>0.76114331721328199</v>
      </c>
      <c r="H31" s="28">
        <v>0.7751648368066526</v>
      </c>
      <c r="I31" s="28">
        <v>0.88960085079997953</v>
      </c>
      <c r="J31" s="29">
        <f t="shared" si="1"/>
        <v>6.0132421042138166E-2</v>
      </c>
      <c r="K31" s="29">
        <f t="shared" si="2"/>
        <v>0.12137258079888018</v>
      </c>
      <c r="L31" s="30">
        <f t="shared" si="3"/>
        <v>0.19165350123788741</v>
      </c>
      <c r="M31" s="4"/>
      <c r="N31" t="s">
        <v>280</v>
      </c>
      <c r="O31" s="5">
        <v>9.8228918448512559E-2</v>
      </c>
      <c r="P31" s="71">
        <v>0.12747979475372959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88</v>
      </c>
      <c r="B1" s="51" t="s">
        <v>52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1251</v>
      </c>
      <c r="N2" s="72" t="s">
        <v>1269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17.015212000000002</v>
      </c>
      <c r="E6" s="14">
        <f ca="1">SUM(E7:OFFSET(E7,50,0))</f>
        <v>17.015211999999998</v>
      </c>
      <c r="F6" s="14">
        <f ca="1">SUM(F7:OFFSET(F7,50,0))</f>
        <v>3.5847544962065001</v>
      </c>
      <c r="G6" s="14">
        <f ca="1">SUM(G7:OFFSET(G7,50,0))</f>
        <v>1.4479506117459096</v>
      </c>
      <c r="H6" s="14">
        <f ca="1">SUM(H7:OFFSET(H7,50,0))</f>
        <v>1.0647413692822738</v>
      </c>
      <c r="I6" s="14">
        <f ca="1">SUM(I7:OFFSET(I7,50,0))</f>
        <v>1.0720625151783167</v>
      </c>
      <c r="J6" s="15">
        <f ca="1">IFERROR(G6/E6,0)</f>
        <v>8.5097418224698559E-2</v>
      </c>
      <c r="K6" s="15">
        <f ca="1">IFERROR(SUM(G6,H6)/E6,0)</f>
        <v>0.14767326913283146</v>
      </c>
      <c r="L6" s="16">
        <f ca="1">IFERROR(SUM(G6,H6,I6)/E6,0)</f>
        <v>0.2106793906656291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15</v>
      </c>
      <c r="C7" s="19" t="s">
        <v>272</v>
      </c>
      <c r="D7" s="20">
        <v>16.455612000000002</v>
      </c>
      <c r="E7" s="21">
        <v>16.455611999999999</v>
      </c>
      <c r="F7" s="21">
        <f t="shared" ref="F7:F8" si="0">SUM(G7,H7,I7)</f>
        <v>3.5731044964389582</v>
      </c>
      <c r="G7" s="21">
        <v>1.4423506119455851</v>
      </c>
      <c r="H7" s="21">
        <v>1.0619413693821116</v>
      </c>
      <c r="I7" s="21">
        <v>1.0688125151112615</v>
      </c>
      <c r="J7" s="22">
        <f t="shared" ref="J7:J8" si="1">IFERROR(G7/E7,0)</f>
        <v>8.7650985690813879E-2</v>
      </c>
      <c r="K7" s="22">
        <f t="shared" ref="K7:K8" si="2">IFERROR(SUM(G7,H7)/E7,0)</f>
        <v>0.15218467604411778</v>
      </c>
      <c r="L7" s="23">
        <f t="shared" ref="L7:L8" si="3">IFERROR(SUM(G7,H7,I7)/E7,0)</f>
        <v>0.21713592277448926</v>
      </c>
      <c r="M7" s="4"/>
      <c r="N7" t="s">
        <v>272</v>
      </c>
      <c r="O7" s="5">
        <v>3.5731044964389582</v>
      </c>
      <c r="P7" s="71">
        <v>0.21713592277448926</v>
      </c>
    </row>
    <row r="8" spans="1:16" ht="15.75" thickBot="1" x14ac:dyDescent="0.3">
      <c r="A8" s="24"/>
      <c r="B8" s="56">
        <v>22</v>
      </c>
      <c r="C8" s="26" t="s">
        <v>279</v>
      </c>
      <c r="D8" s="27">
        <v>0.55959999999999988</v>
      </c>
      <c r="E8" s="28">
        <v>0.55959999999999999</v>
      </c>
      <c r="F8" s="28">
        <f t="shared" si="0"/>
        <v>1.1649999767541885E-2</v>
      </c>
      <c r="G8" s="28">
        <v>5.59999980032444E-3</v>
      </c>
      <c r="H8" s="28">
        <v>2.79999990016222E-3</v>
      </c>
      <c r="I8" s="28">
        <v>3.2500000670552254E-3</v>
      </c>
      <c r="J8" s="29">
        <f t="shared" si="1"/>
        <v>1.0007147606012224E-2</v>
      </c>
      <c r="K8" s="29">
        <f t="shared" si="2"/>
        <v>1.5010721409018334E-2</v>
      </c>
      <c r="L8" s="30">
        <f t="shared" si="3"/>
        <v>2.081844132870244E-2</v>
      </c>
      <c r="M8" s="4"/>
      <c r="N8" t="s">
        <v>279</v>
      </c>
      <c r="O8" s="5">
        <v>1.1649999767541885E-2</v>
      </c>
      <c r="P8" s="71">
        <v>2.081844132870244E-2</v>
      </c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topLeftCell="A12" workbookViewId="0">
      <selection activeCell="A21" sqref="A21:D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88</v>
      </c>
      <c r="B1" s="49" t="s">
        <v>52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1252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17.015212000000002</v>
      </c>
      <c r="E6" s="14">
        <v>17.015211999999998</v>
      </c>
      <c r="F6" s="14">
        <v>3.5847544962065001</v>
      </c>
      <c r="G6" s="14">
        <v>1.4479506117459096</v>
      </c>
      <c r="H6" s="14">
        <v>1.0647413692822738</v>
      </c>
      <c r="I6" s="14">
        <v>1.0720625151783167</v>
      </c>
      <c r="J6" s="15">
        <v>8.5097418224698559E-2</v>
      </c>
      <c r="K6" s="15">
        <v>0.14767326913283146</v>
      </c>
      <c r="L6" s="16">
        <v>0.2106793906656291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16.455611999999999</v>
      </c>
      <c r="E7" s="38">
        <f ca="1">SUM(E8:OFFSET(E6,MATCH("PROYECTOS",$A$8:$A$50,0),0))</f>
        <v>16.455612000000002</v>
      </c>
      <c r="F7" s="38">
        <f ca="1">SUM(F8:OFFSET(F6,MATCH("PROYECTOS",$A$8:$A$50,0),0))</f>
        <v>3.5731044964389582</v>
      </c>
      <c r="G7" s="38">
        <f ca="1">SUM(G8:OFFSET(G6,MATCH("PROYECTOS",$A$8:$A$50,0),0))</f>
        <v>1.4423506119455851</v>
      </c>
      <c r="H7" s="38">
        <f ca="1">SUM(H8:OFFSET(H6,MATCH("PROYECTOS",$A$8:$A$50,0),0))</f>
        <v>1.0619413693821116</v>
      </c>
      <c r="I7" s="38">
        <f ca="1">SUM(I8:OFFSET(I6,MATCH("PROYECTOS",$A$8:$A$50,0),0))</f>
        <v>1.0688125151112615</v>
      </c>
      <c r="J7" s="39">
        <f ca="1">IFERROR(G7/E7,0)</f>
        <v>8.7650985690813865E-2</v>
      </c>
      <c r="K7" s="39">
        <f ca="1">IFERROR(SUM(G7,H7)/E7,0)</f>
        <v>0.15218467604411773</v>
      </c>
      <c r="L7" s="40">
        <f ca="1">IFERROR(SUM(G7,H7,I7)/E7,0)</f>
        <v>0.2171359227744892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1.8044359999999999</v>
      </c>
      <c r="E8" s="21">
        <v>1.3142719999999997</v>
      </c>
      <c r="F8" s="21">
        <f t="shared" ref="F8:F12" si="0">SUM(G8,H8,I8)</f>
        <v>0.34641114433907205</v>
      </c>
      <c r="G8" s="21">
        <v>0.16687434107006993</v>
      </c>
      <c r="H8" s="21">
        <v>7.3338790331035852E-2</v>
      </c>
      <c r="I8" s="21">
        <v>0.10619801293796627</v>
      </c>
      <c r="J8" s="22">
        <f t="shared" ref="J8:J13" si="1">IFERROR(G8/E8,0)</f>
        <v>0.12697093224999845</v>
      </c>
      <c r="K8" s="22">
        <f t="shared" ref="K8:K13" si="2">IFERROR(SUM(G8,H8)/E8,0)</f>
        <v>0.18277276804276882</v>
      </c>
      <c r="L8" s="23">
        <f t="shared" ref="L8:L13" si="3">IFERROR(SUM(G8,H8,I8)/E8,0)</f>
        <v>0.26357644714265549</v>
      </c>
      <c r="M8" s="4"/>
    </row>
    <row r="9" spans="1:13" ht="25.5" x14ac:dyDescent="0.25">
      <c r="A9" s="17"/>
      <c r="B9" s="19">
        <v>3000531</v>
      </c>
      <c r="C9" s="19" t="s">
        <v>1254</v>
      </c>
      <c r="D9" s="20">
        <v>3.65</v>
      </c>
      <c r="E9" s="21">
        <v>3.5639520000000005</v>
      </c>
      <c r="F9" s="21">
        <f t="shared" si="0"/>
        <v>0.73236951621220214</v>
      </c>
      <c r="G9" s="21">
        <v>0.25435561336780665</v>
      </c>
      <c r="H9" s="21">
        <v>0.21904566287412308</v>
      </c>
      <c r="I9" s="21">
        <v>0.25896823997027241</v>
      </c>
      <c r="J9" s="22">
        <f t="shared" si="1"/>
        <v>7.1368978417163484E-2</v>
      </c>
      <c r="K9" s="22">
        <f t="shared" si="2"/>
        <v>0.1328304298828743</v>
      </c>
      <c r="L9" s="23">
        <f t="shared" si="3"/>
        <v>0.20549365317271445</v>
      </c>
      <c r="M9" s="4"/>
    </row>
    <row r="10" spans="1:13" ht="25.5" x14ac:dyDescent="0.25">
      <c r="A10" s="17"/>
      <c r="B10" s="19">
        <v>3000532</v>
      </c>
      <c r="C10" s="19" t="s">
        <v>1255</v>
      </c>
      <c r="D10" s="20">
        <v>3.4999999999999996</v>
      </c>
      <c r="E10" s="21">
        <v>3.2219859999999994</v>
      </c>
      <c r="F10" s="21">
        <f t="shared" si="0"/>
        <v>0.99051419970055576</v>
      </c>
      <c r="G10" s="21">
        <v>0.41622262858436443</v>
      </c>
      <c r="H10" s="21">
        <v>0.29763289354741573</v>
      </c>
      <c r="I10" s="21">
        <v>0.2766586775687756</v>
      </c>
      <c r="J10" s="22">
        <f t="shared" si="1"/>
        <v>0.12918201028321183</v>
      </c>
      <c r="K10" s="22">
        <f t="shared" si="2"/>
        <v>0.22155761140234015</v>
      </c>
      <c r="L10" s="23">
        <f t="shared" si="3"/>
        <v>0.30742349585024764</v>
      </c>
      <c r="M10" s="4"/>
    </row>
    <row r="11" spans="1:13" ht="25.5" x14ac:dyDescent="0.25">
      <c r="A11" s="17"/>
      <c r="B11" s="19">
        <v>3000533</v>
      </c>
      <c r="C11" s="19" t="s">
        <v>1256</v>
      </c>
      <c r="D11" s="20">
        <v>3.4999999999999991</v>
      </c>
      <c r="E11" s="21">
        <v>4.3542259999999997</v>
      </c>
      <c r="F11" s="21">
        <f t="shared" si="0"/>
        <v>0.77664646669776971</v>
      </c>
      <c r="G11" s="21">
        <v>0.26769249722929089</v>
      </c>
      <c r="H11" s="21">
        <v>0.28061654879275011</v>
      </c>
      <c r="I11" s="21">
        <v>0.22833742067572871</v>
      </c>
      <c r="J11" s="22">
        <f t="shared" si="1"/>
        <v>6.147877882987491E-2</v>
      </c>
      <c r="K11" s="22">
        <f t="shared" si="2"/>
        <v>0.12592572044309161</v>
      </c>
      <c r="L11" s="23">
        <f t="shared" si="3"/>
        <v>0.17836613595568299</v>
      </c>
      <c r="M11" s="4"/>
    </row>
    <row r="12" spans="1:13" ht="25.5" x14ac:dyDescent="0.25">
      <c r="A12" s="17"/>
      <c r="B12" s="19">
        <v>3000643</v>
      </c>
      <c r="C12" s="19" t="s">
        <v>1257</v>
      </c>
      <c r="D12" s="20">
        <v>4.0011760000000001</v>
      </c>
      <c r="E12" s="21">
        <v>4.0011760000000001</v>
      </c>
      <c r="F12" s="21">
        <f t="shared" si="0"/>
        <v>0.72716316948935855</v>
      </c>
      <c r="G12" s="21">
        <v>0.33720553169405321</v>
      </c>
      <c r="H12" s="21">
        <v>0.19130747383678681</v>
      </c>
      <c r="I12" s="21">
        <v>0.19865016395851853</v>
      </c>
      <c r="J12" s="22">
        <f t="shared" si="1"/>
        <v>8.4276605601466464E-2</v>
      </c>
      <c r="K12" s="22">
        <f t="shared" si="2"/>
        <v>0.13208941709408434</v>
      </c>
      <c r="L12" s="23">
        <f t="shared" si="3"/>
        <v>0.18173736158803275</v>
      </c>
      <c r="M12" s="4"/>
    </row>
    <row r="13" spans="1:13" ht="15.75" thickBot="1" x14ac:dyDescent="0.3">
      <c r="A13" s="41" t="s">
        <v>302</v>
      </c>
      <c r="B13" s="43"/>
      <c r="C13" s="43"/>
      <c r="D13" s="44">
        <f ca="1">OFFSET(D13,-MATCH("PROYECTOS",$A$8:$A$50,0)-1,0)-(OFFSET(D13,-MATCH("PROYECTOS",$A$8:$A$50,0),0))</f>
        <v>0.55960000000000321</v>
      </c>
      <c r="E13" s="45">
        <f t="shared" ref="E13:I13" ca="1" si="4">OFFSET(E13,-MATCH("PROYECTOS",$A$8:$A$50,0)-1,0)-(OFFSET(E13,-MATCH("PROYECTOS",$A$8:$A$50,0),0))</f>
        <v>0.5595999999999961</v>
      </c>
      <c r="F13" s="45">
        <f t="shared" ca="1" si="4"/>
        <v>1.1649999767541885E-2</v>
      </c>
      <c r="G13" s="45">
        <f t="shared" ca="1" si="4"/>
        <v>5.59999980032444E-3</v>
      </c>
      <c r="H13" s="45">
        <f t="shared" ca="1" si="4"/>
        <v>2.79999990016222E-3</v>
      </c>
      <c r="I13" s="45">
        <f t="shared" ca="1" si="4"/>
        <v>3.2500000670552254E-3</v>
      </c>
      <c r="J13" s="46">
        <f t="shared" ca="1" si="1"/>
        <v>1.0007147606012293E-2</v>
      </c>
      <c r="K13" s="46">
        <f t="shared" ca="1" si="2"/>
        <v>1.5010721409018438E-2</v>
      </c>
      <c r="L13" s="47">
        <f t="shared" ca="1" si="3"/>
        <v>2.0818441328702586E-2</v>
      </c>
      <c r="M13" s="4"/>
    </row>
    <row r="14" spans="1:13" ht="15.75" thickBot="1" x14ac:dyDescent="0.3"/>
    <row r="15" spans="1:13" ht="15.75" thickBot="1" x14ac:dyDescent="0.3">
      <c r="A15" s="89" t="s">
        <v>324</v>
      </c>
      <c r="B15" s="90"/>
      <c r="C15" s="90"/>
      <c r="D15" s="91"/>
    </row>
    <row r="16" spans="1:13" ht="15.75" thickBot="1" x14ac:dyDescent="0.3">
      <c r="A16" s="1" t="s">
        <v>1270</v>
      </c>
    </row>
    <row r="17" spans="1:4" ht="45" customHeight="1" x14ac:dyDescent="0.25">
      <c r="A17" s="82" t="s">
        <v>326</v>
      </c>
      <c r="B17" s="83"/>
      <c r="C17" s="83"/>
      <c r="D17" s="94" t="s">
        <v>327</v>
      </c>
    </row>
    <row r="18" spans="1:4" ht="15.75" thickBot="1" x14ac:dyDescent="0.3">
      <c r="A18" s="92"/>
      <c r="B18" s="93"/>
      <c r="C18" s="93"/>
      <c r="D18" s="95"/>
    </row>
    <row r="19" spans="1:4" ht="25.5" x14ac:dyDescent="0.25">
      <c r="A19" s="17"/>
      <c r="B19" s="19">
        <v>3000531</v>
      </c>
      <c r="C19" s="19" t="s">
        <v>1254</v>
      </c>
      <c r="D19" s="23">
        <v>0.20549365317271445</v>
      </c>
    </row>
    <row r="20" spans="1:4" ht="25.5" x14ac:dyDescent="0.25">
      <c r="A20" s="17"/>
      <c r="B20" s="19">
        <v>3000533</v>
      </c>
      <c r="C20" s="19" t="s">
        <v>1256</v>
      </c>
      <c r="D20" s="23">
        <v>0.17836613595568299</v>
      </c>
    </row>
    <row r="21" spans="1:4" ht="26.25" thickBot="1" x14ac:dyDescent="0.3">
      <c r="A21" s="24"/>
      <c r="B21" s="26">
        <v>3000643</v>
      </c>
      <c r="C21" s="26" t="s">
        <v>1257</v>
      </c>
      <c r="D21" s="30">
        <v>0.18173736158803275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topLeftCell="A11" workbookViewId="0">
      <selection activeCell="A18" sqref="A18:XFD4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88</v>
      </c>
      <c r="B1" s="49" t="s">
        <v>52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1253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17.015212000000002</v>
      </c>
      <c r="I6" s="14">
        <v>17.015211999999998</v>
      </c>
      <c r="J6" s="14">
        <v>3.5847544962065001</v>
      </c>
      <c r="K6" s="14">
        <v>1.4479506117459096</v>
      </c>
      <c r="L6" s="14">
        <v>1.0647413692822738</v>
      </c>
      <c r="M6" s="14">
        <v>1.0720625151783167</v>
      </c>
      <c r="N6" s="15">
        <v>8.5097418224698559E-2</v>
      </c>
      <c r="O6" s="15">
        <v>0.14767326913283146</v>
      </c>
      <c r="P6" s="16">
        <v>0.2106793906656291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SUM(H8:OFFSET(H6,MATCH("PROYECTOS",$A$8:$A$27,0),0))</f>
        <v>16.455611999999999</v>
      </c>
      <c r="I7" s="38">
        <f ca="1">SUM(I8:OFFSET(I6,MATCH("PROYECTOS",$A$8:$A$27,0),0))</f>
        <v>16.455611999999999</v>
      </c>
      <c r="J7" s="38">
        <f ca="1">SUM(J8:OFFSET(J6,MATCH("PROYECTOS",$A$8:$A$27,0),0))</f>
        <v>3.5731044964389582</v>
      </c>
      <c r="K7" s="38">
        <f ca="1">SUM(K8:OFFSET(K6,MATCH("PROYECTOS",$A$8:$A$27,0),0))</f>
        <v>1.4423506119455851</v>
      </c>
      <c r="L7" s="38">
        <f ca="1">SUM(L8:OFFSET(L6,MATCH("PROYECTOS",$A$8:$A$27,0),0))</f>
        <v>1.0619413693821116</v>
      </c>
      <c r="M7" s="38">
        <f ca="1">SUM(M8:OFFSET(M6,MATCH("PROYECTOS",$A$8:$A$27,0),0))</f>
        <v>1.0688125151112615</v>
      </c>
      <c r="N7" s="39">
        <f ca="1">IFERROR(K7/I7,0)</f>
        <v>8.7650985690813879E-2</v>
      </c>
      <c r="O7" s="39">
        <f ca="1">IFERROR(SUM(K7,L7)/I7,0)</f>
        <v>0.15218467604411778</v>
      </c>
      <c r="P7" s="40">
        <f ca="1">IFERROR(SUM(K7,L7,M7)/I7,0)</f>
        <v>0.21713592277448926</v>
      </c>
      <c r="Q7" s="64"/>
      <c r="R7" s="38"/>
      <c r="S7" s="40"/>
    </row>
    <row r="8" spans="1:19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60</v>
      </c>
      <c r="G8" s="19" t="s">
        <v>318</v>
      </c>
      <c r="H8" s="20">
        <v>1.8044359999999999</v>
      </c>
      <c r="I8" s="21">
        <v>1.3142719999999997</v>
      </c>
      <c r="J8" s="21">
        <f t="shared" ref="J8:J17" si="0">SUM(K8,L8,M8)</f>
        <v>0.34641114433907205</v>
      </c>
      <c r="K8" s="21">
        <v>0.16687434107006993</v>
      </c>
      <c r="L8" s="21">
        <v>7.3338790331035852E-2</v>
      </c>
      <c r="M8" s="21">
        <v>0.10619801293796627</v>
      </c>
      <c r="N8" s="22">
        <f t="shared" ref="N8:N18" si="1">IFERROR(K8/I8,0)</f>
        <v>0.12697093224999845</v>
      </c>
      <c r="O8" s="22">
        <f t="shared" ref="O8:O18" si="2">IFERROR(SUM(K8,L8)/I8,0)</f>
        <v>0.18277276804276882</v>
      </c>
      <c r="P8" s="23">
        <f t="shared" ref="P8:P18" si="3">IFERROR(SUM(K8,L8,M8)/I8,0)</f>
        <v>0.26357644714265549</v>
      </c>
      <c r="Q8" s="70">
        <v>0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5004181</v>
      </c>
      <c r="C9" s="19" t="s">
        <v>1258</v>
      </c>
      <c r="D9" s="68">
        <v>3000531</v>
      </c>
      <c r="E9" s="19" t="s">
        <v>1254</v>
      </c>
      <c r="F9" s="69">
        <v>416</v>
      </c>
      <c r="G9" s="19" t="s">
        <v>669</v>
      </c>
      <c r="H9" s="20">
        <v>2</v>
      </c>
      <c r="I9" s="21">
        <v>1.9139520000000001</v>
      </c>
      <c r="J9" s="21">
        <f t="shared" si="0"/>
        <v>0.42043140731402673</v>
      </c>
      <c r="K9" s="21">
        <v>9.9609112541656941E-2</v>
      </c>
      <c r="L9" s="21">
        <v>0.13734401465626433</v>
      </c>
      <c r="M9" s="21">
        <v>0.18347828011610545</v>
      </c>
      <c r="N9" s="22">
        <f t="shared" si="1"/>
        <v>5.2043683719161682E-2</v>
      </c>
      <c r="O9" s="22">
        <f t="shared" si="2"/>
        <v>0.1238030667424895</v>
      </c>
      <c r="P9" s="23">
        <f t="shared" si="3"/>
        <v>0.21966664122926108</v>
      </c>
      <c r="Q9" s="70">
        <v>0</v>
      </c>
      <c r="R9" s="21">
        <v>0</v>
      </c>
      <c r="S9" s="23">
        <f t="shared" ref="S9:S17" si="4">IFERROR(R9/Q9,0)</f>
        <v>0</v>
      </c>
    </row>
    <row r="10" spans="1:19" ht="38.25" x14ac:dyDescent="0.25">
      <c r="A10" s="17"/>
      <c r="B10" s="19">
        <v>5004182</v>
      </c>
      <c r="C10" s="19" t="s">
        <v>1259</v>
      </c>
      <c r="D10" s="68">
        <v>3000531</v>
      </c>
      <c r="E10" s="19" t="s">
        <v>1254</v>
      </c>
      <c r="F10" s="69">
        <v>539</v>
      </c>
      <c r="G10" s="19" t="s">
        <v>1267</v>
      </c>
      <c r="H10" s="20">
        <v>0.8</v>
      </c>
      <c r="I10" s="21">
        <v>0.8</v>
      </c>
      <c r="J10" s="21">
        <f t="shared" si="0"/>
        <v>0.12704975905944593</v>
      </c>
      <c r="K10" s="21">
        <v>6.0311408335110173E-2</v>
      </c>
      <c r="L10" s="21">
        <v>3.0397360707866028E-2</v>
      </c>
      <c r="M10" s="21">
        <v>3.6340990016469732E-2</v>
      </c>
      <c r="N10" s="22">
        <f t="shared" si="1"/>
        <v>7.5389260418887716E-2</v>
      </c>
      <c r="O10" s="22">
        <f t="shared" si="2"/>
        <v>0.11338596130372025</v>
      </c>
      <c r="P10" s="23">
        <f t="shared" si="3"/>
        <v>0.15881219882430742</v>
      </c>
      <c r="Q10" s="70">
        <v>0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5004183</v>
      </c>
      <c r="C11" s="19" t="s">
        <v>1260</v>
      </c>
      <c r="D11" s="68">
        <v>3000531</v>
      </c>
      <c r="E11" s="19" t="s">
        <v>1254</v>
      </c>
      <c r="F11" s="69">
        <v>120</v>
      </c>
      <c r="G11" s="19" t="s">
        <v>694</v>
      </c>
      <c r="H11" s="20">
        <v>0.85</v>
      </c>
      <c r="I11" s="21">
        <v>0.85000000000000009</v>
      </c>
      <c r="J11" s="21">
        <f t="shared" si="0"/>
        <v>0.18488834983872948</v>
      </c>
      <c r="K11" s="21">
        <v>9.4435092491039541E-2</v>
      </c>
      <c r="L11" s="21">
        <v>5.1304287509992719E-2</v>
      </c>
      <c r="M11" s="21">
        <v>3.9148969837697223E-2</v>
      </c>
      <c r="N11" s="22">
        <f t="shared" si="1"/>
        <v>0.11110010881298768</v>
      </c>
      <c r="O11" s="22">
        <f t="shared" si="2"/>
        <v>0.17145809411886145</v>
      </c>
      <c r="P11" s="23">
        <f t="shared" si="3"/>
        <v>0.21751570569262291</v>
      </c>
      <c r="Q11" s="70">
        <v>0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5004187</v>
      </c>
      <c r="C12" s="19" t="s">
        <v>1261</v>
      </c>
      <c r="D12" s="68">
        <v>3000533</v>
      </c>
      <c r="E12" s="19" t="s">
        <v>1256</v>
      </c>
      <c r="F12" s="69">
        <v>152</v>
      </c>
      <c r="G12" s="19" t="s">
        <v>1014</v>
      </c>
      <c r="H12" s="20">
        <v>3.1999999999999993</v>
      </c>
      <c r="I12" s="21">
        <v>4.1557259999999996</v>
      </c>
      <c r="J12" s="21">
        <f t="shared" si="0"/>
        <v>0.73177992506134615</v>
      </c>
      <c r="K12" s="21">
        <v>0.24376785601998563</v>
      </c>
      <c r="L12" s="21">
        <v>0.2702090588863939</v>
      </c>
      <c r="M12" s="21">
        <v>0.21780301015496661</v>
      </c>
      <c r="N12" s="22">
        <f t="shared" si="1"/>
        <v>5.8658308083830754E-2</v>
      </c>
      <c r="O12" s="22">
        <f t="shared" si="2"/>
        <v>0.12367921150392966</v>
      </c>
      <c r="P12" s="23">
        <f t="shared" si="3"/>
        <v>0.17608955091393086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5004974</v>
      </c>
      <c r="C13" s="19" t="s">
        <v>1262</v>
      </c>
      <c r="D13" s="68">
        <v>3000532</v>
      </c>
      <c r="E13" s="19" t="s">
        <v>1255</v>
      </c>
      <c r="F13" s="69">
        <v>86</v>
      </c>
      <c r="G13" s="19" t="s">
        <v>508</v>
      </c>
      <c r="H13" s="20">
        <v>0.65</v>
      </c>
      <c r="I13" s="21">
        <v>0.64999999999999991</v>
      </c>
      <c r="J13" s="21">
        <f t="shared" si="0"/>
        <v>8.4245759338955395E-2</v>
      </c>
      <c r="K13" s="21">
        <v>1.6539500356884673E-2</v>
      </c>
      <c r="L13" s="21">
        <v>3.367537003941834E-2</v>
      </c>
      <c r="M13" s="21">
        <v>3.4030888942652382E-2</v>
      </c>
      <c r="N13" s="22">
        <f t="shared" si="1"/>
        <v>2.5445385164437961E-2</v>
      </c>
      <c r="O13" s="22">
        <f t="shared" si="2"/>
        <v>7.7253646763543113E-2</v>
      </c>
      <c r="P13" s="23">
        <f t="shared" si="3"/>
        <v>0.12960886052146986</v>
      </c>
      <c r="Q13" s="70">
        <v>0</v>
      </c>
      <c r="R13" s="21">
        <v>0</v>
      </c>
      <c r="S13" s="23">
        <f t="shared" si="4"/>
        <v>0</v>
      </c>
    </row>
    <row r="14" spans="1:19" ht="51" x14ac:dyDescent="0.25">
      <c r="A14" s="17"/>
      <c r="B14" s="19">
        <v>5004975</v>
      </c>
      <c r="C14" s="19" t="s">
        <v>1263</v>
      </c>
      <c r="D14" s="68">
        <v>3000532</v>
      </c>
      <c r="E14" s="19" t="s">
        <v>1255</v>
      </c>
      <c r="F14" s="69">
        <v>120</v>
      </c>
      <c r="G14" s="19" t="s">
        <v>694</v>
      </c>
      <c r="H14" s="20">
        <v>2.8499999999999996</v>
      </c>
      <c r="I14" s="21">
        <v>2.5719859999999994</v>
      </c>
      <c r="J14" s="21">
        <f t="shared" si="0"/>
        <v>0.90626844036160037</v>
      </c>
      <c r="K14" s="21">
        <v>0.39968312822747976</v>
      </c>
      <c r="L14" s="21">
        <v>0.26395752350799739</v>
      </c>
      <c r="M14" s="21">
        <v>0.24262778862612322</v>
      </c>
      <c r="N14" s="22">
        <f t="shared" si="1"/>
        <v>0.15539864067202536</v>
      </c>
      <c r="O14" s="22">
        <f t="shared" si="2"/>
        <v>0.25802654125468694</v>
      </c>
      <c r="P14" s="23">
        <f t="shared" si="3"/>
        <v>0.35236134269844416</v>
      </c>
      <c r="Q14" s="70">
        <v>0</v>
      </c>
      <c r="R14" s="21">
        <v>0</v>
      </c>
      <c r="S14" s="23">
        <f t="shared" si="4"/>
        <v>0</v>
      </c>
    </row>
    <row r="15" spans="1:19" ht="25.5" x14ac:dyDescent="0.25">
      <c r="A15" s="17"/>
      <c r="B15" s="19">
        <v>5004976</v>
      </c>
      <c r="C15" s="19" t="s">
        <v>1264</v>
      </c>
      <c r="D15" s="68">
        <v>3000533</v>
      </c>
      <c r="E15" s="19" t="s">
        <v>1256</v>
      </c>
      <c r="F15" s="69">
        <v>120</v>
      </c>
      <c r="G15" s="19" t="s">
        <v>694</v>
      </c>
      <c r="H15" s="20">
        <v>0.3</v>
      </c>
      <c r="I15" s="21">
        <v>0.19849999999999998</v>
      </c>
      <c r="J15" s="21">
        <f t="shared" si="0"/>
        <v>4.4866541636423563E-2</v>
      </c>
      <c r="K15" s="21">
        <v>2.3924641209305264E-2</v>
      </c>
      <c r="L15" s="21">
        <v>1.0407489906356204E-2</v>
      </c>
      <c r="M15" s="21">
        <v>1.0534410520762094E-2</v>
      </c>
      <c r="N15" s="22">
        <f t="shared" si="1"/>
        <v>0.12052715974461091</v>
      </c>
      <c r="O15" s="22">
        <f t="shared" si="2"/>
        <v>0.17295783937360942</v>
      </c>
      <c r="P15" s="23">
        <f t="shared" si="3"/>
        <v>0.22602791756384669</v>
      </c>
      <c r="Q15" s="70">
        <v>0</v>
      </c>
      <c r="R15" s="21">
        <v>0</v>
      </c>
      <c r="S15" s="23">
        <f t="shared" si="4"/>
        <v>0</v>
      </c>
    </row>
    <row r="16" spans="1:19" ht="25.5" x14ac:dyDescent="0.25">
      <c r="A16" s="17"/>
      <c r="B16" s="19">
        <v>5004977</v>
      </c>
      <c r="C16" s="19" t="s">
        <v>1265</v>
      </c>
      <c r="D16" s="68">
        <v>3000643</v>
      </c>
      <c r="E16" s="19" t="s">
        <v>1257</v>
      </c>
      <c r="F16" s="69">
        <v>509</v>
      </c>
      <c r="G16" s="19" t="s">
        <v>1268</v>
      </c>
      <c r="H16" s="20">
        <v>3.1011760000000002</v>
      </c>
      <c r="I16" s="21">
        <v>3.3821759999999998</v>
      </c>
      <c r="J16" s="21">
        <f t="shared" si="0"/>
        <v>0.65447915038384963</v>
      </c>
      <c r="K16" s="21">
        <v>0.31119374154513935</v>
      </c>
      <c r="L16" s="21">
        <v>0.16124995462814695</v>
      </c>
      <c r="M16" s="21">
        <v>0.18203545421056333</v>
      </c>
      <c r="N16" s="22">
        <f t="shared" si="1"/>
        <v>9.2009919514874264E-2</v>
      </c>
      <c r="O16" s="22">
        <f t="shared" si="2"/>
        <v>0.13968631324132344</v>
      </c>
      <c r="P16" s="23">
        <f t="shared" si="3"/>
        <v>0.19350830660020343</v>
      </c>
      <c r="Q16" s="70">
        <v>0</v>
      </c>
      <c r="R16" s="21">
        <v>0</v>
      </c>
      <c r="S16" s="23">
        <f t="shared" si="4"/>
        <v>0</v>
      </c>
    </row>
    <row r="17" spans="1:19" ht="25.5" x14ac:dyDescent="0.25">
      <c r="A17" s="17"/>
      <c r="B17" s="19">
        <v>5004978</v>
      </c>
      <c r="C17" s="19" t="s">
        <v>1266</v>
      </c>
      <c r="D17" s="68">
        <v>3000643</v>
      </c>
      <c r="E17" s="19" t="s">
        <v>1257</v>
      </c>
      <c r="F17" s="69">
        <v>152</v>
      </c>
      <c r="G17" s="19" t="s">
        <v>1014</v>
      </c>
      <c r="H17" s="20">
        <v>0.9</v>
      </c>
      <c r="I17" s="21">
        <v>0.61899999999999999</v>
      </c>
      <c r="J17" s="21">
        <f t="shared" si="0"/>
        <v>7.2684019105508924E-2</v>
      </c>
      <c r="K17" s="21">
        <v>2.601179014891386E-2</v>
      </c>
      <c r="L17" s="21">
        <v>3.005751920863986E-2</v>
      </c>
      <c r="M17" s="21">
        <v>1.6614709747955203E-2</v>
      </c>
      <c r="N17" s="22">
        <f t="shared" si="1"/>
        <v>4.2022278108099935E-2</v>
      </c>
      <c r="O17" s="22">
        <f t="shared" si="2"/>
        <v>9.0580467459699068E-2</v>
      </c>
      <c r="P17" s="23">
        <f t="shared" si="3"/>
        <v>0.11742167868418243</v>
      </c>
      <c r="Q17" s="70">
        <v>0</v>
      </c>
      <c r="R17" s="21">
        <v>0</v>
      </c>
      <c r="S17" s="23">
        <f t="shared" si="4"/>
        <v>0</v>
      </c>
    </row>
    <row r="18" spans="1:19" ht="15.75" thickBot="1" x14ac:dyDescent="0.3">
      <c r="A18" s="41" t="s">
        <v>302</v>
      </c>
      <c r="B18" s="43"/>
      <c r="C18" s="43"/>
      <c r="D18" s="65"/>
      <c r="E18" s="43"/>
      <c r="F18" s="66"/>
      <c r="G18" s="43"/>
      <c r="H18" s="44">
        <f t="shared" ref="H18:M18" ca="1" si="5">OFFSET(H18,-MATCH("PROYECTOS",$A$8:$A$27,0)-1,0)-(OFFSET(H18,-MATCH("PROYECTOS",$A$8:$A$27,0),0))</f>
        <v>0.55960000000000321</v>
      </c>
      <c r="I18" s="45">
        <f t="shared" ca="1" si="5"/>
        <v>0.55959999999999965</v>
      </c>
      <c r="J18" s="45">
        <f t="shared" ca="1" si="5"/>
        <v>1.1649999767541885E-2</v>
      </c>
      <c r="K18" s="45">
        <f t="shared" ca="1" si="5"/>
        <v>5.59999980032444E-3</v>
      </c>
      <c r="L18" s="45">
        <f t="shared" ca="1" si="5"/>
        <v>2.79999990016222E-3</v>
      </c>
      <c r="M18" s="45">
        <f t="shared" ca="1" si="5"/>
        <v>3.2500000670552254E-3</v>
      </c>
      <c r="N18" s="46">
        <f t="shared" ca="1" si="1"/>
        <v>1.0007147606012229E-2</v>
      </c>
      <c r="O18" s="46">
        <f t="shared" ca="1" si="2"/>
        <v>1.5010721409018345E-2</v>
      </c>
      <c r="P18" s="47">
        <f t="shared" ca="1" si="3"/>
        <v>2.0818441328702454E-2</v>
      </c>
      <c r="Q18" s="67"/>
      <c r="R18" s="45"/>
      <c r="S18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workbookViewId="0">
      <selection activeCell="A15" sqref="A15:L15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89</v>
      </c>
      <c r="B1" s="50" t="s">
        <v>1271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1272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19.445845000000006</v>
      </c>
      <c r="E6" s="14">
        <v>31.955907999999997</v>
      </c>
      <c r="F6" s="14">
        <v>8.8096258560583465</v>
      </c>
      <c r="G6" s="14">
        <v>2.3608033396303654</v>
      </c>
      <c r="H6" s="14">
        <v>4.0528032234346938</v>
      </c>
      <c r="I6" s="14">
        <v>2.3960192929932873</v>
      </c>
      <c r="J6" s="15">
        <v>7.3876897493582894E-2</v>
      </c>
      <c r="K6" s="15">
        <v>0.20070174701545204</v>
      </c>
      <c r="L6" s="16">
        <v>0.27568066149327841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10.496595000000001</v>
      </c>
      <c r="E7" s="38">
        <f ca="1">SUM(E8:OFFSET(E6,MATCH("GOBIERNOS REGIONALES",$A$8:$A$50,0),0))</f>
        <v>10.619612000000002</v>
      </c>
      <c r="F7" s="38">
        <f ca="1">SUM(F8:OFFSET(F6,MATCH("GOBIERNOS REGIONALES",$A$8:$A$50,0),0))</f>
        <v>2.789703357870394</v>
      </c>
      <c r="G7" s="38">
        <f ca="1">SUM(G8:OFFSET(G6,MATCH("GOBIERNOS REGIONALES",$A$8:$A$50,0),0))</f>
        <v>0.65890018333448097</v>
      </c>
      <c r="H7" s="38">
        <f ca="1">SUM(H8:OFFSET(H6,MATCH("GOBIERNOS REGIONALES",$A$8:$A$50,0),0))</f>
        <v>1.4326954364391895</v>
      </c>
      <c r="I7" s="38">
        <f ca="1">SUM(I8:OFFSET(I6,MATCH("GOBIERNOS REGIONALES",$A$8:$A$50,0),0))</f>
        <v>0.69810773809672355</v>
      </c>
      <c r="J7" s="39">
        <f ca="1">IFERROR(G7/E7,0)</f>
        <v>6.204559859008793E-2</v>
      </c>
      <c r="K7" s="39">
        <f ca="1">IFERROR(SUM(G7,H7)/E7,0)</f>
        <v>0.19695593584527102</v>
      </c>
      <c r="L7" s="40">
        <f ca="1">IFERROR(SUM(G7,H7,I7)/E7,0)</f>
        <v>0.26269352946891034</v>
      </c>
      <c r="M7" s="4"/>
    </row>
    <row r="8" spans="1:13" x14ac:dyDescent="0.25">
      <c r="A8" s="17"/>
      <c r="B8" s="18">
        <v>13</v>
      </c>
      <c r="C8" s="19" t="s">
        <v>118</v>
      </c>
      <c r="D8" s="20">
        <v>8.4992550000000016</v>
      </c>
      <c r="E8" s="21">
        <v>8.4992550000000016</v>
      </c>
      <c r="F8" s="21">
        <f t="shared" ref="F8:F16" si="0">SUM(G8,H8,I8)</f>
        <v>2.2541942799421122</v>
      </c>
      <c r="G8" s="21">
        <v>0.40751089749392122</v>
      </c>
      <c r="H8" s="21">
        <v>1.2978474047072268</v>
      </c>
      <c r="I8" s="21">
        <v>0.54883597774096415</v>
      </c>
      <c r="J8" s="22">
        <f t="shared" ref="J8:J16" si="1">IFERROR(G8/E8,0)</f>
        <v>4.7946660912505996E-2</v>
      </c>
      <c r="K8" s="22">
        <f t="shared" ref="K8:K16" si="2">IFERROR(SUM(G8,H8)/E8,0)</f>
        <v>0.20064797469909396</v>
      </c>
      <c r="L8" s="23">
        <f t="shared" ref="L8:L16" si="3">IFERROR(SUM(G8,H8,I8)/E8,0)</f>
        <v>0.26522257303047286</v>
      </c>
      <c r="M8" s="4"/>
    </row>
    <row r="9" spans="1:13" ht="25.5" x14ac:dyDescent="0.25">
      <c r="A9" s="17"/>
      <c r="B9" s="18">
        <v>163</v>
      </c>
      <c r="C9" s="19" t="s">
        <v>152</v>
      </c>
      <c r="D9" s="20">
        <v>1.6857160000000002</v>
      </c>
      <c r="E9" s="21">
        <v>1.6851609999999999</v>
      </c>
      <c r="F9" s="21">
        <f t="shared" si="0"/>
        <v>0.43880629438513097</v>
      </c>
      <c r="G9" s="21">
        <v>0.20719140306755435</v>
      </c>
      <c r="H9" s="21">
        <v>0.110178311872005</v>
      </c>
      <c r="I9" s="21">
        <v>0.12143657944557162</v>
      </c>
      <c r="J9" s="22">
        <f t="shared" si="1"/>
        <v>0.12295050921992282</v>
      </c>
      <c r="K9" s="22">
        <f t="shared" si="2"/>
        <v>0.18833198426711711</v>
      </c>
      <c r="L9" s="23">
        <f t="shared" si="3"/>
        <v>0.26039428540366827</v>
      </c>
      <c r="M9" s="4"/>
    </row>
    <row r="10" spans="1:13" ht="25.5" x14ac:dyDescent="0.25">
      <c r="A10" s="17"/>
      <c r="B10" s="18">
        <v>331</v>
      </c>
      <c r="C10" s="19" t="s">
        <v>167</v>
      </c>
      <c r="D10" s="20">
        <v>0.31162400000000001</v>
      </c>
      <c r="E10" s="21">
        <v>0.43519600000000014</v>
      </c>
      <c r="F10" s="21">
        <f t="shared" si="0"/>
        <v>9.6702783543150872E-2</v>
      </c>
      <c r="G10" s="21">
        <v>4.4197882773005404E-2</v>
      </c>
      <c r="H10" s="21">
        <v>2.4669719859957695E-2</v>
      </c>
      <c r="I10" s="21">
        <v>2.7835180910187773E-2</v>
      </c>
      <c r="J10" s="22">
        <f t="shared" si="1"/>
        <v>0.10155856849099117</v>
      </c>
      <c r="K10" s="22">
        <f t="shared" si="2"/>
        <v>0.15824502668444351</v>
      </c>
      <c r="L10" s="23">
        <f t="shared" si="3"/>
        <v>0.22220512951210683</v>
      </c>
      <c r="M10" s="4"/>
    </row>
    <row r="11" spans="1:13" x14ac:dyDescent="0.25">
      <c r="A11" s="34" t="s">
        <v>214</v>
      </c>
      <c r="B11" s="57"/>
      <c r="C11" s="36"/>
      <c r="D11" s="37">
        <f ca="1">SUM(D12:OFFSET(D10,(MATCH("GOBIERNOS LOCALES",$A$8:$A$50,0)-MATCH("GOBIERNOS REGIONALES",$A$8:$A$50,0)),0))</f>
        <v>0.63866500000000004</v>
      </c>
      <c r="E11" s="38">
        <f ca="1">SUM(E12:OFFSET(E10,(MATCH("GOBIERNOS LOCALES",$A$8:$A$50,0)-MATCH("GOBIERNOS REGIONALES",$A$8:$A$50,0)),0))</f>
        <v>0.69139600000000001</v>
      </c>
      <c r="F11" s="38">
        <f ca="1">SUM(F12:OFFSET(F10,(MATCH("GOBIERNOS LOCALES",$A$8:$A$50,0)-MATCH("GOBIERNOS REGIONALES",$A$8:$A$50,0)),0))</f>
        <v>0.26671563603667892</v>
      </c>
      <c r="G11" s="38">
        <f ca="1">SUM(G12:OFFSET(G10,(MATCH("GOBIERNOS LOCALES",$A$8:$A$50,0)-MATCH("GOBIERNOS REGIONALES",$A$8:$A$50,0)),0))</f>
        <v>7.3347307741641998E-2</v>
      </c>
      <c r="H11" s="38">
        <f ca="1">SUM(H12:OFFSET(H10,(MATCH("GOBIERNOS LOCALES",$A$8:$A$50,0)-MATCH("GOBIERNOS REGIONALES",$A$8:$A$50,0)),0))</f>
        <v>8.6006486500991741E-2</v>
      </c>
      <c r="I11" s="38">
        <f ca="1">SUM(I12:OFFSET(I10,(MATCH("GOBIERNOS LOCALES",$A$8:$A$50,0)-MATCH("GOBIERNOS REGIONALES",$A$8:$A$50,0)),0))</f>
        <v>0.10736184179404518</v>
      </c>
      <c r="J11" s="39">
        <f t="shared" ca="1" si="1"/>
        <v>0.10608581441264051</v>
      </c>
      <c r="K11" s="39">
        <f t="shared" ca="1" si="2"/>
        <v>0.23048122095388712</v>
      </c>
      <c r="L11" s="40">
        <f t="shared" ca="1" si="3"/>
        <v>0.38576392694878031</v>
      </c>
      <c r="M11" s="4"/>
    </row>
    <row r="12" spans="1:13" x14ac:dyDescent="0.25">
      <c r="A12" s="17"/>
      <c r="B12" s="18">
        <v>443</v>
      </c>
      <c r="C12" s="19" t="s">
        <v>218</v>
      </c>
      <c r="D12" s="20">
        <v>5.0000000000000001E-4</v>
      </c>
      <c r="E12" s="21">
        <v>5.0000000000000001E-4</v>
      </c>
      <c r="F12" s="21">
        <f t="shared" si="0"/>
        <v>0</v>
      </c>
      <c r="G12" s="21">
        <v>0</v>
      </c>
      <c r="H12" s="21">
        <v>0</v>
      </c>
      <c r="I12" s="21">
        <v>0</v>
      </c>
      <c r="J12" s="22">
        <f t="shared" si="1"/>
        <v>0</v>
      </c>
      <c r="K12" s="22">
        <f t="shared" si="2"/>
        <v>0</v>
      </c>
      <c r="L12" s="23">
        <f t="shared" si="3"/>
        <v>0</v>
      </c>
      <c r="M12" s="4"/>
    </row>
    <row r="13" spans="1:13" x14ac:dyDescent="0.25">
      <c r="A13" s="17"/>
      <c r="B13" s="18">
        <v>454</v>
      </c>
      <c r="C13" s="19" t="s">
        <v>229</v>
      </c>
      <c r="D13" s="20">
        <v>0.61794000000000004</v>
      </c>
      <c r="E13" s="21">
        <v>0.31794</v>
      </c>
      <c r="F13" s="21">
        <f t="shared" si="0"/>
        <v>0.22842018603114411</v>
      </c>
      <c r="G13" s="21">
        <v>7.3347307741641998E-2</v>
      </c>
      <c r="H13" s="21">
        <v>8.5517486499156803E-2</v>
      </c>
      <c r="I13" s="21">
        <v>6.9555391790345311E-2</v>
      </c>
      <c r="J13" s="22">
        <f t="shared" si="1"/>
        <v>0.23069543857848021</v>
      </c>
      <c r="K13" s="22">
        <f t="shared" si="2"/>
        <v>0.49966910184562746</v>
      </c>
      <c r="L13" s="23">
        <f t="shared" si="3"/>
        <v>0.71843802614060548</v>
      </c>
      <c r="M13" s="4"/>
    </row>
    <row r="14" spans="1:13" x14ac:dyDescent="0.25">
      <c r="A14" s="17"/>
      <c r="B14" s="18">
        <v>455</v>
      </c>
      <c r="C14" s="19" t="s">
        <v>230</v>
      </c>
      <c r="D14" s="20">
        <v>2.0225E-2</v>
      </c>
      <c r="E14" s="21">
        <v>2.0225E-2</v>
      </c>
      <c r="F14" s="21">
        <f t="shared" si="0"/>
        <v>1.7176000073959585E-3</v>
      </c>
      <c r="G14" s="21">
        <v>0</v>
      </c>
      <c r="H14" s="21">
        <v>4.890000018349383E-4</v>
      </c>
      <c r="I14" s="21">
        <v>1.2286000055610202E-3</v>
      </c>
      <c r="J14" s="22">
        <f t="shared" si="1"/>
        <v>0</v>
      </c>
      <c r="K14" s="22">
        <f t="shared" si="2"/>
        <v>2.4177997618538359E-2</v>
      </c>
      <c r="L14" s="23">
        <f t="shared" si="3"/>
        <v>8.4924598635152462E-2</v>
      </c>
      <c r="M14" s="4"/>
    </row>
    <row r="15" spans="1:13" x14ac:dyDescent="0.25">
      <c r="A15" s="17"/>
      <c r="B15" s="18">
        <v>459</v>
      </c>
      <c r="C15" s="19" t="s">
        <v>234</v>
      </c>
      <c r="D15" s="20">
        <v>0</v>
      </c>
      <c r="E15" s="21">
        <v>0.35273100000000002</v>
      </c>
      <c r="F15" s="21">
        <f t="shared" si="0"/>
        <v>3.6577849998138845E-2</v>
      </c>
      <c r="G15" s="21">
        <v>0</v>
      </c>
      <c r="H15" s="21">
        <v>0</v>
      </c>
      <c r="I15" s="21">
        <v>3.6577849998138845E-2</v>
      </c>
      <c r="J15" s="22">
        <f t="shared" si="1"/>
        <v>0</v>
      </c>
      <c r="K15" s="22">
        <f t="shared" si="2"/>
        <v>0</v>
      </c>
      <c r="L15" s="23">
        <f t="shared" si="3"/>
        <v>0.10369899441256607</v>
      </c>
      <c r="M15" s="4"/>
    </row>
    <row r="16" spans="1:13" ht="15.75" thickBot="1" x14ac:dyDescent="0.3">
      <c r="A16" s="41" t="s">
        <v>241</v>
      </c>
      <c r="B16" s="58"/>
      <c r="C16" s="43"/>
      <c r="D16" s="44">
        <v>8.3105849999999979</v>
      </c>
      <c r="E16" s="45">
        <v>20.644899999999996</v>
      </c>
      <c r="F16" s="45">
        <f t="shared" si="0"/>
        <v>5.7532068621512735</v>
      </c>
      <c r="G16" s="45">
        <v>1.6285558485542424</v>
      </c>
      <c r="H16" s="45">
        <v>2.5341013004945125</v>
      </c>
      <c r="I16" s="45">
        <v>1.5905497131025186</v>
      </c>
      <c r="J16" s="46">
        <f t="shared" si="1"/>
        <v>7.8884172292151708E-2</v>
      </c>
      <c r="K16" s="46">
        <f t="shared" si="2"/>
        <v>0.20163125755265252</v>
      </c>
      <c r="L16" s="47">
        <f t="shared" si="3"/>
        <v>0.27867448435939501</v>
      </c>
      <c r="M16" s="4"/>
    </row>
    <row r="17" spans="4:13" x14ac:dyDescent="0.25">
      <c r="D17" s="5"/>
      <c r="E17" s="5"/>
      <c r="F17" s="5"/>
      <c r="G17" s="5"/>
      <c r="H17" s="5"/>
      <c r="I17" s="5"/>
      <c r="J17" s="4"/>
      <c r="K17" s="4"/>
      <c r="L17" s="4"/>
      <c r="M17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89</v>
      </c>
      <c r="B1" s="51" t="s">
        <v>1271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1273</v>
      </c>
      <c r="N2" s="72" t="s">
        <v>1286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19.445845000000006</v>
      </c>
      <c r="E6" s="14">
        <f ca="1">SUM(E7:OFFSET(E7,50,0))</f>
        <v>31.955907999999997</v>
      </c>
      <c r="F6" s="14">
        <f ca="1">SUM(F7:OFFSET(F7,50,0))</f>
        <v>8.8096258560583465</v>
      </c>
      <c r="G6" s="14">
        <f ca="1">SUM(G7:OFFSET(G7,50,0))</f>
        <v>2.3608033396303654</v>
      </c>
      <c r="H6" s="14">
        <f ca="1">SUM(H7:OFFSET(H7,50,0))</f>
        <v>4.0528032234346938</v>
      </c>
      <c r="I6" s="14">
        <f ca="1">SUM(I7:OFFSET(I7,50,0))</f>
        <v>2.3960192929932873</v>
      </c>
      <c r="J6" s="15">
        <f ca="1">IFERROR(G6/E6,0)</f>
        <v>7.3876897493582894E-2</v>
      </c>
      <c r="K6" s="15">
        <f ca="1">IFERROR(SUM(G6,H6)/E6,0)</f>
        <v>0.20070174701545204</v>
      </c>
      <c r="L6" s="16">
        <f ca="1">IFERROR(SUM(G6,H6,I6)/E6,0)</f>
        <v>0.27568066149327841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</v>
      </c>
      <c r="C7" s="19" t="s">
        <v>258</v>
      </c>
      <c r="D7" s="20">
        <v>0.58184199999999997</v>
      </c>
      <c r="E7" s="21">
        <v>0.58184199999999997</v>
      </c>
      <c r="F7" s="21">
        <f t="shared" ref="F7:F26" si="0">SUM(G7,H7,I7)</f>
        <v>0.3568630013614893</v>
      </c>
      <c r="G7" s="21">
        <v>0</v>
      </c>
      <c r="H7" s="21">
        <v>0.3568630013614893</v>
      </c>
      <c r="I7" s="21">
        <v>0</v>
      </c>
      <c r="J7" s="22">
        <f t="shared" ref="J7:J26" si="1">IFERROR(G7/E7,0)</f>
        <v>0</v>
      </c>
      <c r="K7" s="22">
        <f t="shared" ref="K7:K26" si="2">IFERROR(SUM(G7,H7)/E7,0)</f>
        <v>0.61333317526319742</v>
      </c>
      <c r="L7" s="23">
        <f t="shared" ref="L7:L26" si="3">IFERROR(SUM(G7,H7,I7)/E7,0)</f>
        <v>0.61333317526319742</v>
      </c>
      <c r="M7" s="4"/>
      <c r="N7" t="s">
        <v>276</v>
      </c>
      <c r="O7" s="5">
        <v>0.1199999978125561</v>
      </c>
      <c r="P7" s="71">
        <v>0.92307690625043148</v>
      </c>
    </row>
    <row r="8" spans="1:16" x14ac:dyDescent="0.25">
      <c r="A8" s="17"/>
      <c r="B8" s="55">
        <v>2</v>
      </c>
      <c r="C8" s="19" t="s">
        <v>259</v>
      </c>
      <c r="D8" s="20">
        <v>0.92104299999999995</v>
      </c>
      <c r="E8" s="21">
        <v>0.97433700000000001</v>
      </c>
      <c r="F8" s="21">
        <f t="shared" si="0"/>
        <v>0.14393480104627088</v>
      </c>
      <c r="G8" s="21">
        <v>2.1425900340545923E-2</v>
      </c>
      <c r="H8" s="21">
        <v>1.2327500066021457E-2</v>
      </c>
      <c r="I8" s="21">
        <v>0.1101814006397035</v>
      </c>
      <c r="J8" s="22">
        <f t="shared" si="1"/>
        <v>2.1990235760877316E-2</v>
      </c>
      <c r="K8" s="22">
        <f t="shared" si="2"/>
        <v>3.4642429063627245E-2</v>
      </c>
      <c r="L8" s="23">
        <f t="shared" si="3"/>
        <v>0.14772589057612601</v>
      </c>
      <c r="M8" s="4"/>
      <c r="N8" t="s">
        <v>273</v>
      </c>
      <c r="O8" s="5">
        <v>9.0720001142472029E-2</v>
      </c>
      <c r="P8" s="71">
        <v>0.7776644448466189</v>
      </c>
    </row>
    <row r="9" spans="1:16" x14ac:dyDescent="0.25">
      <c r="A9" s="17"/>
      <c r="B9" s="55">
        <v>3</v>
      </c>
      <c r="C9" s="19" t="s">
        <v>260</v>
      </c>
      <c r="D9" s="20">
        <v>9.3040000000000012E-2</v>
      </c>
      <c r="E9" s="21">
        <v>5.7605000000000003E-2</v>
      </c>
      <c r="F9" s="21">
        <f t="shared" si="0"/>
        <v>1.4432089854381047E-2</v>
      </c>
      <c r="G9" s="21">
        <v>2.7270899154245853E-3</v>
      </c>
      <c r="H9" s="21">
        <v>3.4999999916180968E-3</v>
      </c>
      <c r="I9" s="21">
        <v>8.204999947338365E-3</v>
      </c>
      <c r="J9" s="22">
        <f t="shared" si="1"/>
        <v>4.7341201552375402E-2</v>
      </c>
      <c r="K9" s="22">
        <f t="shared" si="2"/>
        <v>0.10809981611045363</v>
      </c>
      <c r="L9" s="23">
        <f t="shared" si="3"/>
        <v>0.25053536766567219</v>
      </c>
      <c r="M9" s="4"/>
      <c r="N9" t="s">
        <v>269</v>
      </c>
      <c r="O9" s="5">
        <v>4.9276558944256976E-2</v>
      </c>
      <c r="P9" s="71">
        <v>0.73566867134837677</v>
      </c>
    </row>
    <row r="10" spans="1:16" x14ac:dyDescent="0.25">
      <c r="A10" s="17"/>
      <c r="B10" s="55">
        <v>4</v>
      </c>
      <c r="C10" s="19" t="s">
        <v>261</v>
      </c>
      <c r="D10" s="20">
        <v>0.31225900000000001</v>
      </c>
      <c r="E10" s="21">
        <v>0.18249499999999999</v>
      </c>
      <c r="F10" s="21">
        <f t="shared" si="0"/>
        <v>0</v>
      </c>
      <c r="G10" s="21">
        <v>0</v>
      </c>
      <c r="H10" s="21">
        <v>0</v>
      </c>
      <c r="I10" s="21">
        <v>0</v>
      </c>
      <c r="J10" s="22">
        <f t="shared" si="1"/>
        <v>0</v>
      </c>
      <c r="K10" s="22">
        <f t="shared" si="2"/>
        <v>0</v>
      </c>
      <c r="L10" s="23">
        <f t="shared" si="3"/>
        <v>0</v>
      </c>
      <c r="M10" s="4"/>
      <c r="N10" t="s">
        <v>258</v>
      </c>
      <c r="O10" s="5">
        <v>0.3568630013614893</v>
      </c>
      <c r="P10" s="71">
        <v>0.61333317526319742</v>
      </c>
    </row>
    <row r="11" spans="1:16" x14ac:dyDescent="0.25">
      <c r="A11" s="17"/>
      <c r="B11" s="55">
        <v>5</v>
      </c>
      <c r="C11" s="19" t="s">
        <v>262</v>
      </c>
      <c r="D11" s="20">
        <v>0.33430700000000002</v>
      </c>
      <c r="E11" s="21">
        <v>0.51000400000000001</v>
      </c>
      <c r="F11" s="21">
        <f t="shared" si="0"/>
        <v>0.19442025187890977</v>
      </c>
      <c r="G11" s="21">
        <v>1.6877750109415501E-2</v>
      </c>
      <c r="H11" s="21">
        <v>0.16936375173099805</v>
      </c>
      <c r="I11" s="21">
        <v>8.1787500384962186E-3</v>
      </c>
      <c r="J11" s="22">
        <f t="shared" si="1"/>
        <v>3.3093368109692281E-2</v>
      </c>
      <c r="K11" s="22">
        <f t="shared" si="2"/>
        <v>0.3651765512435462</v>
      </c>
      <c r="L11" s="23">
        <f t="shared" si="3"/>
        <v>0.38121319024735051</v>
      </c>
      <c r="M11" s="4"/>
      <c r="N11" t="s">
        <v>274</v>
      </c>
      <c r="O11" s="5">
        <v>0.22842018603114411</v>
      </c>
      <c r="P11" s="71">
        <v>0.48813990261816492</v>
      </c>
    </row>
    <row r="12" spans="1:16" x14ac:dyDescent="0.25">
      <c r="A12" s="17"/>
      <c r="B12" s="55">
        <v>6</v>
      </c>
      <c r="C12" s="19" t="s">
        <v>263</v>
      </c>
      <c r="D12" s="20">
        <v>3.2742720000000003</v>
      </c>
      <c r="E12" s="21">
        <v>2.1654710000000006</v>
      </c>
      <c r="F12" s="21">
        <f t="shared" si="0"/>
        <v>0.47340687290488859</v>
      </c>
      <c r="G12" s="21">
        <v>8.5256299702450633E-2</v>
      </c>
      <c r="H12" s="21">
        <v>0.15426647106733071</v>
      </c>
      <c r="I12" s="21">
        <v>0.23388410213510724</v>
      </c>
      <c r="J12" s="22">
        <f t="shared" si="1"/>
        <v>3.9370788019073268E-2</v>
      </c>
      <c r="K12" s="22">
        <f t="shared" si="2"/>
        <v>0.11061001083356982</v>
      </c>
      <c r="L12" s="23">
        <f t="shared" si="3"/>
        <v>0.21861612226849883</v>
      </c>
      <c r="M12" s="4"/>
      <c r="N12" t="s">
        <v>262</v>
      </c>
      <c r="O12" s="5">
        <v>0.19442025187890977</v>
      </c>
      <c r="P12" s="71">
        <v>0.38121319024735051</v>
      </c>
    </row>
    <row r="13" spans="1:16" x14ac:dyDescent="0.25">
      <c r="A13" s="17"/>
      <c r="B13" s="55">
        <v>8</v>
      </c>
      <c r="C13" s="19" t="s">
        <v>265</v>
      </c>
      <c r="D13" s="20">
        <v>7.2713449999999993</v>
      </c>
      <c r="E13" s="21">
        <v>16.485662000000001</v>
      </c>
      <c r="F13" s="21">
        <f t="shared" si="0"/>
        <v>4.9694786201580428</v>
      </c>
      <c r="G13" s="21">
        <v>1.3594509554095566</v>
      </c>
      <c r="H13" s="21">
        <v>2.2906427968409844</v>
      </c>
      <c r="I13" s="21">
        <v>1.3193848679075018</v>
      </c>
      <c r="J13" s="22">
        <f t="shared" si="1"/>
        <v>8.2462624516355887E-2</v>
      </c>
      <c r="K13" s="22">
        <f t="shared" si="2"/>
        <v>0.22141020192277028</v>
      </c>
      <c r="L13" s="23">
        <f t="shared" si="3"/>
        <v>0.30144246680285219</v>
      </c>
      <c r="M13" s="4"/>
      <c r="N13" t="s">
        <v>265</v>
      </c>
      <c r="O13" s="5">
        <v>4.9694786201580428</v>
      </c>
      <c r="P13" s="71">
        <v>0.30144246680285219</v>
      </c>
    </row>
    <row r="14" spans="1:16" x14ac:dyDescent="0.25">
      <c r="A14" s="17"/>
      <c r="B14" s="55">
        <v>9</v>
      </c>
      <c r="C14" s="19" t="s">
        <v>266</v>
      </c>
      <c r="D14" s="20">
        <v>0.37620800000000004</v>
      </c>
      <c r="E14" s="21">
        <v>1.2452649999999998</v>
      </c>
      <c r="F14" s="21">
        <f t="shared" si="0"/>
        <v>0.27309200783929555</v>
      </c>
      <c r="G14" s="21">
        <v>0.10182500386144966</v>
      </c>
      <c r="H14" s="21">
        <v>0.16519700389471836</v>
      </c>
      <c r="I14" s="21">
        <v>6.0700000831275247E-3</v>
      </c>
      <c r="J14" s="22">
        <f t="shared" si="1"/>
        <v>8.1769746890380496E-2</v>
      </c>
      <c r="K14" s="22">
        <f t="shared" si="2"/>
        <v>0.21442986653938564</v>
      </c>
      <c r="L14" s="23">
        <f t="shared" si="3"/>
        <v>0.21930433107755826</v>
      </c>
      <c r="M14" s="4"/>
      <c r="N14" t="s">
        <v>281</v>
      </c>
      <c r="O14" s="5">
        <v>2.1007999544963241E-2</v>
      </c>
      <c r="P14" s="71">
        <v>0.29146606469419156</v>
      </c>
    </row>
    <row r="15" spans="1:16" x14ac:dyDescent="0.25">
      <c r="A15" s="17"/>
      <c r="B15" s="55">
        <v>10</v>
      </c>
      <c r="C15" s="19" t="s">
        <v>267</v>
      </c>
      <c r="D15" s="20">
        <v>0.25553199999999998</v>
      </c>
      <c r="E15" s="21">
        <v>1.299091</v>
      </c>
      <c r="F15" s="21">
        <f t="shared" si="0"/>
        <v>0.3522119015106</v>
      </c>
      <c r="G15" s="21">
        <v>9.928689943626523E-2</v>
      </c>
      <c r="H15" s="21">
        <v>0.18550000299001113</v>
      </c>
      <c r="I15" s="21">
        <v>6.7424999084323645E-2</v>
      </c>
      <c r="J15" s="22">
        <f t="shared" si="1"/>
        <v>7.6427978822319012E-2</v>
      </c>
      <c r="K15" s="22">
        <f t="shared" si="2"/>
        <v>0.21922013348277861</v>
      </c>
      <c r="L15" s="23">
        <f t="shared" si="3"/>
        <v>0.27112180864204277</v>
      </c>
      <c r="M15" s="4"/>
      <c r="N15" t="s">
        <v>267</v>
      </c>
      <c r="O15" s="5">
        <v>0.3522119015106</v>
      </c>
      <c r="P15" s="71">
        <v>0.27112180864204277</v>
      </c>
    </row>
    <row r="16" spans="1:16" x14ac:dyDescent="0.25">
      <c r="A16" s="17"/>
      <c r="B16" s="55">
        <v>12</v>
      </c>
      <c r="C16" s="19" t="s">
        <v>269</v>
      </c>
      <c r="D16" s="20">
        <v>6.7000000000000002E-3</v>
      </c>
      <c r="E16" s="21">
        <v>6.6982E-2</v>
      </c>
      <c r="F16" s="21">
        <f t="shared" si="0"/>
        <v>4.9276558944256976E-2</v>
      </c>
      <c r="G16" s="21">
        <v>4.0000001899898052E-3</v>
      </c>
      <c r="H16" s="21">
        <v>3.5959999542683363E-2</v>
      </c>
      <c r="I16" s="21">
        <v>9.3165592115838081E-3</v>
      </c>
      <c r="J16" s="22">
        <f t="shared" si="1"/>
        <v>5.9717538890893151E-2</v>
      </c>
      <c r="K16" s="22">
        <f t="shared" si="2"/>
        <v>0.59657818119305439</v>
      </c>
      <c r="L16" s="23">
        <f t="shared" si="3"/>
        <v>0.73566867134837677</v>
      </c>
      <c r="M16" s="4"/>
      <c r="N16" t="s">
        <v>272</v>
      </c>
      <c r="O16" s="5">
        <v>1.030151758805232</v>
      </c>
      <c r="P16" s="71">
        <v>0.25445125513804218</v>
      </c>
    </row>
    <row r="17" spans="1:16" x14ac:dyDescent="0.25">
      <c r="A17" s="17"/>
      <c r="B17" s="55">
        <v>15</v>
      </c>
      <c r="C17" s="19" t="s">
        <v>272</v>
      </c>
      <c r="D17" s="20">
        <v>3.9128060000000007</v>
      </c>
      <c r="E17" s="21">
        <v>4.0485230000000003</v>
      </c>
      <c r="F17" s="21">
        <f t="shared" si="0"/>
        <v>1.030151758805232</v>
      </c>
      <c r="G17" s="21">
        <v>0.52406093303579837</v>
      </c>
      <c r="H17" s="21">
        <v>0.21117501021217322</v>
      </c>
      <c r="I17" s="21">
        <v>0.29491581555726043</v>
      </c>
      <c r="J17" s="22">
        <f t="shared" si="1"/>
        <v>0.12944496870483344</v>
      </c>
      <c r="K17" s="22">
        <f t="shared" si="2"/>
        <v>0.18160596920110655</v>
      </c>
      <c r="L17" s="23">
        <f t="shared" si="3"/>
        <v>0.25445125513804218</v>
      </c>
      <c r="M17" s="4"/>
      <c r="N17" t="s">
        <v>260</v>
      </c>
      <c r="O17" s="5">
        <v>1.4432089854381047E-2</v>
      </c>
      <c r="P17" s="71">
        <v>0.25053536766567219</v>
      </c>
    </row>
    <row r="18" spans="1:16" x14ac:dyDescent="0.25">
      <c r="A18" s="17"/>
      <c r="B18" s="55">
        <v>16</v>
      </c>
      <c r="C18" s="19" t="s">
        <v>273</v>
      </c>
      <c r="D18" s="20">
        <v>0</v>
      </c>
      <c r="E18" s="21">
        <v>0.11665700000000001</v>
      </c>
      <c r="F18" s="21">
        <f t="shared" si="0"/>
        <v>9.0720001142472029E-2</v>
      </c>
      <c r="G18" s="21">
        <v>1.5959999989718199E-2</v>
      </c>
      <c r="H18" s="21">
        <v>7.3500001104548573E-2</v>
      </c>
      <c r="I18" s="21">
        <v>1.2600000482052565E-3</v>
      </c>
      <c r="J18" s="22">
        <f t="shared" si="1"/>
        <v>0.13681133570825751</v>
      </c>
      <c r="K18" s="22">
        <f t="shared" si="2"/>
        <v>0.76686354950210245</v>
      </c>
      <c r="L18" s="23">
        <f t="shared" si="3"/>
        <v>0.7776644448466189</v>
      </c>
      <c r="M18" s="4"/>
      <c r="N18" t="s">
        <v>278</v>
      </c>
      <c r="O18" s="5">
        <v>0.33872562604665291</v>
      </c>
      <c r="P18" s="71">
        <v>0.23390053042904274</v>
      </c>
    </row>
    <row r="19" spans="1:16" x14ac:dyDescent="0.25">
      <c r="A19" s="17"/>
      <c r="B19" s="55">
        <v>17</v>
      </c>
      <c r="C19" s="19" t="s">
        <v>274</v>
      </c>
      <c r="D19" s="20">
        <v>0.61794000000000004</v>
      </c>
      <c r="E19" s="21">
        <v>0.46794000000000002</v>
      </c>
      <c r="F19" s="21">
        <f t="shared" si="0"/>
        <v>0.22842018603114411</v>
      </c>
      <c r="G19" s="21">
        <v>7.3347307741641998E-2</v>
      </c>
      <c r="H19" s="21">
        <v>8.5517486499156803E-2</v>
      </c>
      <c r="I19" s="21">
        <v>6.9555391790345311E-2</v>
      </c>
      <c r="J19" s="22">
        <f t="shared" si="1"/>
        <v>0.15674511206915842</v>
      </c>
      <c r="K19" s="22">
        <f t="shared" si="2"/>
        <v>0.33949821396076163</v>
      </c>
      <c r="L19" s="23">
        <f t="shared" si="3"/>
        <v>0.48813990261816492</v>
      </c>
      <c r="M19" s="4"/>
      <c r="N19" t="s">
        <v>266</v>
      </c>
      <c r="O19" s="5">
        <v>0.27309200783929555</v>
      </c>
      <c r="P19" s="71">
        <v>0.21930433107755826</v>
      </c>
    </row>
    <row r="20" spans="1:16" x14ac:dyDescent="0.25">
      <c r="A20" s="17"/>
      <c r="B20" s="55">
        <v>18</v>
      </c>
      <c r="C20" s="19" t="s">
        <v>275</v>
      </c>
      <c r="D20" s="20">
        <v>2.0225E-2</v>
      </c>
      <c r="E20" s="21">
        <v>7.0224999999999996E-2</v>
      </c>
      <c r="F20" s="21">
        <f t="shared" si="0"/>
        <v>6.9956000916135963E-3</v>
      </c>
      <c r="G20" s="21">
        <v>2.360000042244792E-3</v>
      </c>
      <c r="H20" s="21">
        <v>1.9890000148734543E-3</v>
      </c>
      <c r="I20" s="21">
        <v>2.64660003449535E-3</v>
      </c>
      <c r="J20" s="22">
        <f t="shared" si="1"/>
        <v>3.3606266176501136E-2</v>
      </c>
      <c r="K20" s="22">
        <f t="shared" si="2"/>
        <v>6.1929513095311452E-2</v>
      </c>
      <c r="L20" s="23">
        <f t="shared" si="3"/>
        <v>9.9616946836790274E-2</v>
      </c>
      <c r="M20" s="4"/>
      <c r="N20" t="s">
        <v>263</v>
      </c>
      <c r="O20" s="5">
        <v>0.47340687290488859</v>
      </c>
      <c r="P20" s="71">
        <v>0.21861612226849883</v>
      </c>
    </row>
    <row r="21" spans="1:16" x14ac:dyDescent="0.25">
      <c r="A21" s="17"/>
      <c r="B21" s="55">
        <v>19</v>
      </c>
      <c r="C21" s="19" t="s">
        <v>276</v>
      </c>
      <c r="D21" s="20">
        <v>0.15758999999999998</v>
      </c>
      <c r="E21" s="21">
        <v>0.13</v>
      </c>
      <c r="F21" s="21">
        <f t="shared" si="0"/>
        <v>0.1199999978125561</v>
      </c>
      <c r="G21" s="21">
        <v>0</v>
      </c>
      <c r="H21" s="21">
        <v>0.1199999978125561</v>
      </c>
      <c r="I21" s="21">
        <v>0</v>
      </c>
      <c r="J21" s="22">
        <f t="shared" si="1"/>
        <v>0</v>
      </c>
      <c r="K21" s="22">
        <f t="shared" si="2"/>
        <v>0.92307690625043148</v>
      </c>
      <c r="L21" s="23">
        <f t="shared" si="3"/>
        <v>0.92307690625043148</v>
      </c>
      <c r="M21" s="4"/>
      <c r="N21" t="s">
        <v>259</v>
      </c>
      <c r="O21" s="5">
        <v>0.14393480104627088</v>
      </c>
      <c r="P21" s="71">
        <v>0.14772589057612601</v>
      </c>
    </row>
    <row r="22" spans="1:16" x14ac:dyDescent="0.25">
      <c r="A22" s="17"/>
      <c r="B22" s="55">
        <v>20</v>
      </c>
      <c r="C22" s="19" t="s">
        <v>277</v>
      </c>
      <c r="D22" s="20">
        <v>0.49999999999999994</v>
      </c>
      <c r="E22" s="21">
        <v>0.46706000000000003</v>
      </c>
      <c r="F22" s="21">
        <f t="shared" si="0"/>
        <v>6.5495849004946649E-2</v>
      </c>
      <c r="G22" s="21">
        <v>9.9999997764825821E-3</v>
      </c>
      <c r="H22" s="21">
        <v>2.5485379956080578E-2</v>
      </c>
      <c r="I22" s="21">
        <v>3.0010469272383489E-2</v>
      </c>
      <c r="J22" s="22">
        <f t="shared" si="1"/>
        <v>2.1410524935731128E-2</v>
      </c>
      <c r="K22" s="22">
        <f t="shared" si="2"/>
        <v>7.5976062459990487E-2</v>
      </c>
      <c r="L22" s="23">
        <f t="shared" si="3"/>
        <v>0.14023005396511506</v>
      </c>
      <c r="M22" s="4"/>
      <c r="N22" t="s">
        <v>277</v>
      </c>
      <c r="O22" s="5">
        <v>6.5495849004946649E-2</v>
      </c>
      <c r="P22" s="71">
        <v>0.14023005396511506</v>
      </c>
    </row>
    <row r="23" spans="1:16" x14ac:dyDescent="0.25">
      <c r="A23" s="17"/>
      <c r="B23" s="55">
        <v>21</v>
      </c>
      <c r="C23" s="19" t="s">
        <v>278</v>
      </c>
      <c r="D23" s="20">
        <v>0.40573599999999999</v>
      </c>
      <c r="E23" s="21">
        <v>1.4481609999999998</v>
      </c>
      <c r="F23" s="21">
        <f t="shared" si="0"/>
        <v>0.33872562604665291</v>
      </c>
      <c r="G23" s="21">
        <v>3.1075200298801064E-2</v>
      </c>
      <c r="H23" s="21">
        <v>0.14464981998025905</v>
      </c>
      <c r="I23" s="21">
        <v>0.16300060576759279</v>
      </c>
      <c r="J23" s="22">
        <f t="shared" si="1"/>
        <v>2.1458387775116904E-2</v>
      </c>
      <c r="K23" s="22">
        <f t="shared" si="2"/>
        <v>0.12134356627409532</v>
      </c>
      <c r="L23" s="23">
        <f t="shared" si="3"/>
        <v>0.23390053042904274</v>
      </c>
      <c r="M23" s="4"/>
      <c r="N23" t="s">
        <v>275</v>
      </c>
      <c r="O23" s="5">
        <v>6.9956000916135963E-3</v>
      </c>
      <c r="P23" s="71">
        <v>9.9616946836790274E-2</v>
      </c>
    </row>
    <row r="24" spans="1:16" x14ac:dyDescent="0.25">
      <c r="A24" s="17"/>
      <c r="B24" s="55">
        <v>22</v>
      </c>
      <c r="C24" s="19" t="s">
        <v>279</v>
      </c>
      <c r="D24" s="20">
        <v>0</v>
      </c>
      <c r="E24" s="21">
        <v>1.116511</v>
      </c>
      <c r="F24" s="21">
        <f t="shared" si="0"/>
        <v>3.6577849998138845E-2</v>
      </c>
      <c r="G24" s="21">
        <v>0</v>
      </c>
      <c r="H24" s="21">
        <v>0</v>
      </c>
      <c r="I24" s="21">
        <v>3.6577849998138845E-2</v>
      </c>
      <c r="J24" s="22">
        <f t="shared" si="1"/>
        <v>0</v>
      </c>
      <c r="K24" s="22">
        <f t="shared" si="2"/>
        <v>0</v>
      </c>
      <c r="L24" s="23">
        <f t="shared" si="3"/>
        <v>3.2760850540781816E-2</v>
      </c>
      <c r="M24" s="4"/>
      <c r="N24" t="s">
        <v>282</v>
      </c>
      <c r="O24" s="5">
        <v>4.4414882082492113E-2</v>
      </c>
      <c r="P24" s="71">
        <v>9.8699737961093589E-2</v>
      </c>
    </row>
    <row r="25" spans="1:16" x14ac:dyDescent="0.25">
      <c r="A25" s="17"/>
      <c r="B25" s="55">
        <v>24</v>
      </c>
      <c r="C25" s="19" t="s">
        <v>281</v>
      </c>
      <c r="D25" s="20">
        <v>6.9999999999999993E-2</v>
      </c>
      <c r="E25" s="21">
        <v>7.2076999999999988E-2</v>
      </c>
      <c r="F25" s="21">
        <f t="shared" si="0"/>
        <v>2.1007999544963241E-2</v>
      </c>
      <c r="G25" s="21">
        <v>1.3149999780580401E-2</v>
      </c>
      <c r="H25" s="21">
        <v>0</v>
      </c>
      <c r="I25" s="21">
        <v>7.8579997643828392E-3</v>
      </c>
      <c r="J25" s="22">
        <f t="shared" si="1"/>
        <v>0.1824437723626178</v>
      </c>
      <c r="K25" s="22">
        <f t="shared" si="2"/>
        <v>0.1824437723626178</v>
      </c>
      <c r="L25" s="23">
        <f t="shared" si="3"/>
        <v>0.29146606469419156</v>
      </c>
      <c r="M25" s="4"/>
      <c r="N25" t="s">
        <v>279</v>
      </c>
      <c r="O25" s="5">
        <v>3.6577849998138845E-2</v>
      </c>
      <c r="P25" s="71">
        <v>3.2760850540781816E-2</v>
      </c>
    </row>
    <row r="26" spans="1:16" ht="15.75" thickBot="1" x14ac:dyDescent="0.3">
      <c r="A26" s="24"/>
      <c r="B26" s="56">
        <v>25</v>
      </c>
      <c r="C26" s="26" t="s">
        <v>282</v>
      </c>
      <c r="D26" s="27">
        <v>0.33499999999999996</v>
      </c>
      <c r="E26" s="28">
        <v>0.44999999999999996</v>
      </c>
      <c r="F26" s="28">
        <f t="shared" si="0"/>
        <v>4.4414882082492113E-2</v>
      </c>
      <c r="G26" s="28">
        <v>0</v>
      </c>
      <c r="H26" s="28">
        <v>1.686600036919117E-2</v>
      </c>
      <c r="I26" s="28">
        <v>2.7548881713300943E-2</v>
      </c>
      <c r="J26" s="29">
        <f t="shared" si="1"/>
        <v>0</v>
      </c>
      <c r="K26" s="29">
        <f t="shared" si="2"/>
        <v>3.7480000820424825E-2</v>
      </c>
      <c r="L26" s="30">
        <f t="shared" si="3"/>
        <v>9.8699737961093589E-2</v>
      </c>
      <c r="M26" s="4"/>
      <c r="N26" t="s">
        <v>261</v>
      </c>
      <c r="O26" s="5">
        <v>0</v>
      </c>
      <c r="P26" s="71">
        <v>0</v>
      </c>
    </row>
    <row r="27" spans="1:16" x14ac:dyDescent="0.25">
      <c r="O27" s="5"/>
      <c r="P27" s="71"/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workbookViewId="0">
      <selection activeCell="A15" sqref="A15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3.85546875" customWidth="1"/>
    <col min="6" max="6" width="13.5703125" customWidth="1"/>
    <col min="7" max="9" width="0" hidden="1" customWidth="1"/>
  </cols>
  <sheetData>
    <row r="1" spans="1:13" ht="15.75" x14ac:dyDescent="0.25">
      <c r="A1" s="50">
        <v>89</v>
      </c>
      <c r="B1" s="49" t="s">
        <v>1271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1274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19.445845000000006</v>
      </c>
      <c r="E6" s="14">
        <v>31.955907999999997</v>
      </c>
      <c r="F6" s="14">
        <v>8.8096258560583465</v>
      </c>
      <c r="G6" s="14">
        <v>2.3608033396303654</v>
      </c>
      <c r="H6" s="14">
        <v>4.0528032234346938</v>
      </c>
      <c r="I6" s="14">
        <v>2.3960192929932873</v>
      </c>
      <c r="J6" s="15">
        <v>7.3876897493582894E-2</v>
      </c>
      <c r="K6" s="15">
        <v>0.20070174701545204</v>
      </c>
      <c r="L6" s="16">
        <v>0.27568066149327841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8.9030050000000003</v>
      </c>
      <c r="E7" s="38">
        <f ca="1">SUM(E8:OFFSET(E6,MATCH("PROYECTOS",$A$8:$A$50,0),0))</f>
        <v>9.3763950000000005</v>
      </c>
      <c r="F7" s="38">
        <f ca="1">SUM(F8:OFFSET(F6,MATCH("PROYECTOS",$A$8:$A$50,0),0))</f>
        <v>2.4949208960354099</v>
      </c>
      <c r="G7" s="38">
        <f ca="1">SUM(G8:OFFSET(G6,MATCH("PROYECTOS",$A$8:$A$50,0),0))</f>
        <v>0.67347727302694693</v>
      </c>
      <c r="H7" s="38">
        <f ca="1">SUM(H8:OFFSET(H6,MATCH("PROYECTOS",$A$8:$A$50,0),0))</f>
        <v>1.0775214351365321</v>
      </c>
      <c r="I7" s="38">
        <f ca="1">SUM(I8:OFFSET(I6,MATCH("PROYECTOS",$A$8:$A$50,0),0))</f>
        <v>0.74392218787193087</v>
      </c>
      <c r="J7" s="39">
        <f ca="1">IFERROR(G7/E7,0)</f>
        <v>7.1826887948614249E-2</v>
      </c>
      <c r="K7" s="39">
        <f ca="1">IFERROR(SUM(G7,H7)/E7,0)</f>
        <v>0.18674540782075402</v>
      </c>
      <c r="L7" s="40">
        <f ca="1">IFERROR(SUM(G7,H7,I7)/E7,0)</f>
        <v>0.26608530208416026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3.8803000000000005</v>
      </c>
      <c r="E8" s="21">
        <v>4.1982559999999998</v>
      </c>
      <c r="F8" s="21">
        <f t="shared" ref="F8:F10" si="0">SUM(G8,H8,I8)</f>
        <v>1.1881825804559867</v>
      </c>
      <c r="G8" s="21">
        <v>0.53836290088656824</v>
      </c>
      <c r="H8" s="21">
        <v>0.29240824400767451</v>
      </c>
      <c r="I8" s="21">
        <v>0.35741143556174393</v>
      </c>
      <c r="J8" s="22">
        <f t="shared" ref="J8:J11" si="1">IFERROR(G8/E8,0)</f>
        <v>0.12823489108014571</v>
      </c>
      <c r="K8" s="22">
        <f t="shared" ref="K8:K11" si="2">IFERROR(SUM(G8,H8)/E8,0)</f>
        <v>0.19788482286317052</v>
      </c>
      <c r="L8" s="23">
        <f t="shared" ref="L8:L11" si="3">IFERROR(SUM(G8,H8,I8)/E8,0)</f>
        <v>0.28301813430528933</v>
      </c>
      <c r="M8" s="4"/>
    </row>
    <row r="9" spans="1:13" ht="25.5" x14ac:dyDescent="0.25">
      <c r="A9" s="17"/>
      <c r="B9" s="19">
        <v>3000339</v>
      </c>
      <c r="C9" s="19" t="s">
        <v>1276</v>
      </c>
      <c r="D9" s="20">
        <v>3.9923300000000004</v>
      </c>
      <c r="E9" s="21">
        <v>4.0724669999999996</v>
      </c>
      <c r="F9" s="21">
        <f t="shared" si="0"/>
        <v>0.50649241623113994</v>
      </c>
      <c r="G9" s="21">
        <v>0.12133437233569566</v>
      </c>
      <c r="H9" s="21">
        <v>0.18907789097511341</v>
      </c>
      <c r="I9" s="21">
        <v>0.19608015292033087</v>
      </c>
      <c r="J9" s="22">
        <f t="shared" si="1"/>
        <v>2.9793825790533274E-2</v>
      </c>
      <c r="K9" s="22">
        <f t="shared" si="2"/>
        <v>7.6222167867980042E-2</v>
      </c>
      <c r="L9" s="23">
        <f t="shared" si="3"/>
        <v>0.12436992521514355</v>
      </c>
      <c r="M9" s="4"/>
    </row>
    <row r="10" spans="1:13" ht="51" x14ac:dyDescent="0.25">
      <c r="A10" s="17"/>
      <c r="B10" s="19">
        <v>3000566</v>
      </c>
      <c r="C10" s="19" t="s">
        <v>1277</v>
      </c>
      <c r="D10" s="20">
        <v>1.030375</v>
      </c>
      <c r="E10" s="21">
        <v>1.105672</v>
      </c>
      <c r="F10" s="21">
        <f t="shared" si="0"/>
        <v>0.80024589934828327</v>
      </c>
      <c r="G10" s="21">
        <v>1.377999980468303E-2</v>
      </c>
      <c r="H10" s="21">
        <v>0.59603530015374417</v>
      </c>
      <c r="I10" s="21">
        <v>0.19043059938985607</v>
      </c>
      <c r="J10" s="22">
        <f t="shared" si="1"/>
        <v>1.2463008744621397E-2</v>
      </c>
      <c r="K10" s="22">
        <f t="shared" si="2"/>
        <v>0.5515336374245049</v>
      </c>
      <c r="L10" s="23">
        <f t="shared" si="3"/>
        <v>0.72376428031846995</v>
      </c>
      <c r="M10" s="4"/>
    </row>
    <row r="11" spans="1:13" ht="15.75" thickBot="1" x14ac:dyDescent="0.3">
      <c r="A11" s="41" t="s">
        <v>302</v>
      </c>
      <c r="B11" s="43"/>
      <c r="C11" s="43"/>
      <c r="D11" s="44">
        <f ca="1">OFFSET(D11,-MATCH("PROYECTOS",$A$8:$A$50,0)-1,0)-(OFFSET(D11,-MATCH("PROYECTOS",$A$8:$A$50,0),0))</f>
        <v>10.542840000000005</v>
      </c>
      <c r="E11" s="45">
        <f t="shared" ref="E11:I11" ca="1" si="4">OFFSET(E11,-MATCH("PROYECTOS",$A$8:$A$50,0)-1,0)-(OFFSET(E11,-MATCH("PROYECTOS",$A$8:$A$50,0),0))</f>
        <v>22.579512999999999</v>
      </c>
      <c r="F11" s="45">
        <f t="shared" ca="1" si="4"/>
        <v>6.3147049600229366</v>
      </c>
      <c r="G11" s="45">
        <f t="shared" ca="1" si="4"/>
        <v>1.6873260666034184</v>
      </c>
      <c r="H11" s="45">
        <f t="shared" ca="1" si="4"/>
        <v>2.9752817882981617</v>
      </c>
      <c r="I11" s="45">
        <f t="shared" ca="1" si="4"/>
        <v>1.6520971051213564</v>
      </c>
      <c r="J11" s="46">
        <f t="shared" ca="1" si="1"/>
        <v>7.4728186856971565E-2</v>
      </c>
      <c r="K11" s="46">
        <f t="shared" ca="1" si="2"/>
        <v>0.20649727276675897</v>
      </c>
      <c r="L11" s="47">
        <f t="shared" ca="1" si="3"/>
        <v>0.27966524167385437</v>
      </c>
      <c r="M11" s="4"/>
    </row>
    <row r="12" spans="1:13" ht="15.75" thickBot="1" x14ac:dyDescent="0.3"/>
    <row r="13" spans="1:13" ht="15.75" thickBot="1" x14ac:dyDescent="0.3">
      <c r="A13" s="89" t="s">
        <v>324</v>
      </c>
      <c r="B13" s="90"/>
      <c r="C13" s="90"/>
      <c r="D13" s="91"/>
    </row>
    <row r="14" spans="1:13" ht="15.75" thickBot="1" x14ac:dyDescent="0.3">
      <c r="A14" s="1" t="s">
        <v>1287</v>
      </c>
    </row>
    <row r="15" spans="1:13" ht="45" customHeight="1" x14ac:dyDescent="0.25">
      <c r="A15" s="82" t="s">
        <v>326</v>
      </c>
      <c r="B15" s="83"/>
      <c r="C15" s="83"/>
      <c r="D15" s="94" t="s">
        <v>327</v>
      </c>
    </row>
    <row r="16" spans="1:13" ht="15.75" thickBot="1" x14ac:dyDescent="0.3">
      <c r="A16" s="85"/>
      <c r="B16" s="86"/>
      <c r="C16" s="86"/>
      <c r="D16" s="105"/>
    </row>
    <row r="17" spans="1:4" ht="26.25" thickBot="1" x14ac:dyDescent="0.3">
      <c r="A17" s="73"/>
      <c r="B17" s="74">
        <v>3000339</v>
      </c>
      <c r="C17" s="74" t="s">
        <v>1276</v>
      </c>
      <c r="D17" s="75">
        <v>0.12436992521514355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topLeftCell="A9" workbookViewId="0">
      <selection activeCell="G15" sqref="G1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89</v>
      </c>
      <c r="B1" s="49" t="s">
        <v>1271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1275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19.445845000000006</v>
      </c>
      <c r="I6" s="14">
        <v>31.955907999999997</v>
      </c>
      <c r="J6" s="14">
        <v>8.8096258560583465</v>
      </c>
      <c r="K6" s="14">
        <v>2.3608033396303654</v>
      </c>
      <c r="L6" s="14">
        <v>4.0528032234346938</v>
      </c>
      <c r="M6" s="14">
        <v>2.3960192929932873</v>
      </c>
      <c r="N6" s="15">
        <v>7.3876897493582894E-2</v>
      </c>
      <c r="O6" s="15">
        <v>0.20070174701545204</v>
      </c>
      <c r="P6" s="16">
        <v>0.27568066149327841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SUM(H8:OFFSET(H6,MATCH("PROYECTOS",$A$8:$A$25,0),0))</f>
        <v>8.9030050000000021</v>
      </c>
      <c r="I7" s="38">
        <f ca="1">SUM(I8:OFFSET(I6,MATCH("PROYECTOS",$A$8:$A$25,0),0))</f>
        <v>9.3763950000000005</v>
      </c>
      <c r="J7" s="38">
        <f ca="1">SUM(J8:OFFSET(J6,MATCH("PROYECTOS",$A$8:$A$25,0),0))</f>
        <v>2.4949208960354099</v>
      </c>
      <c r="K7" s="38">
        <f ca="1">SUM(K8:OFFSET(K6,MATCH("PROYECTOS",$A$8:$A$25,0),0))</f>
        <v>0.67347727302694693</v>
      </c>
      <c r="L7" s="38">
        <f ca="1">SUM(L8:OFFSET(L6,MATCH("PROYECTOS",$A$8:$A$25,0),0))</f>
        <v>1.0775214351365321</v>
      </c>
      <c r="M7" s="38">
        <f ca="1">SUM(M8:OFFSET(M6,MATCH("PROYECTOS",$A$8:$A$25,0),0))</f>
        <v>0.74392218787193087</v>
      </c>
      <c r="N7" s="39">
        <f ca="1">IFERROR(K7/I7,0)</f>
        <v>7.1826887948614249E-2</v>
      </c>
      <c r="O7" s="39">
        <f ca="1">IFERROR(SUM(K7,L7)/I7,0)</f>
        <v>0.18674540782075402</v>
      </c>
      <c r="P7" s="40">
        <f ca="1">IFERROR(SUM(K7,L7,M7)/I7,0)</f>
        <v>0.26608530208416026</v>
      </c>
      <c r="Q7" s="64"/>
      <c r="R7" s="38"/>
      <c r="S7" s="40"/>
    </row>
    <row r="8" spans="1:19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1</v>
      </c>
      <c r="G8" s="19" t="s">
        <v>539</v>
      </c>
      <c r="H8" s="20">
        <v>3.8803000000000001</v>
      </c>
      <c r="I8" s="21">
        <v>4.1982559999999998</v>
      </c>
      <c r="J8" s="21">
        <f t="shared" ref="J8:J15" si="0">SUM(K8,L8,M8)</f>
        <v>1.1881825804559867</v>
      </c>
      <c r="K8" s="21">
        <v>0.53836290088656824</v>
      </c>
      <c r="L8" s="21">
        <v>0.29240824400767451</v>
      </c>
      <c r="M8" s="21">
        <v>0.35741143556174393</v>
      </c>
      <c r="N8" s="22">
        <f t="shared" ref="N8:N16" si="1">IFERROR(K8/I8,0)</f>
        <v>0.12823489108014571</v>
      </c>
      <c r="O8" s="22">
        <f t="shared" ref="O8:O16" si="2">IFERROR(SUM(K8,L8)/I8,0)</f>
        <v>0.19788482286317052</v>
      </c>
      <c r="P8" s="23">
        <f t="shared" ref="P8:P16" si="3">IFERROR(SUM(K8,L8,M8)/I8,0)</f>
        <v>0.28301813430528933</v>
      </c>
      <c r="Q8" s="70">
        <v>45</v>
      </c>
      <c r="R8" s="21">
        <v>0</v>
      </c>
      <c r="S8" s="23">
        <f>IFERROR(R8/Q8,0)</f>
        <v>0</v>
      </c>
    </row>
    <row r="9" spans="1:19" ht="51" x14ac:dyDescent="0.25">
      <c r="A9" s="17"/>
      <c r="B9" s="19">
        <v>5002982</v>
      </c>
      <c r="C9" s="19" t="s">
        <v>1278</v>
      </c>
      <c r="D9" s="68">
        <v>3000566</v>
      </c>
      <c r="E9" s="19" t="s">
        <v>1277</v>
      </c>
      <c r="F9" s="69">
        <v>14</v>
      </c>
      <c r="G9" s="19" t="s">
        <v>695</v>
      </c>
      <c r="H9" s="20">
        <v>6.1429999999999992E-3</v>
      </c>
      <c r="I9" s="21">
        <v>6.1429999999999992E-3</v>
      </c>
      <c r="J9" s="21">
        <f t="shared" si="0"/>
        <v>4.4739999793819152E-4</v>
      </c>
      <c r="K9" s="21">
        <v>0</v>
      </c>
      <c r="L9" s="21">
        <v>3.6239999826648273E-4</v>
      </c>
      <c r="M9" s="21">
        <v>8.4999999671708792E-5</v>
      </c>
      <c r="N9" s="22">
        <f t="shared" si="1"/>
        <v>0</v>
      </c>
      <c r="O9" s="22">
        <f t="shared" si="2"/>
        <v>5.8993976602064589E-2</v>
      </c>
      <c r="P9" s="23">
        <f t="shared" si="3"/>
        <v>7.2830864062866929E-2</v>
      </c>
      <c r="Q9" s="70">
        <v>0</v>
      </c>
      <c r="R9" s="21">
        <v>0</v>
      </c>
      <c r="S9" s="23">
        <f t="shared" ref="S9:S15" si="4">IFERROR(R9/Q9,0)</f>
        <v>0</v>
      </c>
    </row>
    <row r="10" spans="1:19" ht="51" x14ac:dyDescent="0.25">
      <c r="A10" s="17"/>
      <c r="B10" s="19">
        <v>5002989</v>
      </c>
      <c r="C10" s="19" t="s">
        <v>1279</v>
      </c>
      <c r="D10" s="68">
        <v>3000339</v>
      </c>
      <c r="E10" s="19" t="s">
        <v>1276</v>
      </c>
      <c r="F10" s="69">
        <v>227</v>
      </c>
      <c r="G10" s="19" t="s">
        <v>771</v>
      </c>
      <c r="H10" s="20">
        <v>0.14130599999999999</v>
      </c>
      <c r="I10" s="21">
        <v>9.7870999999999986E-2</v>
      </c>
      <c r="J10" s="21">
        <f t="shared" si="0"/>
        <v>2.4275899340864271E-3</v>
      </c>
      <c r="K10" s="21">
        <v>1.4270899118855596E-3</v>
      </c>
      <c r="L10" s="21">
        <v>0</v>
      </c>
      <c r="M10" s="21">
        <v>1.0005000222008675E-3</v>
      </c>
      <c r="N10" s="22">
        <f t="shared" si="1"/>
        <v>1.4581335757124784E-2</v>
      </c>
      <c r="O10" s="22">
        <f t="shared" si="2"/>
        <v>1.4581335757124784E-2</v>
      </c>
      <c r="P10" s="23">
        <f t="shared" si="3"/>
        <v>2.480397598968466E-2</v>
      </c>
      <c r="Q10" s="70">
        <v>0</v>
      </c>
      <c r="R10" s="21">
        <v>0</v>
      </c>
      <c r="S10" s="23">
        <f t="shared" si="4"/>
        <v>0</v>
      </c>
    </row>
    <row r="11" spans="1:19" ht="51" x14ac:dyDescent="0.25">
      <c r="A11" s="17"/>
      <c r="B11" s="19">
        <v>5004189</v>
      </c>
      <c r="C11" s="19" t="s">
        <v>1280</v>
      </c>
      <c r="D11" s="68">
        <v>3000566</v>
      </c>
      <c r="E11" s="19" t="s">
        <v>1277</v>
      </c>
      <c r="F11" s="69">
        <v>227</v>
      </c>
      <c r="G11" s="19" t="s">
        <v>771</v>
      </c>
      <c r="H11" s="20">
        <v>0.10718900000000001</v>
      </c>
      <c r="I11" s="21">
        <v>0.10718900000000001</v>
      </c>
      <c r="J11" s="21">
        <f t="shared" si="0"/>
        <v>8.799980250387307E-3</v>
      </c>
      <c r="K11" s="21">
        <v>0</v>
      </c>
      <c r="L11" s="21">
        <v>4.8719800688559189E-3</v>
      </c>
      <c r="M11" s="21">
        <v>3.9280001815313881E-3</v>
      </c>
      <c r="N11" s="22">
        <f t="shared" si="1"/>
        <v>0</v>
      </c>
      <c r="O11" s="22">
        <f t="shared" si="2"/>
        <v>4.5452239211634764E-2</v>
      </c>
      <c r="P11" s="23">
        <f t="shared" si="3"/>
        <v>8.2097792221098309E-2</v>
      </c>
      <c r="Q11" s="70">
        <v>0</v>
      </c>
      <c r="R11" s="21">
        <v>0</v>
      </c>
      <c r="S11" s="23">
        <f t="shared" si="4"/>
        <v>0</v>
      </c>
    </row>
    <row r="12" spans="1:19" ht="51" x14ac:dyDescent="0.25">
      <c r="A12" s="17"/>
      <c r="B12" s="19">
        <v>5004212</v>
      </c>
      <c r="C12" s="19" t="s">
        <v>1281</v>
      </c>
      <c r="D12" s="68">
        <v>3000566</v>
      </c>
      <c r="E12" s="19" t="s">
        <v>1277</v>
      </c>
      <c r="F12" s="69">
        <v>535</v>
      </c>
      <c r="G12" s="19" t="s">
        <v>768</v>
      </c>
      <c r="H12" s="20">
        <v>0.91704299999999994</v>
      </c>
      <c r="I12" s="21">
        <v>0.99234</v>
      </c>
      <c r="J12" s="21">
        <f t="shared" si="0"/>
        <v>0.79099851909995778</v>
      </c>
      <c r="K12" s="21">
        <v>1.377999980468303E-2</v>
      </c>
      <c r="L12" s="21">
        <v>0.59080092008662177</v>
      </c>
      <c r="M12" s="21">
        <v>0.18641759920865297</v>
      </c>
      <c r="N12" s="22">
        <f t="shared" si="1"/>
        <v>1.3886369394242931E-2</v>
      </c>
      <c r="O12" s="22">
        <f t="shared" si="2"/>
        <v>0.60924775771540485</v>
      </c>
      <c r="P12" s="23">
        <f t="shared" si="3"/>
        <v>0.79710433833157768</v>
      </c>
      <c r="Q12" s="70">
        <v>1136</v>
      </c>
      <c r="R12" s="21">
        <v>0</v>
      </c>
      <c r="S12" s="23">
        <f t="shared" si="4"/>
        <v>0</v>
      </c>
    </row>
    <row r="13" spans="1:19" ht="51" x14ac:dyDescent="0.25">
      <c r="A13" s="17"/>
      <c r="B13" s="19">
        <v>5005098</v>
      </c>
      <c r="C13" s="19" t="s">
        <v>1282</v>
      </c>
      <c r="D13" s="68">
        <v>3000339</v>
      </c>
      <c r="E13" s="19" t="s">
        <v>1276</v>
      </c>
      <c r="F13" s="69">
        <v>46</v>
      </c>
      <c r="G13" s="19" t="s">
        <v>772</v>
      </c>
      <c r="H13" s="20">
        <v>3.2134580000000001</v>
      </c>
      <c r="I13" s="21">
        <v>3.3370299999999999</v>
      </c>
      <c r="J13" s="21">
        <f t="shared" si="0"/>
        <v>0.41818002661102582</v>
      </c>
      <c r="K13" s="21">
        <v>0.10390728259517346</v>
      </c>
      <c r="L13" s="21">
        <v>0.16477756076574224</v>
      </c>
      <c r="M13" s="21">
        <v>0.14949518325011013</v>
      </c>
      <c r="N13" s="22">
        <f t="shared" si="1"/>
        <v>3.1137653121240581E-2</v>
      </c>
      <c r="O13" s="22">
        <f t="shared" si="2"/>
        <v>8.0516160586184632E-2</v>
      </c>
      <c r="P13" s="23">
        <f t="shared" si="3"/>
        <v>0.12531503361103311</v>
      </c>
      <c r="Q13" s="70">
        <v>0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5005099</v>
      </c>
      <c r="C14" s="19" t="s">
        <v>1283</v>
      </c>
      <c r="D14" s="68">
        <v>3000339</v>
      </c>
      <c r="E14" s="19" t="s">
        <v>1276</v>
      </c>
      <c r="F14" s="69">
        <v>460</v>
      </c>
      <c r="G14" s="19" t="s">
        <v>1285</v>
      </c>
      <c r="H14" s="20">
        <v>0.33756599999999998</v>
      </c>
      <c r="I14" s="21">
        <v>0.33756599999999998</v>
      </c>
      <c r="J14" s="21">
        <f t="shared" si="0"/>
        <v>3.1788950524060056E-2</v>
      </c>
      <c r="K14" s="21">
        <v>6.0000000521540642E-3</v>
      </c>
      <c r="L14" s="21">
        <v>6.814950167608913E-3</v>
      </c>
      <c r="M14" s="21">
        <v>1.8974000304297078E-2</v>
      </c>
      <c r="N14" s="22">
        <f t="shared" si="1"/>
        <v>1.7774302068792665E-2</v>
      </c>
      <c r="O14" s="22">
        <f t="shared" si="2"/>
        <v>3.7962799037115642E-2</v>
      </c>
      <c r="P14" s="23">
        <f t="shared" si="3"/>
        <v>9.4171067358857399E-2</v>
      </c>
      <c r="Q14" s="70">
        <v>0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5005586</v>
      </c>
      <c r="C15" s="19" t="s">
        <v>1284</v>
      </c>
      <c r="D15" s="68">
        <v>3000339</v>
      </c>
      <c r="E15" s="19" t="s">
        <v>1276</v>
      </c>
      <c r="F15" s="69">
        <v>14</v>
      </c>
      <c r="G15" s="19" t="s">
        <v>695</v>
      </c>
      <c r="H15" s="20">
        <v>0.3</v>
      </c>
      <c r="I15" s="21">
        <v>0.30000000000000004</v>
      </c>
      <c r="J15" s="21">
        <f t="shared" si="0"/>
        <v>5.4095849161967635E-2</v>
      </c>
      <c r="K15" s="21">
        <v>9.9999997764825821E-3</v>
      </c>
      <c r="L15" s="21">
        <v>1.7485380041762255E-2</v>
      </c>
      <c r="M15" s="21">
        <v>2.6610469343722798E-2</v>
      </c>
      <c r="N15" s="22">
        <f t="shared" si="1"/>
        <v>3.3333332588275269E-2</v>
      </c>
      <c r="O15" s="22">
        <f t="shared" si="2"/>
        <v>9.1617932727482781E-2</v>
      </c>
      <c r="P15" s="23">
        <f t="shared" si="3"/>
        <v>0.18031949720655877</v>
      </c>
      <c r="Q15" s="70">
        <v>0</v>
      </c>
      <c r="R15" s="21">
        <v>0</v>
      </c>
      <c r="S15" s="23">
        <f t="shared" si="4"/>
        <v>0</v>
      </c>
    </row>
    <row r="16" spans="1:19" ht="15.75" thickBot="1" x14ac:dyDescent="0.3">
      <c r="A16" s="41" t="s">
        <v>302</v>
      </c>
      <c r="B16" s="43"/>
      <c r="C16" s="43"/>
      <c r="D16" s="65"/>
      <c r="E16" s="43"/>
      <c r="F16" s="66"/>
      <c r="G16" s="43"/>
      <c r="H16" s="44">
        <f t="shared" ref="H16:M16" ca="1" si="5">OFFSET(H16,-MATCH("PROYECTOS",$A$8:$A$25,0)-1,0)-(OFFSET(H16,-MATCH("PROYECTOS",$A$8:$A$25,0),0))</f>
        <v>10.542840000000004</v>
      </c>
      <c r="I16" s="45">
        <f t="shared" ca="1" si="5"/>
        <v>22.579512999999999</v>
      </c>
      <c r="J16" s="45">
        <f t="shared" ca="1" si="5"/>
        <v>6.3147049600229366</v>
      </c>
      <c r="K16" s="45">
        <f t="shared" ca="1" si="5"/>
        <v>1.6873260666034184</v>
      </c>
      <c r="L16" s="45">
        <f t="shared" ca="1" si="5"/>
        <v>2.9752817882981617</v>
      </c>
      <c r="M16" s="45">
        <f t="shared" ca="1" si="5"/>
        <v>1.6520971051213564</v>
      </c>
      <c r="N16" s="46">
        <f t="shared" ca="1" si="1"/>
        <v>7.4728186856971565E-2</v>
      </c>
      <c r="O16" s="46">
        <f t="shared" ca="1" si="2"/>
        <v>0.20649727276675897</v>
      </c>
      <c r="P16" s="47">
        <f t="shared" ca="1" si="3"/>
        <v>0.27966524167385437</v>
      </c>
      <c r="Q16" s="67"/>
      <c r="R16" s="45"/>
      <c r="S16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"/>
  <sheetViews>
    <sheetView topLeftCell="A13" workbookViewId="0">
      <selection activeCell="A34" sqref="A34:L34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90</v>
      </c>
      <c r="B1" s="50" t="s">
        <v>54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1288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14646.631013</v>
      </c>
      <c r="E6" s="14">
        <v>15874.021966999993</v>
      </c>
      <c r="F6" s="14">
        <v>4150.6627197992857</v>
      </c>
      <c r="G6" s="14">
        <v>1873.3070876887632</v>
      </c>
      <c r="H6" s="14">
        <v>1204.0125813862444</v>
      </c>
      <c r="I6" s="14">
        <v>1073.3430507242776</v>
      </c>
      <c r="J6" s="15">
        <v>0.11801086653295066</v>
      </c>
      <c r="K6" s="15">
        <v>0.19385885161758948</v>
      </c>
      <c r="L6" s="16">
        <v>0.26147517802532766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6706.7192230000046</v>
      </c>
      <c r="E7" s="38">
        <f ca="1">SUM(E8:OFFSET(E6,MATCH("GOBIERNOS REGIONALES",$A$8:$A$50,0),0))</f>
        <v>5592.7694330000013</v>
      </c>
      <c r="F7" s="38">
        <f ca="1">SUM(F8:OFFSET(F6,MATCH("GOBIERNOS REGIONALES",$A$8:$A$50,0),0))</f>
        <v>1063.4305271421158</v>
      </c>
      <c r="G7" s="38">
        <f ca="1">SUM(G8:OFFSET(G6,MATCH("GOBIERNOS REGIONALES",$A$8:$A$50,0),0))</f>
        <v>439.37092164986461</v>
      </c>
      <c r="H7" s="38">
        <f ca="1">SUM(H8:OFFSET(H6,MATCH("GOBIERNOS REGIONALES",$A$8:$A$50,0),0))</f>
        <v>386.03791326058627</v>
      </c>
      <c r="I7" s="38">
        <f ca="1">SUM(I8:OFFSET(I6,MATCH("GOBIERNOS REGIONALES",$A$8:$A$50,0),0))</f>
        <v>238.02169223166493</v>
      </c>
      <c r="J7" s="39">
        <f ca="1">IFERROR(G7/E7,0)</f>
        <v>7.8560528359593568E-2</v>
      </c>
      <c r="K7" s="39">
        <f ca="1">IFERROR(SUM(G7,H7)/E7,0)</f>
        <v>0.14758499251554086</v>
      </c>
      <c r="L7" s="40">
        <f ca="1">IFERROR(SUM(G7,H7,I7)/E7,0)</f>
        <v>0.19014381691964086</v>
      </c>
      <c r="M7" s="4"/>
    </row>
    <row r="8" spans="1:13" x14ac:dyDescent="0.25">
      <c r="A8" s="17"/>
      <c r="B8" s="18">
        <v>10</v>
      </c>
      <c r="C8" s="19" t="s">
        <v>114</v>
      </c>
      <c r="D8" s="20">
        <v>6706.7192230000046</v>
      </c>
      <c r="E8" s="21">
        <v>5592.7694330000013</v>
      </c>
      <c r="F8" s="21">
        <f t="shared" ref="F8:F35" si="0">SUM(G8,H8,I8)</f>
        <v>1063.4305271421158</v>
      </c>
      <c r="G8" s="21">
        <v>439.37092164986461</v>
      </c>
      <c r="H8" s="21">
        <v>386.03791326058627</v>
      </c>
      <c r="I8" s="21">
        <v>238.02169223166493</v>
      </c>
      <c r="J8" s="22">
        <f t="shared" ref="J8:J35" si="1">IFERROR(G8/E8,0)</f>
        <v>7.8560528359593568E-2</v>
      </c>
      <c r="K8" s="22">
        <f t="shared" ref="K8:K35" si="2">IFERROR(SUM(G8,H8)/E8,0)</f>
        <v>0.14758499251554086</v>
      </c>
      <c r="L8" s="23">
        <f t="shared" ref="L8:L35" si="3">IFERROR(SUM(G8,H8,I8)/E8,0)</f>
        <v>0.19014381691964086</v>
      </c>
      <c r="M8" s="4"/>
    </row>
    <row r="9" spans="1:13" x14ac:dyDescent="0.25">
      <c r="A9" s="34" t="s">
        <v>214</v>
      </c>
      <c r="B9" s="57"/>
      <c r="C9" s="36"/>
      <c r="D9" s="37">
        <f ca="1">SUM(D10:OFFSET(D8,(MATCH("GOBIERNOS LOCALES",$A$8:$A$50,0)-MATCH("GOBIERNOS REGIONALES",$A$8:$A$50,0)),0))</f>
        <v>7623.5820249999997</v>
      </c>
      <c r="E9" s="38">
        <f ca="1">SUM(E10:OFFSET(E8,(MATCH("GOBIERNOS LOCALES",$A$8:$A$50,0)-MATCH("GOBIERNOS REGIONALES",$A$8:$A$50,0)),0))</f>
        <v>9057.8094459999993</v>
      </c>
      <c r="F9" s="38">
        <f ca="1">SUM(F10:OFFSET(F8,(MATCH("GOBIERNOS LOCALES",$A$8:$A$50,0)-MATCH("GOBIERNOS REGIONALES",$A$8:$A$50,0)),0))</f>
        <v>2858.1461818455468</v>
      </c>
      <c r="G9" s="38">
        <f ca="1">SUM(G10:OFFSET(G8,(MATCH("GOBIERNOS LOCALES",$A$8:$A$50,0)-MATCH("GOBIERNOS REGIONALES",$A$8:$A$50,0)),0))</f>
        <v>1376.2025096888301</v>
      </c>
      <c r="H9" s="38">
        <f ca="1">SUM(H10:OFFSET(H8,(MATCH("GOBIERNOS LOCALES",$A$8:$A$50,0)-MATCH("GOBIERNOS REGIONALES",$A$8:$A$50,0)),0))</f>
        <v>725.39328571023566</v>
      </c>
      <c r="I9" s="38">
        <f ca="1">SUM(I10:OFFSET(I8,(MATCH("GOBIERNOS LOCALES",$A$8:$A$50,0)-MATCH("GOBIERNOS REGIONALES",$A$8:$A$50,0)),0))</f>
        <v>756.55038644648118</v>
      </c>
      <c r="J9" s="39">
        <f t="shared" ca="1" si="1"/>
        <v>0.1519354671671275</v>
      </c>
      <c r="K9" s="39">
        <f t="shared" ca="1" si="2"/>
        <v>0.23202031439589921</v>
      </c>
      <c r="L9" s="40">
        <f t="shared" ca="1" si="3"/>
        <v>0.31554496690231509</v>
      </c>
      <c r="M9" s="4"/>
    </row>
    <row r="10" spans="1:13" x14ac:dyDescent="0.25">
      <c r="A10" s="17"/>
      <c r="B10" s="18">
        <v>440</v>
      </c>
      <c r="C10" s="19" t="s">
        <v>215</v>
      </c>
      <c r="D10" s="20">
        <v>230.49292499999993</v>
      </c>
      <c r="E10" s="21">
        <v>281.49641100000002</v>
      </c>
      <c r="F10" s="21">
        <f t="shared" si="0"/>
        <v>96.72250793860178</v>
      </c>
      <c r="G10" s="21">
        <v>39.762817098535493</v>
      </c>
      <c r="H10" s="21">
        <v>28.510063015204651</v>
      </c>
      <c r="I10" s="21">
        <v>28.449627824861636</v>
      </c>
      <c r="J10" s="22">
        <f t="shared" si="1"/>
        <v>0.14125514764923766</v>
      </c>
      <c r="K10" s="22">
        <f t="shared" si="2"/>
        <v>0.24253552601684908</v>
      </c>
      <c r="L10" s="23">
        <f t="shared" si="3"/>
        <v>0.34360121180586478</v>
      </c>
      <c r="M10" s="4"/>
    </row>
    <row r="11" spans="1:13" x14ac:dyDescent="0.25">
      <c r="A11" s="17"/>
      <c r="B11" s="18">
        <v>441</v>
      </c>
      <c r="C11" s="19" t="s">
        <v>216</v>
      </c>
      <c r="D11" s="20">
        <v>435.09782999999976</v>
      </c>
      <c r="E11" s="21">
        <v>515.4427350000002</v>
      </c>
      <c r="F11" s="21">
        <f t="shared" si="0"/>
        <v>164.44030101628894</v>
      </c>
      <c r="G11" s="21">
        <v>81.508130134471571</v>
      </c>
      <c r="H11" s="21">
        <v>41.985174903432096</v>
      </c>
      <c r="I11" s="21">
        <v>40.946995978385274</v>
      </c>
      <c r="J11" s="22">
        <f t="shared" si="1"/>
        <v>0.15813227076422279</v>
      </c>
      <c r="K11" s="22">
        <f t="shared" si="2"/>
        <v>0.23958685737980887</v>
      </c>
      <c r="L11" s="23">
        <f t="shared" si="3"/>
        <v>0.31902729411112735</v>
      </c>
      <c r="M11" s="4"/>
    </row>
    <row r="12" spans="1:13" x14ac:dyDescent="0.25">
      <c r="A12" s="17"/>
      <c r="B12" s="18">
        <v>442</v>
      </c>
      <c r="C12" s="19" t="s">
        <v>217</v>
      </c>
      <c r="D12" s="20">
        <v>241.95318499999991</v>
      </c>
      <c r="E12" s="21">
        <v>293.04250500000012</v>
      </c>
      <c r="F12" s="21">
        <f t="shared" si="0"/>
        <v>90.030115690005573</v>
      </c>
      <c r="G12" s="21">
        <v>42.043068043479821</v>
      </c>
      <c r="H12" s="21">
        <v>23.712802137903054</v>
      </c>
      <c r="I12" s="21">
        <v>24.274245508622698</v>
      </c>
      <c r="J12" s="22">
        <f t="shared" si="1"/>
        <v>0.1434708867352871</v>
      </c>
      <c r="K12" s="22">
        <f t="shared" si="2"/>
        <v>0.22439021322651759</v>
      </c>
      <c r="L12" s="23">
        <f t="shared" si="3"/>
        <v>0.3072254507584336</v>
      </c>
      <c r="M12" s="4"/>
    </row>
    <row r="13" spans="1:13" x14ac:dyDescent="0.25">
      <c r="A13" s="17"/>
      <c r="B13" s="18">
        <v>443</v>
      </c>
      <c r="C13" s="19" t="s">
        <v>218</v>
      </c>
      <c r="D13" s="20">
        <v>323.32286500000009</v>
      </c>
      <c r="E13" s="21">
        <v>367.63805699999989</v>
      </c>
      <c r="F13" s="21">
        <f t="shared" si="0"/>
        <v>117.28554627646196</v>
      </c>
      <c r="G13" s="21">
        <v>57.086210215126357</v>
      </c>
      <c r="H13" s="21">
        <v>30.184197815440314</v>
      </c>
      <c r="I13" s="21">
        <v>30.015138245895287</v>
      </c>
      <c r="J13" s="22">
        <f t="shared" si="1"/>
        <v>0.15527829376795552</v>
      </c>
      <c r="K13" s="22">
        <f t="shared" si="2"/>
        <v>0.23738132211531815</v>
      </c>
      <c r="L13" s="23">
        <f t="shared" si="3"/>
        <v>0.31902449717402892</v>
      </c>
      <c r="M13" s="4"/>
    </row>
    <row r="14" spans="1:13" x14ac:dyDescent="0.25">
      <c r="A14" s="17"/>
      <c r="B14" s="18">
        <v>444</v>
      </c>
      <c r="C14" s="19" t="s">
        <v>219</v>
      </c>
      <c r="D14" s="20">
        <v>331.89444399999974</v>
      </c>
      <c r="E14" s="21">
        <v>409.97007299999967</v>
      </c>
      <c r="F14" s="21">
        <f t="shared" si="0"/>
        <v>134.26545419289738</v>
      </c>
      <c r="G14" s="21">
        <v>63.453654628810909</v>
      </c>
      <c r="H14" s="21">
        <v>34.247011716736381</v>
      </c>
      <c r="I14" s="21">
        <v>36.56478784735009</v>
      </c>
      <c r="J14" s="22">
        <f t="shared" si="1"/>
        <v>0.15477630882781768</v>
      </c>
      <c r="K14" s="22">
        <f t="shared" si="2"/>
        <v>0.23831170317045891</v>
      </c>
      <c r="L14" s="23">
        <f t="shared" si="3"/>
        <v>0.32750062269276298</v>
      </c>
      <c r="M14" s="4"/>
    </row>
    <row r="15" spans="1:13" x14ac:dyDescent="0.25">
      <c r="A15" s="17"/>
      <c r="B15" s="18">
        <v>445</v>
      </c>
      <c r="C15" s="19" t="s">
        <v>220</v>
      </c>
      <c r="D15" s="20">
        <v>611.82367000000022</v>
      </c>
      <c r="E15" s="21">
        <v>726.78499699999975</v>
      </c>
      <c r="F15" s="21">
        <f t="shared" si="0"/>
        <v>230.81404070790268</v>
      </c>
      <c r="G15" s="21">
        <v>114.88251876386494</v>
      </c>
      <c r="H15" s="21">
        <v>54.881240434951906</v>
      </c>
      <c r="I15" s="21">
        <v>61.050281509085835</v>
      </c>
      <c r="J15" s="22">
        <f t="shared" si="1"/>
        <v>0.15806946929019364</v>
      </c>
      <c r="K15" s="22">
        <f t="shared" si="2"/>
        <v>0.23358181566702993</v>
      </c>
      <c r="L15" s="23">
        <f t="shared" si="3"/>
        <v>0.31758228590387749</v>
      </c>
      <c r="M15" s="4"/>
    </row>
    <row r="16" spans="1:13" x14ac:dyDescent="0.25">
      <c r="A16" s="17"/>
      <c r="B16" s="18">
        <v>446</v>
      </c>
      <c r="C16" s="19" t="s">
        <v>221</v>
      </c>
      <c r="D16" s="20">
        <v>429.13232000000011</v>
      </c>
      <c r="E16" s="21">
        <v>548.77380999999991</v>
      </c>
      <c r="F16" s="21">
        <f t="shared" si="0"/>
        <v>168.45299517827291</v>
      </c>
      <c r="G16" s="21">
        <v>81.836426221081638</v>
      </c>
      <c r="H16" s="21">
        <v>42.473013487404387</v>
      </c>
      <c r="I16" s="21">
        <v>44.143555469786889</v>
      </c>
      <c r="J16" s="22">
        <f t="shared" si="1"/>
        <v>0.1491259690783743</v>
      </c>
      <c r="K16" s="22">
        <f t="shared" si="2"/>
        <v>0.22652217989135823</v>
      </c>
      <c r="L16" s="23">
        <f t="shared" si="3"/>
        <v>0.30696252647019168</v>
      </c>
      <c r="M16" s="4"/>
    </row>
    <row r="17" spans="1:13" x14ac:dyDescent="0.25">
      <c r="A17" s="17"/>
      <c r="B17" s="18">
        <v>447</v>
      </c>
      <c r="C17" s="19" t="s">
        <v>222</v>
      </c>
      <c r="D17" s="20">
        <v>252.34119200000004</v>
      </c>
      <c r="E17" s="21">
        <v>291.70526999999998</v>
      </c>
      <c r="F17" s="21">
        <f t="shared" si="0"/>
        <v>95.752195289565861</v>
      </c>
      <c r="G17" s="21">
        <v>45.528930977739947</v>
      </c>
      <c r="H17" s="21">
        <v>24.621817291326806</v>
      </c>
      <c r="I17" s="21">
        <v>25.601447020499108</v>
      </c>
      <c r="J17" s="22">
        <f t="shared" si="1"/>
        <v>0.1560785342607624</v>
      </c>
      <c r="K17" s="22">
        <f t="shared" si="2"/>
        <v>0.24048502198491908</v>
      </c>
      <c r="L17" s="23">
        <f t="shared" si="3"/>
        <v>0.32824979572554813</v>
      </c>
      <c r="M17" s="4"/>
    </row>
    <row r="18" spans="1:13" x14ac:dyDescent="0.25">
      <c r="A18" s="17"/>
      <c r="B18" s="18">
        <v>448</v>
      </c>
      <c r="C18" s="19" t="s">
        <v>223</v>
      </c>
      <c r="D18" s="20">
        <v>306.77351599999997</v>
      </c>
      <c r="E18" s="21">
        <v>367.52342900000025</v>
      </c>
      <c r="F18" s="21">
        <f t="shared" si="0"/>
        <v>116.67932997299542</v>
      </c>
      <c r="G18" s="21">
        <v>55.572030856244965</v>
      </c>
      <c r="H18" s="21">
        <v>29.635910863292565</v>
      </c>
      <c r="I18" s="21">
        <v>31.471388253457889</v>
      </c>
      <c r="J18" s="22">
        <f t="shared" si="1"/>
        <v>0.15120677070153513</v>
      </c>
      <c r="K18" s="22">
        <f t="shared" si="2"/>
        <v>0.23184356423583943</v>
      </c>
      <c r="L18" s="23">
        <f t="shared" si="3"/>
        <v>0.31747453567918071</v>
      </c>
      <c r="M18" s="4"/>
    </row>
    <row r="19" spans="1:13" x14ac:dyDescent="0.25">
      <c r="A19" s="17"/>
      <c r="B19" s="18">
        <v>449</v>
      </c>
      <c r="C19" s="19" t="s">
        <v>224</v>
      </c>
      <c r="D19" s="20">
        <v>231.666674</v>
      </c>
      <c r="E19" s="21">
        <v>256.38375599999989</v>
      </c>
      <c r="F19" s="21">
        <f t="shared" si="0"/>
        <v>82.041654102134288</v>
      </c>
      <c r="G19" s="21">
        <v>40.127329189315788</v>
      </c>
      <c r="H19" s="21">
        <v>21.203807610051825</v>
      </c>
      <c r="I19" s="21">
        <v>20.710517302766675</v>
      </c>
      <c r="J19" s="22">
        <f t="shared" si="1"/>
        <v>0.15651275968246522</v>
      </c>
      <c r="K19" s="22">
        <f t="shared" si="2"/>
        <v>0.23921615689009423</v>
      </c>
      <c r="L19" s="23">
        <f t="shared" si="3"/>
        <v>0.31999552304762369</v>
      </c>
      <c r="M19" s="4"/>
    </row>
    <row r="20" spans="1:13" x14ac:dyDescent="0.25">
      <c r="A20" s="17"/>
      <c r="B20" s="18">
        <v>450</v>
      </c>
      <c r="C20" s="19" t="s">
        <v>225</v>
      </c>
      <c r="D20" s="20">
        <v>407.12720600000023</v>
      </c>
      <c r="E20" s="21">
        <v>489.52743399999974</v>
      </c>
      <c r="F20" s="21">
        <f t="shared" si="0"/>
        <v>153.15437250482864</v>
      </c>
      <c r="G20" s="21">
        <v>74.820467638637638</v>
      </c>
      <c r="H20" s="21">
        <v>38.35638287079928</v>
      </c>
      <c r="I20" s="21">
        <v>39.977521995391726</v>
      </c>
      <c r="J20" s="22">
        <f t="shared" si="1"/>
        <v>0.15284223608729899</v>
      </c>
      <c r="K20" s="22">
        <f t="shared" si="2"/>
        <v>0.23119613457544644</v>
      </c>
      <c r="L20" s="23">
        <f t="shared" si="3"/>
        <v>0.31286167407081156</v>
      </c>
      <c r="M20" s="4"/>
    </row>
    <row r="21" spans="1:13" x14ac:dyDescent="0.25">
      <c r="A21" s="17"/>
      <c r="B21" s="18">
        <v>451</v>
      </c>
      <c r="C21" s="19" t="s">
        <v>226</v>
      </c>
      <c r="D21" s="20">
        <v>516.24214900000038</v>
      </c>
      <c r="E21" s="21">
        <v>614.8571119999998</v>
      </c>
      <c r="F21" s="21">
        <f t="shared" si="0"/>
        <v>184.07785820331094</v>
      </c>
      <c r="G21" s="21">
        <v>89.646958188528515</v>
      </c>
      <c r="H21" s="21">
        <v>45.353493514074216</v>
      </c>
      <c r="I21" s="21">
        <v>49.077406500708214</v>
      </c>
      <c r="J21" s="22">
        <f t="shared" si="1"/>
        <v>0.14580128689887958</v>
      </c>
      <c r="K21" s="22">
        <f t="shared" si="2"/>
        <v>0.21956394269145701</v>
      </c>
      <c r="L21" s="23">
        <f t="shared" si="3"/>
        <v>0.29938314871978094</v>
      </c>
      <c r="M21" s="4"/>
    </row>
    <row r="22" spans="1:13" x14ac:dyDescent="0.25">
      <c r="A22" s="17"/>
      <c r="B22" s="18">
        <v>452</v>
      </c>
      <c r="C22" s="19" t="s">
        <v>227</v>
      </c>
      <c r="D22" s="20">
        <v>290.54391099999998</v>
      </c>
      <c r="E22" s="21">
        <v>344.25702200000001</v>
      </c>
      <c r="F22" s="21">
        <f t="shared" si="0"/>
        <v>108.2989210765827</v>
      </c>
      <c r="G22" s="21">
        <v>51.541047036465898</v>
      </c>
      <c r="H22" s="21">
        <v>28.749007645603342</v>
      </c>
      <c r="I22" s="21">
        <v>28.008866394513461</v>
      </c>
      <c r="J22" s="22">
        <f t="shared" si="1"/>
        <v>0.14971676318185864</v>
      </c>
      <c r="K22" s="22">
        <f t="shared" si="2"/>
        <v>0.23322706452177827</v>
      </c>
      <c r="L22" s="23">
        <f t="shared" si="3"/>
        <v>0.31458739882024161</v>
      </c>
      <c r="M22" s="4"/>
    </row>
    <row r="23" spans="1:13" x14ac:dyDescent="0.25">
      <c r="A23" s="17"/>
      <c r="B23" s="18">
        <v>453</v>
      </c>
      <c r="C23" s="19" t="s">
        <v>228</v>
      </c>
      <c r="D23" s="20">
        <v>463.07077099999975</v>
      </c>
      <c r="E23" s="21">
        <v>564.7708839999998</v>
      </c>
      <c r="F23" s="21">
        <f t="shared" si="0"/>
        <v>175.4039731769235</v>
      </c>
      <c r="G23" s="21">
        <v>83.25378955587621</v>
      </c>
      <c r="H23" s="21">
        <v>44.770229039203514</v>
      </c>
      <c r="I23" s="21">
        <v>47.379954581843776</v>
      </c>
      <c r="J23" s="22">
        <f t="shared" si="1"/>
        <v>0.14741161755051849</v>
      </c>
      <c r="K23" s="22">
        <f t="shared" si="2"/>
        <v>0.2266831067641932</v>
      </c>
      <c r="L23" s="23">
        <f t="shared" si="3"/>
        <v>0.31057545306624473</v>
      </c>
      <c r="M23" s="4"/>
    </row>
    <row r="24" spans="1:13" x14ac:dyDescent="0.25">
      <c r="A24" s="17"/>
      <c r="B24" s="18">
        <v>454</v>
      </c>
      <c r="C24" s="19" t="s">
        <v>229</v>
      </c>
      <c r="D24" s="20">
        <v>73.882304000000005</v>
      </c>
      <c r="E24" s="21">
        <v>85.313960000000009</v>
      </c>
      <c r="F24" s="21">
        <f t="shared" si="0"/>
        <v>24.207251023350182</v>
      </c>
      <c r="G24" s="21">
        <v>10.058368484853418</v>
      </c>
      <c r="H24" s="21">
        <v>6.6025579158813343</v>
      </c>
      <c r="I24" s="21">
        <v>7.5463246226154297</v>
      </c>
      <c r="J24" s="22">
        <f t="shared" si="1"/>
        <v>0.11789827227400318</v>
      </c>
      <c r="K24" s="22">
        <f t="shared" si="2"/>
        <v>0.19528956809336656</v>
      </c>
      <c r="L24" s="23">
        <f t="shared" si="3"/>
        <v>0.28374314148997631</v>
      </c>
      <c r="M24" s="4"/>
    </row>
    <row r="25" spans="1:13" x14ac:dyDescent="0.25">
      <c r="A25" s="17"/>
      <c r="B25" s="18">
        <v>455</v>
      </c>
      <c r="C25" s="19" t="s">
        <v>230</v>
      </c>
      <c r="D25" s="20">
        <v>86.261051000000023</v>
      </c>
      <c r="E25" s="21">
        <v>103.36447499999998</v>
      </c>
      <c r="F25" s="21">
        <f t="shared" si="0"/>
        <v>32.472898484984398</v>
      </c>
      <c r="G25" s="21">
        <v>15.032993810207699</v>
      </c>
      <c r="H25" s="21">
        <v>8.7004013820405817</v>
      </c>
      <c r="I25" s="21">
        <v>8.7395032927361171</v>
      </c>
      <c r="J25" s="22">
        <f t="shared" si="1"/>
        <v>0.14543675484452179</v>
      </c>
      <c r="K25" s="22">
        <f t="shared" si="2"/>
        <v>0.22960882055704618</v>
      </c>
      <c r="L25" s="23">
        <f t="shared" si="3"/>
        <v>0.31415917785084674</v>
      </c>
      <c r="M25" s="4"/>
    </row>
    <row r="26" spans="1:13" x14ac:dyDescent="0.25">
      <c r="A26" s="17"/>
      <c r="B26" s="18">
        <v>456</v>
      </c>
      <c r="C26" s="19" t="s">
        <v>231</v>
      </c>
      <c r="D26" s="20">
        <v>139.06487699999991</v>
      </c>
      <c r="E26" s="21">
        <v>165.30039499999995</v>
      </c>
      <c r="F26" s="21">
        <f t="shared" si="0"/>
        <v>44.554178114397473</v>
      </c>
      <c r="G26" s="21">
        <v>20.139996761346993</v>
      </c>
      <c r="H26" s="21">
        <v>10.763381512018896</v>
      </c>
      <c r="I26" s="21">
        <v>13.650799841031585</v>
      </c>
      <c r="J26" s="22">
        <f t="shared" si="1"/>
        <v>0.12183876972191747</v>
      </c>
      <c r="K26" s="22">
        <f t="shared" si="2"/>
        <v>0.18695283984872449</v>
      </c>
      <c r="L26" s="23">
        <f t="shared" si="3"/>
        <v>0.26953461372186971</v>
      </c>
      <c r="M26" s="4"/>
    </row>
    <row r="27" spans="1:13" x14ac:dyDescent="0.25">
      <c r="A27" s="17"/>
      <c r="B27" s="18">
        <v>457</v>
      </c>
      <c r="C27" s="19" t="s">
        <v>232</v>
      </c>
      <c r="D27" s="20">
        <v>489.50508199999979</v>
      </c>
      <c r="E27" s="21">
        <v>602.53096699999958</v>
      </c>
      <c r="F27" s="21">
        <f t="shared" si="0"/>
        <v>195.39378209521965</v>
      </c>
      <c r="G27" s="21">
        <v>95.132382696072455</v>
      </c>
      <c r="H27" s="21">
        <v>47.915604084890219</v>
      </c>
      <c r="I27" s="21">
        <v>52.345795314256975</v>
      </c>
      <c r="J27" s="22">
        <f t="shared" si="1"/>
        <v>0.15788795581700371</v>
      </c>
      <c r="K27" s="22">
        <f t="shared" si="2"/>
        <v>0.23741184207211508</v>
      </c>
      <c r="L27" s="23">
        <f t="shared" si="3"/>
        <v>0.32428836490858698</v>
      </c>
      <c r="M27" s="4"/>
    </row>
    <row r="28" spans="1:13" x14ac:dyDescent="0.25">
      <c r="A28" s="17"/>
      <c r="B28" s="18">
        <v>458</v>
      </c>
      <c r="C28" s="19" t="s">
        <v>233</v>
      </c>
      <c r="D28" s="20">
        <v>532.19628600000021</v>
      </c>
      <c r="E28" s="21">
        <v>624.03018200000042</v>
      </c>
      <c r="F28" s="21">
        <f t="shared" si="0"/>
        <v>202.50457735708642</v>
      </c>
      <c r="G28" s="21">
        <v>99.715630656507528</v>
      </c>
      <c r="H28" s="21">
        <v>47.720416381718678</v>
      </c>
      <c r="I28" s="21">
        <v>55.068530318860212</v>
      </c>
      <c r="J28" s="22">
        <f t="shared" si="1"/>
        <v>0.15979296119447547</v>
      </c>
      <c r="K28" s="22">
        <f t="shared" si="2"/>
        <v>0.2362642886369655</v>
      </c>
      <c r="L28" s="23">
        <f t="shared" si="3"/>
        <v>0.32451087014423652</v>
      </c>
      <c r="M28" s="4"/>
    </row>
    <row r="29" spans="1:13" x14ac:dyDescent="0.25">
      <c r="A29" s="17"/>
      <c r="B29" s="18">
        <v>459</v>
      </c>
      <c r="C29" s="19" t="s">
        <v>234</v>
      </c>
      <c r="D29" s="20">
        <v>318.52482700000007</v>
      </c>
      <c r="E29" s="21">
        <v>373.76339100000024</v>
      </c>
      <c r="F29" s="21">
        <f t="shared" si="0"/>
        <v>116.03422508239601</v>
      </c>
      <c r="G29" s="21">
        <v>54.217882203589397</v>
      </c>
      <c r="H29" s="21">
        <v>30.807774791221163</v>
      </c>
      <c r="I29" s="21">
        <v>31.008568087585445</v>
      </c>
      <c r="J29" s="22">
        <f t="shared" si="1"/>
        <v>0.1450593704710619</v>
      </c>
      <c r="K29" s="22">
        <f t="shared" si="2"/>
        <v>0.22748524612676821</v>
      </c>
      <c r="L29" s="23">
        <f t="shared" si="3"/>
        <v>0.31044834212346906</v>
      </c>
      <c r="M29" s="4"/>
    </row>
    <row r="30" spans="1:13" x14ac:dyDescent="0.25">
      <c r="A30" s="17"/>
      <c r="B30" s="18">
        <v>460</v>
      </c>
      <c r="C30" s="19" t="s">
        <v>235</v>
      </c>
      <c r="D30" s="20">
        <v>104.94489899999999</v>
      </c>
      <c r="E30" s="21">
        <v>116.13796300000003</v>
      </c>
      <c r="F30" s="21">
        <f t="shared" si="0"/>
        <v>38.975962286533559</v>
      </c>
      <c r="G30" s="21">
        <v>19.644324725115439</v>
      </c>
      <c r="H30" s="21">
        <v>9.5206445314106531</v>
      </c>
      <c r="I30" s="21">
        <v>9.8109930300074666</v>
      </c>
      <c r="J30" s="22">
        <f t="shared" si="1"/>
        <v>0.16914645493752489</v>
      </c>
      <c r="K30" s="22">
        <f t="shared" si="2"/>
        <v>0.25112347851775291</v>
      </c>
      <c r="L30" s="23">
        <f t="shared" si="3"/>
        <v>0.33560053301893672</v>
      </c>
      <c r="M30" s="4"/>
    </row>
    <row r="31" spans="1:13" x14ac:dyDescent="0.25">
      <c r="A31" s="17"/>
      <c r="B31" s="18">
        <v>461</v>
      </c>
      <c r="C31" s="19" t="s">
        <v>236</v>
      </c>
      <c r="D31" s="20">
        <v>113.17554199999996</v>
      </c>
      <c r="E31" s="21">
        <v>127.156812</v>
      </c>
      <c r="F31" s="21">
        <f t="shared" si="0"/>
        <v>37.090163489418501</v>
      </c>
      <c r="G31" s="21">
        <v>18.373716439102282</v>
      </c>
      <c r="H31" s="21">
        <v>9.3104150823273812</v>
      </c>
      <c r="I31" s="21">
        <v>9.406031967988838</v>
      </c>
      <c r="J31" s="22">
        <f t="shared" si="1"/>
        <v>0.14449651693927559</v>
      </c>
      <c r="K31" s="22">
        <f t="shared" si="2"/>
        <v>0.2177164643088855</v>
      </c>
      <c r="L31" s="23">
        <f t="shared" si="3"/>
        <v>0.29168837206628379</v>
      </c>
      <c r="M31" s="4"/>
    </row>
    <row r="32" spans="1:13" x14ac:dyDescent="0.25">
      <c r="A32" s="17"/>
      <c r="B32" s="18">
        <v>462</v>
      </c>
      <c r="C32" s="19" t="s">
        <v>237</v>
      </c>
      <c r="D32" s="20">
        <v>187.74077599999993</v>
      </c>
      <c r="E32" s="21">
        <v>234.23529500000009</v>
      </c>
      <c r="F32" s="21">
        <f t="shared" si="0"/>
        <v>74.550797095220332</v>
      </c>
      <c r="G32" s="21">
        <v>39.117454913470283</v>
      </c>
      <c r="H32" s="21">
        <v>17.335924422215612</v>
      </c>
      <c r="I32" s="21">
        <v>18.097417759534437</v>
      </c>
      <c r="J32" s="22">
        <f t="shared" si="1"/>
        <v>0.16700068584228636</v>
      </c>
      <c r="K32" s="22">
        <f t="shared" si="2"/>
        <v>0.24101141262970585</v>
      </c>
      <c r="L32" s="23">
        <f t="shared" si="3"/>
        <v>0.31827311548082582</v>
      </c>
      <c r="M32" s="4"/>
    </row>
    <row r="33" spans="1:13" x14ac:dyDescent="0.25">
      <c r="A33" s="17"/>
      <c r="B33" s="18">
        <v>463</v>
      </c>
      <c r="C33" s="19" t="s">
        <v>238</v>
      </c>
      <c r="D33" s="20">
        <v>322.64096599999993</v>
      </c>
      <c r="E33" s="21">
        <v>355.00417399999975</v>
      </c>
      <c r="F33" s="21">
        <f t="shared" si="0"/>
        <v>114.56429929723163</v>
      </c>
      <c r="G33" s="21">
        <v>53.910910811871872</v>
      </c>
      <c r="H33" s="21">
        <v>32.141797044994746</v>
      </c>
      <c r="I33" s="21">
        <v>28.511591440365009</v>
      </c>
      <c r="J33" s="22">
        <f t="shared" si="1"/>
        <v>0.15185993506620549</v>
      </c>
      <c r="K33" s="22">
        <f t="shared" si="2"/>
        <v>0.2423991438953241</v>
      </c>
      <c r="L33" s="23">
        <f t="shared" si="3"/>
        <v>0.32271254167628943</v>
      </c>
      <c r="M33" s="4"/>
    </row>
    <row r="34" spans="1:13" x14ac:dyDescent="0.25">
      <c r="A34" s="17"/>
      <c r="B34" s="18">
        <v>464</v>
      </c>
      <c r="C34" s="19" t="s">
        <v>239</v>
      </c>
      <c r="D34" s="20">
        <v>184.16275700000003</v>
      </c>
      <c r="E34" s="21">
        <v>198.79833700000006</v>
      </c>
      <c r="F34" s="21">
        <f t="shared" si="0"/>
        <v>60.378782192936342</v>
      </c>
      <c r="G34" s="21">
        <v>29.795469638513168</v>
      </c>
      <c r="H34" s="21">
        <v>15.890216216092085</v>
      </c>
      <c r="I34" s="21">
        <v>14.693096338331088</v>
      </c>
      <c r="J34" s="22">
        <f t="shared" si="1"/>
        <v>0.14987786159656435</v>
      </c>
      <c r="K34" s="22">
        <f t="shared" si="2"/>
        <v>0.22980919530833518</v>
      </c>
      <c r="L34" s="23">
        <f t="shared" si="3"/>
        <v>0.30371874887935468</v>
      </c>
      <c r="M34" s="4"/>
    </row>
    <row r="35" spans="1:13" ht="15.75" thickBot="1" x14ac:dyDescent="0.3">
      <c r="A35" s="41" t="s">
        <v>241</v>
      </c>
      <c r="B35" s="58"/>
      <c r="C35" s="43"/>
      <c r="D35" s="44">
        <v>316.32976499999967</v>
      </c>
      <c r="E35" s="45">
        <v>1223.44308799999</v>
      </c>
      <c r="F35" s="45">
        <f t="shared" si="0"/>
        <v>229.08601081162234</v>
      </c>
      <c r="G35" s="45">
        <v>57.733656350068486</v>
      </c>
      <c r="H35" s="45">
        <v>92.581382415422354</v>
      </c>
      <c r="I35" s="45">
        <v>78.770972046131504</v>
      </c>
      <c r="J35" s="46">
        <f t="shared" si="1"/>
        <v>4.7189490803734843E-2</v>
      </c>
      <c r="K35" s="46">
        <f t="shared" si="2"/>
        <v>0.12286230576627531</v>
      </c>
      <c r="L35" s="47">
        <f t="shared" si="3"/>
        <v>0.18724696968627952</v>
      </c>
      <c r="M35" s="4"/>
    </row>
    <row r="36" spans="1:13" x14ac:dyDescent="0.25">
      <c r="D36" s="5"/>
      <c r="E36" s="5"/>
      <c r="F36" s="5"/>
      <c r="G36" s="5"/>
      <c r="H36" s="5"/>
      <c r="I36" s="5"/>
      <c r="J36" s="4"/>
      <c r="K36" s="4"/>
      <c r="L36" s="4"/>
      <c r="M36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90</v>
      </c>
      <c r="B1" s="51" t="s">
        <v>54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1289</v>
      </c>
      <c r="N2" s="72" t="s">
        <v>1330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14646.631013</v>
      </c>
      <c r="E6" s="14">
        <f ca="1">SUM(E7:OFFSET(E7,50,0))</f>
        <v>15874.021966999993</v>
      </c>
      <c r="F6" s="14">
        <f ca="1">SUM(F7:OFFSET(F7,50,0))</f>
        <v>4150.6627197992857</v>
      </c>
      <c r="G6" s="14">
        <f ca="1">SUM(G7:OFFSET(G7,50,0))</f>
        <v>1873.3070876887632</v>
      </c>
      <c r="H6" s="14">
        <f ca="1">SUM(H7:OFFSET(H7,50,0))</f>
        <v>1204.0125813862444</v>
      </c>
      <c r="I6" s="14">
        <f ca="1">SUM(I7:OFFSET(I7,50,0))</f>
        <v>1073.3430507242776</v>
      </c>
      <c r="J6" s="15">
        <f ca="1">IFERROR(G6/E6,0)</f>
        <v>0.11801086653295066</v>
      </c>
      <c r="K6" s="15">
        <f ca="1">IFERROR(SUM(G6,H6)/E6,0)</f>
        <v>0.19385885161758948</v>
      </c>
      <c r="L6" s="16">
        <f ca="1">IFERROR(SUM(G6,H6,I6)/E6,0)</f>
        <v>0.26147517802532766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</v>
      </c>
      <c r="C7" s="19" t="s">
        <v>258</v>
      </c>
      <c r="D7" s="20">
        <v>320.47444300000001</v>
      </c>
      <c r="E7" s="21">
        <v>320.04305099999988</v>
      </c>
      <c r="F7" s="21">
        <f t="shared" ref="F7:F31" si="0">SUM(G7,H7,I7)</f>
        <v>113.11340997163745</v>
      </c>
      <c r="G7" s="21">
        <v>47.055246967598691</v>
      </c>
      <c r="H7" s="21">
        <v>34.582485168521089</v>
      </c>
      <c r="I7" s="21">
        <v>31.475677835517672</v>
      </c>
      <c r="J7" s="22">
        <f t="shared" ref="J7:J31" si="1">IFERROR(G7/E7,0)</f>
        <v>0.14702786647162264</v>
      </c>
      <c r="K7" s="22">
        <f t="shared" ref="K7:K31" si="2">IFERROR(SUM(G7,H7)/E7,0)</f>
        <v>0.25508359541329273</v>
      </c>
      <c r="L7" s="23">
        <f t="shared" ref="L7:L31" si="3">IFERROR(SUM(G7,H7,I7)/E7,0)</f>
        <v>0.35343185742732308</v>
      </c>
      <c r="M7" s="4"/>
      <c r="N7" t="s">
        <v>258</v>
      </c>
      <c r="O7" s="5">
        <v>113.11340997163745</v>
      </c>
      <c r="P7" s="71">
        <v>0.35343185742732308</v>
      </c>
    </row>
    <row r="8" spans="1:16" x14ac:dyDescent="0.25">
      <c r="A8" s="17"/>
      <c r="B8" s="55">
        <v>2</v>
      </c>
      <c r="C8" s="19" t="s">
        <v>259</v>
      </c>
      <c r="D8" s="20">
        <v>576.65740800000015</v>
      </c>
      <c r="E8" s="21">
        <v>577.28368200000045</v>
      </c>
      <c r="F8" s="21">
        <f t="shared" si="0"/>
        <v>184.29459584193253</v>
      </c>
      <c r="G8" s="21">
        <v>92.80694325173215</v>
      </c>
      <c r="H8" s="21">
        <v>47.215539316992988</v>
      </c>
      <c r="I8" s="21">
        <v>44.272113273207395</v>
      </c>
      <c r="J8" s="22">
        <f t="shared" si="1"/>
        <v>0.16076488240617215</v>
      </c>
      <c r="K8" s="22">
        <f t="shared" si="2"/>
        <v>0.24255402834810258</v>
      </c>
      <c r="L8" s="23">
        <f t="shared" si="3"/>
        <v>0.31924442278264914</v>
      </c>
      <c r="M8" s="4"/>
      <c r="N8" t="s">
        <v>280</v>
      </c>
      <c r="O8" s="5">
        <v>42.665179056066791</v>
      </c>
      <c r="P8" s="71">
        <v>0.35051136370954394</v>
      </c>
    </row>
    <row r="9" spans="1:16" x14ac:dyDescent="0.25">
      <c r="A9" s="17"/>
      <c r="B9" s="55">
        <v>3</v>
      </c>
      <c r="C9" s="19" t="s">
        <v>260</v>
      </c>
      <c r="D9" s="20">
        <v>378.26340500000003</v>
      </c>
      <c r="E9" s="21">
        <v>427.91923800000018</v>
      </c>
      <c r="F9" s="21">
        <f t="shared" si="0"/>
        <v>132.60086339610064</v>
      </c>
      <c r="G9" s="21">
        <v>54.590682980196675</v>
      </c>
      <c r="H9" s="21">
        <v>43.261352498537235</v>
      </c>
      <c r="I9" s="21">
        <v>34.748827917366725</v>
      </c>
      <c r="J9" s="22">
        <f t="shared" si="1"/>
        <v>0.12757239715452254</v>
      </c>
      <c r="K9" s="22">
        <f t="shared" si="2"/>
        <v>0.22866940017951207</v>
      </c>
      <c r="L9" s="23">
        <f t="shared" si="3"/>
        <v>0.30987357337764887</v>
      </c>
      <c r="M9" s="4"/>
      <c r="N9" t="s">
        <v>282</v>
      </c>
      <c r="O9" s="5">
        <v>82.931246773561725</v>
      </c>
      <c r="P9" s="71">
        <v>0.3306417359936506</v>
      </c>
    </row>
    <row r="10" spans="1:16" x14ac:dyDescent="0.25">
      <c r="A10" s="17"/>
      <c r="B10" s="55">
        <v>4</v>
      </c>
      <c r="C10" s="19" t="s">
        <v>261</v>
      </c>
      <c r="D10" s="20">
        <v>409.19252299999999</v>
      </c>
      <c r="E10" s="21">
        <v>412.53692999999976</v>
      </c>
      <c r="F10" s="21">
        <f t="shared" si="0"/>
        <v>134.45655246502602</v>
      </c>
      <c r="G10" s="21">
        <v>61.146119864494267</v>
      </c>
      <c r="H10" s="21">
        <v>41.315753044923952</v>
      </c>
      <c r="I10" s="21">
        <v>31.994679555607803</v>
      </c>
      <c r="J10" s="22">
        <f t="shared" si="1"/>
        <v>0.14821974814350392</v>
      </c>
      <c r="K10" s="22">
        <f t="shared" si="2"/>
        <v>0.24837018326921248</v>
      </c>
      <c r="L10" s="23">
        <f t="shared" si="3"/>
        <v>0.32592609942830114</v>
      </c>
      <c r="M10" s="4"/>
      <c r="N10" t="s">
        <v>261</v>
      </c>
      <c r="O10" s="5">
        <v>134.45655246502602</v>
      </c>
      <c r="P10" s="71">
        <v>0.32592609942830114</v>
      </c>
    </row>
    <row r="11" spans="1:16" x14ac:dyDescent="0.25">
      <c r="A11" s="17"/>
      <c r="B11" s="55">
        <v>5</v>
      </c>
      <c r="C11" s="19" t="s">
        <v>262</v>
      </c>
      <c r="D11" s="20">
        <v>475.01783499999993</v>
      </c>
      <c r="E11" s="21">
        <v>530.79392399999983</v>
      </c>
      <c r="F11" s="21">
        <f t="shared" si="0"/>
        <v>159.373329144612</v>
      </c>
      <c r="G11" s="21">
        <v>72.930065666889277</v>
      </c>
      <c r="H11" s="21">
        <v>43.070059227841341</v>
      </c>
      <c r="I11" s="21">
        <v>43.373204249881383</v>
      </c>
      <c r="J11" s="22">
        <f t="shared" si="1"/>
        <v>0.13739807930975731</v>
      </c>
      <c r="K11" s="22">
        <f t="shared" si="2"/>
        <v>0.21854079266877716</v>
      </c>
      <c r="L11" s="23">
        <f t="shared" si="3"/>
        <v>0.30025462225263161</v>
      </c>
      <c r="M11" s="4"/>
      <c r="N11" t="s">
        <v>278</v>
      </c>
      <c r="O11" s="5">
        <v>243.05062395090954</v>
      </c>
      <c r="P11" s="71">
        <v>0.32468677194968953</v>
      </c>
    </row>
    <row r="12" spans="1:16" x14ac:dyDescent="0.25">
      <c r="A12" s="17"/>
      <c r="B12" s="55">
        <v>6</v>
      </c>
      <c r="C12" s="19" t="s">
        <v>263</v>
      </c>
      <c r="D12" s="20">
        <v>807.39278199999978</v>
      </c>
      <c r="E12" s="21">
        <v>924.7490439999998</v>
      </c>
      <c r="F12" s="21">
        <f t="shared" si="0"/>
        <v>281.29373443154873</v>
      </c>
      <c r="G12" s="21">
        <v>133.16545954457979</v>
      </c>
      <c r="H12" s="21">
        <v>75.195815064165799</v>
      </c>
      <c r="I12" s="21">
        <v>72.932459822803139</v>
      </c>
      <c r="J12" s="22">
        <f t="shared" si="1"/>
        <v>0.14400172718056881</v>
      </c>
      <c r="K12" s="22">
        <f t="shared" si="2"/>
        <v>0.22531656124506969</v>
      </c>
      <c r="L12" s="23">
        <f t="shared" si="3"/>
        <v>0.30418386075298154</v>
      </c>
      <c r="M12" s="4"/>
      <c r="N12" t="s">
        <v>269</v>
      </c>
      <c r="O12" s="5">
        <v>188.11626657724628</v>
      </c>
      <c r="P12" s="71">
        <v>0.32188147710523346</v>
      </c>
    </row>
    <row r="13" spans="1:16" x14ac:dyDescent="0.25">
      <c r="A13" s="17"/>
      <c r="B13" s="55">
        <v>7</v>
      </c>
      <c r="C13" s="19" t="s">
        <v>264</v>
      </c>
      <c r="D13" s="20">
        <v>242.92133500000003</v>
      </c>
      <c r="E13" s="21">
        <v>202.29040699999999</v>
      </c>
      <c r="F13" s="21">
        <f t="shared" si="0"/>
        <v>63.796091208925645</v>
      </c>
      <c r="G13" s="21">
        <v>31.693031665490707</v>
      </c>
      <c r="H13" s="21">
        <v>17.381202205662703</v>
      </c>
      <c r="I13" s="21">
        <v>14.721857337772235</v>
      </c>
      <c r="J13" s="22">
        <f t="shared" si="1"/>
        <v>0.15667095704390327</v>
      </c>
      <c r="K13" s="22">
        <f t="shared" si="2"/>
        <v>0.24259298598946125</v>
      </c>
      <c r="L13" s="23">
        <f t="shared" si="3"/>
        <v>0.31536884103913859</v>
      </c>
      <c r="M13" s="4"/>
      <c r="N13" t="s">
        <v>259</v>
      </c>
      <c r="O13" s="5">
        <v>184.29459584193253</v>
      </c>
      <c r="P13" s="71">
        <v>0.31924442278264914</v>
      </c>
    </row>
    <row r="14" spans="1:16" x14ac:dyDescent="0.25">
      <c r="A14" s="17"/>
      <c r="B14" s="55">
        <v>8</v>
      </c>
      <c r="C14" s="19" t="s">
        <v>265</v>
      </c>
      <c r="D14" s="20">
        <v>652.87258499999882</v>
      </c>
      <c r="E14" s="21">
        <v>732.77521199999865</v>
      </c>
      <c r="F14" s="21">
        <f t="shared" si="0"/>
        <v>219.45642327897215</v>
      </c>
      <c r="G14" s="21">
        <v>95.236628638063848</v>
      </c>
      <c r="H14" s="21">
        <v>58.365263680465432</v>
      </c>
      <c r="I14" s="21">
        <v>65.854530960442872</v>
      </c>
      <c r="J14" s="22">
        <f t="shared" si="1"/>
        <v>0.12996704457036687</v>
      </c>
      <c r="K14" s="22">
        <f t="shared" si="2"/>
        <v>0.20961665979297558</v>
      </c>
      <c r="L14" s="23">
        <f t="shared" si="3"/>
        <v>0.29948669071378542</v>
      </c>
      <c r="M14" s="4"/>
      <c r="N14" t="s">
        <v>275</v>
      </c>
      <c r="O14" s="5">
        <v>36.451523985995664</v>
      </c>
      <c r="P14" s="71">
        <v>0.31864570055122843</v>
      </c>
    </row>
    <row r="15" spans="1:16" x14ac:dyDescent="0.25">
      <c r="A15" s="17"/>
      <c r="B15" s="55">
        <v>9</v>
      </c>
      <c r="C15" s="19" t="s">
        <v>266</v>
      </c>
      <c r="D15" s="20">
        <v>332.41736699999996</v>
      </c>
      <c r="E15" s="21">
        <v>353.09239699999932</v>
      </c>
      <c r="F15" s="21">
        <f t="shared" si="0"/>
        <v>112.43783065579555</v>
      </c>
      <c r="G15" s="21">
        <v>53.551015481873037</v>
      </c>
      <c r="H15" s="21">
        <v>31.226524295858326</v>
      </c>
      <c r="I15" s="21">
        <v>27.660290878064188</v>
      </c>
      <c r="J15" s="22">
        <f t="shared" si="1"/>
        <v>0.15166289599227237</v>
      </c>
      <c r="K15" s="22">
        <f t="shared" si="2"/>
        <v>0.24010015649737007</v>
      </c>
      <c r="L15" s="23">
        <f t="shared" si="3"/>
        <v>0.31843741641312023</v>
      </c>
      <c r="M15" s="4"/>
      <c r="N15" t="s">
        <v>266</v>
      </c>
      <c r="O15" s="5">
        <v>112.43783065579555</v>
      </c>
      <c r="P15" s="71">
        <v>0.31843741641312023</v>
      </c>
    </row>
    <row r="16" spans="1:16" x14ac:dyDescent="0.25">
      <c r="A16" s="17"/>
      <c r="B16" s="55">
        <v>10</v>
      </c>
      <c r="C16" s="19" t="s">
        <v>267</v>
      </c>
      <c r="D16" s="20">
        <v>417.13201099999958</v>
      </c>
      <c r="E16" s="21">
        <v>477.08545900000013</v>
      </c>
      <c r="F16" s="21">
        <f t="shared" si="0"/>
        <v>144.11548487507258</v>
      </c>
      <c r="G16" s="21">
        <v>63.073115746621625</v>
      </c>
      <c r="H16" s="21">
        <v>43.55326452184508</v>
      </c>
      <c r="I16" s="21">
        <v>37.489104606605878</v>
      </c>
      <c r="J16" s="22">
        <f t="shared" si="1"/>
        <v>0.13220506841442345</v>
      </c>
      <c r="K16" s="22">
        <f t="shared" si="2"/>
        <v>0.22349534712703678</v>
      </c>
      <c r="L16" s="23">
        <f t="shared" si="3"/>
        <v>0.3020747795943044</v>
      </c>
      <c r="M16" s="4"/>
      <c r="N16" t="s">
        <v>279</v>
      </c>
      <c r="O16" s="5">
        <v>132.42572376739554</v>
      </c>
      <c r="P16" s="71">
        <v>0.31645735394514429</v>
      </c>
    </row>
    <row r="17" spans="1:16" x14ac:dyDescent="0.25">
      <c r="A17" s="17"/>
      <c r="B17" s="55">
        <v>11</v>
      </c>
      <c r="C17" s="19" t="s">
        <v>268</v>
      </c>
      <c r="D17" s="20">
        <v>317.31291900000002</v>
      </c>
      <c r="E17" s="21">
        <v>326.78103099999993</v>
      </c>
      <c r="F17" s="21">
        <f t="shared" si="0"/>
        <v>90.697820518974567</v>
      </c>
      <c r="G17" s="21">
        <v>44.809131606118171</v>
      </c>
      <c r="H17" s="21">
        <v>23.765046372392334</v>
      </c>
      <c r="I17" s="21">
        <v>22.123642540464061</v>
      </c>
      <c r="J17" s="22">
        <f t="shared" si="1"/>
        <v>0.13712280504469729</v>
      </c>
      <c r="K17" s="22">
        <f t="shared" si="2"/>
        <v>0.20984748646108078</v>
      </c>
      <c r="L17" s="23">
        <f t="shared" si="3"/>
        <v>0.27754922077767297</v>
      </c>
      <c r="M17" s="4"/>
      <c r="N17" t="s">
        <v>264</v>
      </c>
      <c r="O17" s="5">
        <v>63.796091208925645</v>
      </c>
      <c r="P17" s="71">
        <v>0.31536884103913859</v>
      </c>
    </row>
    <row r="18" spans="1:16" x14ac:dyDescent="0.25">
      <c r="A18" s="17"/>
      <c r="B18" s="55">
        <v>12</v>
      </c>
      <c r="C18" s="19" t="s">
        <v>269</v>
      </c>
      <c r="D18" s="20">
        <v>569.58776299999977</v>
      </c>
      <c r="E18" s="21">
        <v>584.4271259999997</v>
      </c>
      <c r="F18" s="21">
        <f t="shared" si="0"/>
        <v>188.11626657724628</v>
      </c>
      <c r="G18" s="21">
        <v>79.581136568594957</v>
      </c>
      <c r="H18" s="21">
        <v>61.002374301737291</v>
      </c>
      <c r="I18" s="21">
        <v>47.532755706914031</v>
      </c>
      <c r="J18" s="22">
        <f t="shared" si="1"/>
        <v>0.13616947781543426</v>
      </c>
      <c r="K18" s="22">
        <f t="shared" si="2"/>
        <v>0.24054925689799744</v>
      </c>
      <c r="L18" s="23">
        <f t="shared" si="3"/>
        <v>0.32188147710523346</v>
      </c>
      <c r="M18" s="4"/>
      <c r="N18" t="s">
        <v>260</v>
      </c>
      <c r="O18" s="5">
        <v>132.60086339610064</v>
      </c>
      <c r="P18" s="71">
        <v>0.30987357337764887</v>
      </c>
    </row>
    <row r="19" spans="1:16" x14ac:dyDescent="0.25">
      <c r="A19" s="17"/>
      <c r="B19" s="55">
        <v>13</v>
      </c>
      <c r="C19" s="19" t="s">
        <v>270</v>
      </c>
      <c r="D19" s="20">
        <v>715.47671400000024</v>
      </c>
      <c r="E19" s="21">
        <v>813.10734599999864</v>
      </c>
      <c r="F19" s="21">
        <f t="shared" si="0"/>
        <v>226.96327578434477</v>
      </c>
      <c r="G19" s="21">
        <v>113.48288852734186</v>
      </c>
      <c r="H19" s="21">
        <v>57.346612914618163</v>
      </c>
      <c r="I19" s="21">
        <v>56.133774342384761</v>
      </c>
      <c r="J19" s="22">
        <f t="shared" si="1"/>
        <v>0.13956692075850713</v>
      </c>
      <c r="K19" s="22">
        <f t="shared" si="2"/>
        <v>0.21009464775141792</v>
      </c>
      <c r="L19" s="23">
        <f t="shared" si="3"/>
        <v>0.27913076532990166</v>
      </c>
      <c r="M19" s="4"/>
      <c r="N19" t="s">
        <v>273</v>
      </c>
      <c r="O19" s="5">
        <v>202.6000822576143</v>
      </c>
      <c r="P19" s="71">
        <v>0.30786181389161371</v>
      </c>
    </row>
    <row r="20" spans="1:16" x14ac:dyDescent="0.25">
      <c r="A20" s="17"/>
      <c r="B20" s="55">
        <v>14</v>
      </c>
      <c r="C20" s="19" t="s">
        <v>271</v>
      </c>
      <c r="D20" s="20">
        <v>388.03001299999988</v>
      </c>
      <c r="E20" s="21">
        <v>420.67096700000013</v>
      </c>
      <c r="F20" s="21">
        <f t="shared" si="0"/>
        <v>122.6277656927723</v>
      </c>
      <c r="G20" s="21">
        <v>54.77781438006059</v>
      </c>
      <c r="H20" s="21">
        <v>37.679190156764889</v>
      </c>
      <c r="I20" s="21">
        <v>30.170761155946821</v>
      </c>
      <c r="J20" s="22">
        <f t="shared" si="1"/>
        <v>0.13021534329004592</v>
      </c>
      <c r="K20" s="22">
        <f t="shared" si="2"/>
        <v>0.21978461027671883</v>
      </c>
      <c r="L20" s="23">
        <f t="shared" si="3"/>
        <v>0.29150517937400766</v>
      </c>
      <c r="M20" s="4"/>
      <c r="N20" t="s">
        <v>263</v>
      </c>
      <c r="O20" s="5">
        <v>281.29373443154873</v>
      </c>
      <c r="P20" s="71">
        <v>0.30418386075298154</v>
      </c>
    </row>
    <row r="21" spans="1:16" x14ac:dyDescent="0.25">
      <c r="A21" s="17"/>
      <c r="B21" s="55">
        <v>15</v>
      </c>
      <c r="C21" s="19" t="s">
        <v>272</v>
      </c>
      <c r="D21" s="20">
        <v>4555.5633710000047</v>
      </c>
      <c r="E21" s="21">
        <v>5011.7131410000002</v>
      </c>
      <c r="F21" s="21">
        <f t="shared" si="0"/>
        <v>884.2584574326188</v>
      </c>
      <c r="G21" s="21">
        <v>375.82632206826747</v>
      </c>
      <c r="H21" s="21">
        <v>280.11713467868094</v>
      </c>
      <c r="I21" s="21">
        <v>228.31500068567038</v>
      </c>
      <c r="J21" s="22">
        <f t="shared" si="1"/>
        <v>7.4989591681473983E-2</v>
      </c>
      <c r="K21" s="22">
        <f t="shared" si="2"/>
        <v>0.13088208329019932</v>
      </c>
      <c r="L21" s="23">
        <f t="shared" si="3"/>
        <v>0.17643836200413107</v>
      </c>
      <c r="M21" s="4"/>
      <c r="N21" t="s">
        <v>267</v>
      </c>
      <c r="O21" s="5">
        <v>144.11548487507258</v>
      </c>
      <c r="P21" s="71">
        <v>0.3020747795943044</v>
      </c>
    </row>
    <row r="22" spans="1:16" x14ac:dyDescent="0.25">
      <c r="A22" s="17"/>
      <c r="B22" s="55">
        <v>16</v>
      </c>
      <c r="C22" s="19" t="s">
        <v>273</v>
      </c>
      <c r="D22" s="20">
        <v>687.55569099999911</v>
      </c>
      <c r="E22" s="21">
        <v>658.08772999999928</v>
      </c>
      <c r="F22" s="21">
        <f t="shared" si="0"/>
        <v>202.6000822576143</v>
      </c>
      <c r="G22" s="21">
        <v>92.645101409887502</v>
      </c>
      <c r="H22" s="21">
        <v>59.137645196590711</v>
      </c>
      <c r="I22" s="21">
        <v>50.817335651136091</v>
      </c>
      <c r="J22" s="22">
        <f t="shared" si="1"/>
        <v>0.14077925660441595</v>
      </c>
      <c r="K22" s="22">
        <f t="shared" si="2"/>
        <v>0.23064211606935503</v>
      </c>
      <c r="L22" s="23">
        <f t="shared" si="3"/>
        <v>0.30786181389161371</v>
      </c>
      <c r="M22" s="4"/>
      <c r="N22" t="s">
        <v>262</v>
      </c>
      <c r="O22" s="5">
        <v>159.373329144612</v>
      </c>
      <c r="P22" s="71">
        <v>0.30025462225263161</v>
      </c>
    </row>
    <row r="23" spans="1:16" x14ac:dyDescent="0.25">
      <c r="A23" s="17"/>
      <c r="B23" s="55">
        <v>17</v>
      </c>
      <c r="C23" s="19" t="s">
        <v>274</v>
      </c>
      <c r="D23" s="20">
        <v>94.510891999999956</v>
      </c>
      <c r="E23" s="21">
        <v>87.652310000000028</v>
      </c>
      <c r="F23" s="21">
        <f t="shared" si="0"/>
        <v>25.95236800060411</v>
      </c>
      <c r="G23" s="21">
        <v>10.501672485508607</v>
      </c>
      <c r="H23" s="21">
        <v>7.7997828905135975</v>
      </c>
      <c r="I23" s="21">
        <v>7.6509126245819061</v>
      </c>
      <c r="J23" s="22">
        <f t="shared" si="1"/>
        <v>0.11981056158712307</v>
      </c>
      <c r="K23" s="22">
        <f t="shared" si="2"/>
        <v>0.20879604172465277</v>
      </c>
      <c r="L23" s="23">
        <f t="shared" si="3"/>
        <v>0.29608310380643821</v>
      </c>
      <c r="M23" s="4"/>
      <c r="N23" t="s">
        <v>265</v>
      </c>
      <c r="O23" s="5">
        <v>219.45642327897215</v>
      </c>
      <c r="P23" s="71">
        <v>0.29948669071378542</v>
      </c>
    </row>
    <row r="24" spans="1:16" x14ac:dyDescent="0.25">
      <c r="A24" s="17"/>
      <c r="B24" s="55">
        <v>18</v>
      </c>
      <c r="C24" s="19" t="s">
        <v>275</v>
      </c>
      <c r="D24" s="20">
        <v>108.40982800000003</v>
      </c>
      <c r="E24" s="21">
        <v>114.39515400000001</v>
      </c>
      <c r="F24" s="21">
        <f t="shared" si="0"/>
        <v>36.451523985995664</v>
      </c>
      <c r="G24" s="21">
        <v>15.822488080259063</v>
      </c>
      <c r="H24" s="21">
        <v>11.011224224508624</v>
      </c>
      <c r="I24" s="21">
        <v>9.6178116812279768</v>
      </c>
      <c r="J24" s="22">
        <f t="shared" si="1"/>
        <v>0.13831432125401974</v>
      </c>
      <c r="K24" s="22">
        <f t="shared" si="2"/>
        <v>0.2345703586776734</v>
      </c>
      <c r="L24" s="23">
        <f t="shared" si="3"/>
        <v>0.31864570055122843</v>
      </c>
      <c r="M24" s="4"/>
      <c r="N24" t="s">
        <v>274</v>
      </c>
      <c r="O24" s="5">
        <v>25.95236800060411</v>
      </c>
      <c r="P24" s="71">
        <v>0.29608310380643821</v>
      </c>
    </row>
    <row r="25" spans="1:16" x14ac:dyDescent="0.25">
      <c r="A25" s="17"/>
      <c r="B25" s="55">
        <v>19</v>
      </c>
      <c r="C25" s="19" t="s">
        <v>276</v>
      </c>
      <c r="D25" s="20">
        <v>179.782556</v>
      </c>
      <c r="E25" s="21">
        <v>191.801368</v>
      </c>
      <c r="F25" s="21">
        <f t="shared" si="0"/>
        <v>52.13407154835204</v>
      </c>
      <c r="G25" s="21">
        <v>21.195307975525793</v>
      </c>
      <c r="H25" s="21">
        <v>16.472845597772903</v>
      </c>
      <c r="I25" s="21">
        <v>14.465917975053344</v>
      </c>
      <c r="J25" s="22">
        <f t="shared" si="1"/>
        <v>0.11050655267237611</v>
      </c>
      <c r="K25" s="22">
        <f t="shared" si="2"/>
        <v>0.19639147502482202</v>
      </c>
      <c r="L25" s="23">
        <f t="shared" si="3"/>
        <v>0.27181282433998094</v>
      </c>
      <c r="M25" s="4"/>
      <c r="N25" t="s">
        <v>271</v>
      </c>
      <c r="O25" s="5">
        <v>122.6277656927723</v>
      </c>
      <c r="P25" s="71">
        <v>0.29150517937400766</v>
      </c>
    </row>
    <row r="26" spans="1:16" x14ac:dyDescent="0.25">
      <c r="A26" s="17"/>
      <c r="B26" s="55">
        <v>20</v>
      </c>
      <c r="C26" s="19" t="s">
        <v>277</v>
      </c>
      <c r="D26" s="20">
        <v>748.18324599999892</v>
      </c>
      <c r="E26" s="21">
        <v>1030.1103129999997</v>
      </c>
      <c r="F26" s="21">
        <f t="shared" si="0"/>
        <v>235.03913471548552</v>
      </c>
      <c r="G26" s="21">
        <v>110.21124768773734</v>
      </c>
      <c r="H26" s="21">
        <v>64.472729448514684</v>
      </c>
      <c r="I26" s="21">
        <v>60.355157579233492</v>
      </c>
      <c r="J26" s="22">
        <f t="shared" si="1"/>
        <v>0.10698975274479887</v>
      </c>
      <c r="K26" s="22">
        <f t="shared" si="2"/>
        <v>0.16957793251046899</v>
      </c>
      <c r="L26" s="23">
        <f t="shared" si="3"/>
        <v>0.22816889778627583</v>
      </c>
      <c r="M26" s="4"/>
      <c r="N26" t="s">
        <v>281</v>
      </c>
      <c r="O26" s="5">
        <v>39.810864467719966</v>
      </c>
      <c r="P26" s="71">
        <v>0.29031097878478063</v>
      </c>
    </row>
    <row r="27" spans="1:16" x14ac:dyDescent="0.25">
      <c r="A27" s="17"/>
      <c r="B27" s="55">
        <v>21</v>
      </c>
      <c r="C27" s="19" t="s">
        <v>278</v>
      </c>
      <c r="D27" s="20">
        <v>706.67345299999988</v>
      </c>
      <c r="E27" s="21">
        <v>748.5695290000001</v>
      </c>
      <c r="F27" s="21">
        <f t="shared" si="0"/>
        <v>243.05062395090954</v>
      </c>
      <c r="G27" s="21">
        <v>107.11535463818927</v>
      </c>
      <c r="H27" s="21">
        <v>69.420866978889535</v>
      </c>
      <c r="I27" s="21">
        <v>66.514402333830731</v>
      </c>
      <c r="J27" s="22">
        <f t="shared" si="1"/>
        <v>0.14309339411835617</v>
      </c>
      <c r="K27" s="22">
        <f t="shared" si="2"/>
        <v>0.23583142884924826</v>
      </c>
      <c r="L27" s="23">
        <f t="shared" si="3"/>
        <v>0.32468677194968953</v>
      </c>
      <c r="M27" s="4"/>
      <c r="N27" t="s">
        <v>270</v>
      </c>
      <c r="O27" s="5">
        <v>226.96327578434477</v>
      </c>
      <c r="P27" s="71">
        <v>0.27913076532990166</v>
      </c>
    </row>
    <row r="28" spans="1:16" x14ac:dyDescent="0.25">
      <c r="A28" s="17"/>
      <c r="B28" s="55">
        <v>22</v>
      </c>
      <c r="C28" s="19" t="s">
        <v>279</v>
      </c>
      <c r="D28" s="20">
        <v>418.84735199999972</v>
      </c>
      <c r="E28" s="21">
        <v>418.46309500000001</v>
      </c>
      <c r="F28" s="21">
        <f t="shared" si="0"/>
        <v>132.42572376739554</v>
      </c>
      <c r="G28" s="21">
        <v>59.791591103432438</v>
      </c>
      <c r="H28" s="21">
        <v>37.91029943184185</v>
      </c>
      <c r="I28" s="21">
        <v>34.723833232121251</v>
      </c>
      <c r="J28" s="22">
        <f t="shared" si="1"/>
        <v>0.14288378549470995</v>
      </c>
      <c r="K28" s="22">
        <f t="shared" si="2"/>
        <v>0.2334779140685615</v>
      </c>
      <c r="L28" s="23">
        <f t="shared" si="3"/>
        <v>0.31645735394514429</v>
      </c>
      <c r="M28" s="4"/>
      <c r="N28" t="s">
        <v>268</v>
      </c>
      <c r="O28" s="5">
        <v>90.697820518974567</v>
      </c>
      <c r="P28" s="71">
        <v>0.27754922077767297</v>
      </c>
    </row>
    <row r="29" spans="1:16" x14ac:dyDescent="0.25">
      <c r="A29" s="17"/>
      <c r="B29" s="55">
        <v>23</v>
      </c>
      <c r="C29" s="19" t="s">
        <v>280</v>
      </c>
      <c r="D29" s="20">
        <v>144.95688299999998</v>
      </c>
      <c r="E29" s="21">
        <v>121.72266999999999</v>
      </c>
      <c r="F29" s="21">
        <f t="shared" si="0"/>
        <v>42.665179056066791</v>
      </c>
      <c r="G29" s="21">
        <v>21.977208179974696</v>
      </c>
      <c r="H29" s="21">
        <v>10.463407851697411</v>
      </c>
      <c r="I29" s="21">
        <v>10.224563024394683</v>
      </c>
      <c r="J29" s="22">
        <f t="shared" si="1"/>
        <v>0.18055147968718313</v>
      </c>
      <c r="K29" s="22">
        <f t="shared" si="2"/>
        <v>0.26651252418035282</v>
      </c>
      <c r="L29" s="23">
        <f t="shared" si="3"/>
        <v>0.35051136370954394</v>
      </c>
      <c r="M29" s="4"/>
      <c r="N29" t="s">
        <v>276</v>
      </c>
      <c r="O29" s="5">
        <v>52.13407154835204</v>
      </c>
      <c r="P29" s="71">
        <v>0.27181282433998094</v>
      </c>
    </row>
    <row r="30" spans="1:16" x14ac:dyDescent="0.25">
      <c r="A30" s="17"/>
      <c r="B30" s="55">
        <v>24</v>
      </c>
      <c r="C30" s="19" t="s">
        <v>281</v>
      </c>
      <c r="D30" s="20">
        <v>147.24031500000007</v>
      </c>
      <c r="E30" s="21">
        <v>137.13179099999999</v>
      </c>
      <c r="F30" s="21">
        <f t="shared" si="0"/>
        <v>39.810864467719966</v>
      </c>
      <c r="G30" s="21">
        <v>18.501346331770037</v>
      </c>
      <c r="H30" s="21">
        <v>11.858826167830557</v>
      </c>
      <c r="I30" s="21">
        <v>9.4506919681193722</v>
      </c>
      <c r="J30" s="22">
        <f t="shared" si="1"/>
        <v>0.13491653683550328</v>
      </c>
      <c r="K30" s="22">
        <f t="shared" si="2"/>
        <v>0.22139412223968252</v>
      </c>
      <c r="L30" s="23">
        <f t="shared" si="3"/>
        <v>0.29031097878478063</v>
      </c>
      <c r="M30" s="4"/>
      <c r="N30" t="s">
        <v>277</v>
      </c>
      <c r="O30" s="5">
        <v>235.03913471548552</v>
      </c>
      <c r="P30" s="71">
        <v>0.22816889778627583</v>
      </c>
    </row>
    <row r="31" spans="1:16" ht="15.75" thickBot="1" x14ac:dyDescent="0.3">
      <c r="A31" s="24"/>
      <c r="B31" s="56">
        <v>25</v>
      </c>
      <c r="C31" s="26" t="s">
        <v>282</v>
      </c>
      <c r="D31" s="27">
        <v>252.15832299999997</v>
      </c>
      <c r="E31" s="28">
        <v>250.819052</v>
      </c>
      <c r="F31" s="28">
        <f t="shared" si="0"/>
        <v>82.931246773561725</v>
      </c>
      <c r="G31" s="28">
        <v>41.820166838555451</v>
      </c>
      <c r="H31" s="28">
        <v>20.387336149076873</v>
      </c>
      <c r="I31" s="28">
        <v>20.7237437859294</v>
      </c>
      <c r="J31" s="29">
        <f t="shared" si="1"/>
        <v>0.16673441074386747</v>
      </c>
      <c r="K31" s="29">
        <f t="shared" si="2"/>
        <v>0.24801745517972981</v>
      </c>
      <c r="L31" s="30">
        <f t="shared" si="3"/>
        <v>0.3306417359936506</v>
      </c>
      <c r="M31" s="4"/>
      <c r="N31" t="s">
        <v>272</v>
      </c>
      <c r="O31" s="5">
        <v>884.2584574326188</v>
      </c>
      <c r="P31" s="71">
        <v>0.17643836200413107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"/>
  <sheetViews>
    <sheetView topLeftCell="A12" workbookViewId="0">
      <selection activeCell="A24" sqref="A24:D24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90</v>
      </c>
      <c r="B1" s="49" t="s">
        <v>54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1290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14646.631013</v>
      </c>
      <c r="E6" s="14">
        <v>15874.021966999993</v>
      </c>
      <c r="F6" s="14">
        <v>4150.6627197992857</v>
      </c>
      <c r="G6" s="14">
        <v>1873.3070876887632</v>
      </c>
      <c r="H6" s="14">
        <v>1204.0125813862444</v>
      </c>
      <c r="I6" s="14">
        <v>1073.3430507242776</v>
      </c>
      <c r="J6" s="15">
        <v>0.11801086653295066</v>
      </c>
      <c r="K6" s="15">
        <v>0.19385885161758948</v>
      </c>
      <c r="L6" s="16">
        <v>0.26147517802532766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13778.125588000017</v>
      </c>
      <c r="E7" s="38">
        <f ca="1">SUM(E8:OFFSET(E6,MATCH("PROYECTOS",$A$8:$A$50,0),0))</f>
        <v>13763.192006999991</v>
      </c>
      <c r="F7" s="38">
        <f ca="1">SUM(F8:OFFSET(F6,MATCH("PROYECTOS",$A$8:$A$50,0),0))</f>
        <v>3814.1513067024543</v>
      </c>
      <c r="G7" s="38">
        <f ca="1">SUM(G8:OFFSET(G6,MATCH("PROYECTOS",$A$8:$A$50,0),0))</f>
        <v>1788.9766105045724</v>
      </c>
      <c r="H7" s="38">
        <f ca="1">SUM(H8:OFFSET(H6,MATCH("PROYECTOS",$A$8:$A$50,0),0))</f>
        <v>1070.8265733176083</v>
      </c>
      <c r="I7" s="38">
        <f ca="1">SUM(I8:OFFSET(I6,MATCH("PROYECTOS",$A$8:$A$50,0),0))</f>
        <v>954.34812288027422</v>
      </c>
      <c r="J7" s="39">
        <f ca="1">IFERROR(G7/E7,0)</f>
        <v>0.12998268204023419</v>
      </c>
      <c r="K7" s="39">
        <f ca="1">IFERROR(SUM(G7,H7)/E7,0)</f>
        <v>0.20778633200551719</v>
      </c>
      <c r="L7" s="40">
        <f ca="1">IFERROR(SUM(G7,H7,I7)/E7,0)</f>
        <v>0.27712694153816708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227.87741699999995</v>
      </c>
      <c r="E8" s="21">
        <v>290.18474599999985</v>
      </c>
      <c r="F8" s="21">
        <f t="shared" ref="F8:F13" si="0">SUM(G8,H8,I8)</f>
        <v>22.212413814442243</v>
      </c>
      <c r="G8" s="21">
        <v>6.4311365336943709</v>
      </c>
      <c r="H8" s="21">
        <v>6.3021970386171233</v>
      </c>
      <c r="I8" s="21">
        <v>9.479080242130749</v>
      </c>
      <c r="J8" s="22">
        <f t="shared" ref="J8:J14" si="1">IFERROR(G8/E8,0)</f>
        <v>2.2162214321542504E-2</v>
      </c>
      <c r="K8" s="22">
        <f t="shared" ref="K8:K14" si="2">IFERROR(SUM(G8,H8)/E8,0)</f>
        <v>4.388009276101474E-2</v>
      </c>
      <c r="L8" s="23">
        <f t="shared" ref="L8:L14" si="3">IFERROR(SUM(G8,H8,I8)/E8,0)</f>
        <v>7.6545766518141697E-2</v>
      </c>
      <c r="M8" s="4"/>
    </row>
    <row r="9" spans="1:13" ht="38.25" x14ac:dyDescent="0.25">
      <c r="A9" s="17"/>
      <c r="B9" s="19">
        <v>3000385</v>
      </c>
      <c r="C9" s="19" t="s">
        <v>1292</v>
      </c>
      <c r="D9" s="20">
        <v>11857.197644000018</v>
      </c>
      <c r="E9" s="21">
        <v>11845.677699999993</v>
      </c>
      <c r="F9" s="21">
        <f t="shared" si="0"/>
        <v>3508.1992561739135</v>
      </c>
      <c r="G9" s="21">
        <v>1710.3212811810968</v>
      </c>
      <c r="H9" s="21">
        <v>945.00817479390025</v>
      </c>
      <c r="I9" s="21">
        <v>852.86980019891655</v>
      </c>
      <c r="J9" s="22">
        <f t="shared" si="1"/>
        <v>0.14438357386518272</v>
      </c>
      <c r="K9" s="22">
        <f t="shared" si="2"/>
        <v>0.22416019777196863</v>
      </c>
      <c r="L9" s="23">
        <f t="shared" si="3"/>
        <v>0.29615859430093355</v>
      </c>
      <c r="M9" s="4"/>
    </row>
    <row r="10" spans="1:13" ht="25.5" x14ac:dyDescent="0.25">
      <c r="A10" s="17"/>
      <c r="B10" s="19">
        <v>3000386</v>
      </c>
      <c r="C10" s="19" t="s">
        <v>1293</v>
      </c>
      <c r="D10" s="20">
        <v>513.47253699999987</v>
      </c>
      <c r="E10" s="21">
        <v>501.24733600000036</v>
      </c>
      <c r="F10" s="21">
        <f t="shared" si="0"/>
        <v>84.09273488956498</v>
      </c>
      <c r="G10" s="21">
        <v>10.584234164442023</v>
      </c>
      <c r="H10" s="21">
        <v>35.92929690400635</v>
      </c>
      <c r="I10" s="21">
        <v>37.579203821116607</v>
      </c>
      <c r="J10" s="22">
        <f t="shared" si="1"/>
        <v>2.1115791355431793E-2</v>
      </c>
      <c r="K10" s="22">
        <f t="shared" si="2"/>
        <v>9.2795567632599524E-2</v>
      </c>
      <c r="L10" s="23">
        <f t="shared" si="3"/>
        <v>0.16776694627573027</v>
      </c>
      <c r="M10" s="4"/>
    </row>
    <row r="11" spans="1:13" ht="51" x14ac:dyDescent="0.25">
      <c r="A11" s="17"/>
      <c r="B11" s="19">
        <v>3000387</v>
      </c>
      <c r="C11" s="19" t="s">
        <v>1294</v>
      </c>
      <c r="D11" s="20">
        <v>782.51237199999855</v>
      </c>
      <c r="E11" s="21">
        <v>798.85774399999923</v>
      </c>
      <c r="F11" s="21">
        <f t="shared" si="0"/>
        <v>158.15939216644867</v>
      </c>
      <c r="G11" s="21">
        <v>47.404325421899557</v>
      </c>
      <c r="H11" s="21">
        <v>71.917665278469485</v>
      </c>
      <c r="I11" s="21">
        <v>38.837401466079626</v>
      </c>
      <c r="J11" s="22">
        <f t="shared" si="1"/>
        <v>5.9340133807227136E-2</v>
      </c>
      <c r="K11" s="22">
        <f t="shared" si="2"/>
        <v>0.14936575578889194</v>
      </c>
      <c r="L11" s="23">
        <f t="shared" si="3"/>
        <v>0.19798192275701193</v>
      </c>
      <c r="M11" s="4"/>
    </row>
    <row r="12" spans="1:13" ht="25.5" x14ac:dyDescent="0.25">
      <c r="A12" s="17"/>
      <c r="B12" s="19">
        <v>3000388</v>
      </c>
      <c r="C12" s="19" t="s">
        <v>1295</v>
      </c>
      <c r="D12" s="20">
        <v>124.08431600000002</v>
      </c>
      <c r="E12" s="21">
        <v>122.16234800000001</v>
      </c>
      <c r="F12" s="21">
        <f t="shared" si="0"/>
        <v>6.1193324935666169</v>
      </c>
      <c r="G12" s="21">
        <v>1.6901814093871508</v>
      </c>
      <c r="H12" s="21">
        <v>0.80799261013453361</v>
      </c>
      <c r="I12" s="21">
        <v>3.6211584740449325</v>
      </c>
      <c r="J12" s="22">
        <f t="shared" si="1"/>
        <v>1.3835534737652149E-2</v>
      </c>
      <c r="K12" s="22">
        <f t="shared" si="2"/>
        <v>2.0449623475816657E-2</v>
      </c>
      <c r="L12" s="23">
        <f t="shared" si="3"/>
        <v>5.009180482980416E-2</v>
      </c>
      <c r="M12" s="4"/>
    </row>
    <row r="13" spans="1:13" ht="25.5" x14ac:dyDescent="0.25">
      <c r="A13" s="17"/>
      <c r="B13" s="19">
        <v>3000743</v>
      </c>
      <c r="C13" s="19" t="s">
        <v>1296</v>
      </c>
      <c r="D13" s="20">
        <v>272.98130200000003</v>
      </c>
      <c r="E13" s="21">
        <v>205.06213299999999</v>
      </c>
      <c r="F13" s="21">
        <f t="shared" si="0"/>
        <v>35.368177164518784</v>
      </c>
      <c r="G13" s="21">
        <v>12.545451794052497</v>
      </c>
      <c r="H13" s="21">
        <v>10.861246692480563</v>
      </c>
      <c r="I13" s="21">
        <v>11.961478677985724</v>
      </c>
      <c r="J13" s="22">
        <f t="shared" si="1"/>
        <v>6.1178783281516422E-2</v>
      </c>
      <c r="K13" s="22">
        <f t="shared" si="2"/>
        <v>0.11414442122541006</v>
      </c>
      <c r="L13" s="23">
        <f t="shared" si="3"/>
        <v>0.17247541828953269</v>
      </c>
      <c r="M13" s="4"/>
    </row>
    <row r="14" spans="1:13" ht="15.75" thickBot="1" x14ac:dyDescent="0.3">
      <c r="A14" s="41" t="s">
        <v>302</v>
      </c>
      <c r="B14" s="43"/>
      <c r="C14" s="43"/>
      <c r="D14" s="44">
        <f ca="1">OFFSET(D14,-MATCH("PROYECTOS",$A$8:$A$50,0)-1,0)-(OFFSET(D14,-MATCH("PROYECTOS",$A$8:$A$50,0),0))</f>
        <v>868.50542499998301</v>
      </c>
      <c r="E14" s="45">
        <f t="shared" ref="E14:I14" ca="1" si="4">OFFSET(E14,-MATCH("PROYECTOS",$A$8:$A$50,0)-1,0)-(OFFSET(E14,-MATCH("PROYECTOS",$A$8:$A$50,0),0))</f>
        <v>2110.8299600000028</v>
      </c>
      <c r="F14" s="45">
        <f t="shared" ca="1" si="4"/>
        <v>336.51141309683135</v>
      </c>
      <c r="G14" s="45">
        <f t="shared" ca="1" si="4"/>
        <v>84.33047718419084</v>
      </c>
      <c r="H14" s="45">
        <f t="shared" ca="1" si="4"/>
        <v>133.18600806863606</v>
      </c>
      <c r="I14" s="45">
        <f t="shared" ca="1" si="4"/>
        <v>118.99492784400343</v>
      </c>
      <c r="J14" s="46">
        <f t="shared" ca="1" si="1"/>
        <v>3.9951336101080703E-2</v>
      </c>
      <c r="K14" s="46">
        <f t="shared" ca="1" si="2"/>
        <v>0.1030478481804506</v>
      </c>
      <c r="L14" s="47">
        <f t="shared" ca="1" si="3"/>
        <v>0.15942137428105763</v>
      </c>
      <c r="M14" s="4"/>
    </row>
    <row r="15" spans="1:13" ht="15.75" thickBot="1" x14ac:dyDescent="0.3"/>
    <row r="16" spans="1:13" ht="15.75" thickBot="1" x14ac:dyDescent="0.3">
      <c r="A16" s="89" t="s">
        <v>324</v>
      </c>
      <c r="B16" s="90"/>
      <c r="C16" s="90"/>
      <c r="D16" s="91"/>
    </row>
    <row r="17" spans="1:4" ht="15.75" thickBot="1" x14ac:dyDescent="0.3">
      <c r="A17" s="1" t="s">
        <v>1331</v>
      </c>
    </row>
    <row r="18" spans="1:4" ht="45" customHeight="1" x14ac:dyDescent="0.25">
      <c r="A18" s="82" t="s">
        <v>326</v>
      </c>
      <c r="B18" s="83"/>
      <c r="C18" s="83"/>
      <c r="D18" s="94" t="s">
        <v>327</v>
      </c>
    </row>
    <row r="19" spans="1:4" ht="15.75" thickBot="1" x14ac:dyDescent="0.3">
      <c r="A19" s="92"/>
      <c r="B19" s="93"/>
      <c r="C19" s="93"/>
      <c r="D19" s="95"/>
    </row>
    <row r="20" spans="1:4" x14ac:dyDescent="0.25">
      <c r="A20" s="17"/>
      <c r="B20" s="19">
        <v>3000001</v>
      </c>
      <c r="C20" s="19" t="s">
        <v>284</v>
      </c>
      <c r="D20" s="23">
        <v>7.6545766518141697E-2</v>
      </c>
    </row>
    <row r="21" spans="1:4" ht="25.5" x14ac:dyDescent="0.25">
      <c r="A21" s="17"/>
      <c r="B21" s="19">
        <v>3000386</v>
      </c>
      <c r="C21" s="19" t="s">
        <v>1293</v>
      </c>
      <c r="D21" s="23">
        <v>0.16776694627573027</v>
      </c>
    </row>
    <row r="22" spans="1:4" ht="51" x14ac:dyDescent="0.25">
      <c r="A22" s="17"/>
      <c r="B22" s="19">
        <v>3000387</v>
      </c>
      <c r="C22" s="19" t="s">
        <v>1294</v>
      </c>
      <c r="D22" s="23">
        <v>0.19798192275701193</v>
      </c>
    </row>
    <row r="23" spans="1:4" ht="25.5" x14ac:dyDescent="0.25">
      <c r="A23" s="17"/>
      <c r="B23" s="19">
        <v>3000388</v>
      </c>
      <c r="C23" s="19" t="s">
        <v>1295</v>
      </c>
      <c r="D23" s="23">
        <v>5.009180482980416E-2</v>
      </c>
    </row>
    <row r="24" spans="1:4" ht="26.25" thickBot="1" x14ac:dyDescent="0.3">
      <c r="A24" s="24"/>
      <c r="B24" s="26">
        <v>3000743</v>
      </c>
      <c r="C24" s="26" t="s">
        <v>1296</v>
      </c>
      <c r="D24" s="30">
        <v>0.17247541828953269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"/>
  <sheetViews>
    <sheetView workbookViewId="0"/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17</v>
      </c>
      <c r="B1" s="49" t="s">
        <v>16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410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295.62321899999989</v>
      </c>
      <c r="E6" s="14">
        <v>396.60881199999983</v>
      </c>
      <c r="F6" s="14">
        <v>137.07581288009655</v>
      </c>
      <c r="G6" s="14">
        <v>44.598995564930306</v>
      </c>
      <c r="H6" s="14">
        <v>71.492988614446347</v>
      </c>
      <c r="I6" s="14">
        <v>20.983828700719897</v>
      </c>
      <c r="J6" s="15">
        <v>0.11245084379247308</v>
      </c>
      <c r="K6" s="15">
        <v>0.29271156027510731</v>
      </c>
      <c r="L6" s="16">
        <v>0.34561968552553646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287.58836600000006</v>
      </c>
      <c r="E7" s="38">
        <f ca="1">SUM(E8:OFFSET(E6,MATCH("PROYECTOS",$A$8:$A$50,0),0))</f>
        <v>383.15779400000002</v>
      </c>
      <c r="F7" s="38">
        <f ca="1">SUM(F8:OFFSET(F6,MATCH("PROYECTOS",$A$8:$A$50,0),0))</f>
        <v>134.31183830503264</v>
      </c>
      <c r="G7" s="38">
        <f ca="1">SUM(G8:OFFSET(G6,MATCH("PROYECTOS",$A$8:$A$50,0),0))</f>
        <v>44.598995564930306</v>
      </c>
      <c r="H7" s="38">
        <f ca="1">SUM(H8:OFFSET(H6,MATCH("PROYECTOS",$A$8:$A$50,0),0))</f>
        <v>69.329326663043446</v>
      </c>
      <c r="I7" s="38">
        <f ca="1">SUM(I8:OFFSET(I6,MATCH("PROYECTOS",$A$8:$A$50,0),0))</f>
        <v>20.383516077058886</v>
      </c>
      <c r="J7" s="39">
        <f ca="1">IFERROR(G7/E7,0)</f>
        <v>0.11639850803851925</v>
      </c>
      <c r="K7" s="39">
        <f ca="1">IFERROR(SUM(G7,H7)/E7,0)</f>
        <v>0.29734047959356857</v>
      </c>
      <c r="L7" s="40">
        <f ca="1">IFERROR(SUM(G7,H7,I7)/E7,0)</f>
        <v>0.35053923059446529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27.179088000000014</v>
      </c>
      <c r="E8" s="21">
        <v>56.664871999999988</v>
      </c>
      <c r="F8" s="21">
        <f t="shared" ref="F8:F17" si="0">SUM(G8,H8,I8)</f>
        <v>34.31587888983313</v>
      </c>
      <c r="G8" s="21">
        <v>2.2468831069691078</v>
      </c>
      <c r="H8" s="21">
        <v>29.564131869132325</v>
      </c>
      <c r="I8" s="21">
        <v>2.5048639137316968</v>
      </c>
      <c r="J8" s="22">
        <f t="shared" ref="J8:J18" si="1">IFERROR(G8/E8,0)</f>
        <v>3.9652134164692161E-2</v>
      </c>
      <c r="K8" s="22">
        <f t="shared" ref="K8:K18" si="2">IFERROR(SUM(G8,H8)/E8,0)</f>
        <v>0.56138863202764211</v>
      </c>
      <c r="L8" s="23">
        <f t="shared" ref="L8:L18" si="3">IFERROR(SUM(G8,H8,I8)/E8,0)</f>
        <v>0.60559351285278007</v>
      </c>
      <c r="M8" s="4"/>
    </row>
    <row r="9" spans="1:13" ht="38.25" x14ac:dyDescent="0.25">
      <c r="A9" s="17"/>
      <c r="B9" s="19">
        <v>3043977</v>
      </c>
      <c r="C9" s="19" t="s">
        <v>412</v>
      </c>
      <c r="D9" s="20">
        <v>34.65505899999998</v>
      </c>
      <c r="E9" s="21">
        <v>35.501139999999985</v>
      </c>
      <c r="F9" s="21">
        <f t="shared" si="0"/>
        <v>15.384524535280434</v>
      </c>
      <c r="G9" s="21">
        <v>13.346064248864423</v>
      </c>
      <c r="H9" s="21">
        <v>1.7280887668302967</v>
      </c>
      <c r="I9" s="21">
        <v>0.31037151958571485</v>
      </c>
      <c r="J9" s="22">
        <f t="shared" si="1"/>
        <v>0.37593339957151878</v>
      </c>
      <c r="K9" s="22">
        <f t="shared" si="2"/>
        <v>0.42461039323511091</v>
      </c>
      <c r="L9" s="23">
        <f t="shared" si="3"/>
        <v>0.43335297219414476</v>
      </c>
      <c r="M9" s="4"/>
    </row>
    <row r="10" spans="1:13" ht="51" x14ac:dyDescent="0.25">
      <c r="A10" s="17"/>
      <c r="B10" s="19">
        <v>3043978</v>
      </c>
      <c r="C10" s="19" t="s">
        <v>413</v>
      </c>
      <c r="D10" s="20">
        <v>5.2848450000000007</v>
      </c>
      <c r="E10" s="21">
        <v>5.8153400000000008</v>
      </c>
      <c r="F10" s="21">
        <f t="shared" si="0"/>
        <v>2.1802895297705618</v>
      </c>
      <c r="G10" s="21">
        <v>0.9733680437784642</v>
      </c>
      <c r="H10" s="21">
        <v>0.85060781412903452</v>
      </c>
      <c r="I10" s="21">
        <v>0.35631367186306306</v>
      </c>
      <c r="J10" s="22">
        <f t="shared" si="1"/>
        <v>0.1673793868937094</v>
      </c>
      <c r="K10" s="22">
        <f t="shared" si="2"/>
        <v>0.31364904853499509</v>
      </c>
      <c r="L10" s="23">
        <f t="shared" si="3"/>
        <v>0.37492038810638095</v>
      </c>
      <c r="M10" s="4"/>
    </row>
    <row r="11" spans="1:13" ht="51" x14ac:dyDescent="0.25">
      <c r="A11" s="17"/>
      <c r="B11" s="19">
        <v>3043979</v>
      </c>
      <c r="C11" s="19" t="s">
        <v>414</v>
      </c>
      <c r="D11" s="20">
        <v>7.3033869999999999</v>
      </c>
      <c r="E11" s="21">
        <v>7.8288909999999987</v>
      </c>
      <c r="F11" s="21">
        <f t="shared" si="0"/>
        <v>2.578620041918839</v>
      </c>
      <c r="G11" s="21">
        <v>1.1434584100625216</v>
      </c>
      <c r="H11" s="21">
        <v>0.84257042844637908</v>
      </c>
      <c r="I11" s="21">
        <v>0.59259120340993832</v>
      </c>
      <c r="J11" s="22">
        <f t="shared" si="1"/>
        <v>0.14605624347848523</v>
      </c>
      <c r="K11" s="22">
        <f t="shared" si="2"/>
        <v>0.25367945964618754</v>
      </c>
      <c r="L11" s="23">
        <f t="shared" si="3"/>
        <v>0.32937232641492126</v>
      </c>
      <c r="M11" s="4"/>
    </row>
    <row r="12" spans="1:13" ht="63.75" x14ac:dyDescent="0.25">
      <c r="A12" s="17"/>
      <c r="B12" s="19">
        <v>3043980</v>
      </c>
      <c r="C12" s="19" t="s">
        <v>415</v>
      </c>
      <c r="D12" s="20">
        <v>7.8582230000000024</v>
      </c>
      <c r="E12" s="21">
        <v>15.649643999999999</v>
      </c>
      <c r="F12" s="21">
        <f t="shared" si="0"/>
        <v>2.8955265324002539</v>
      </c>
      <c r="G12" s="21">
        <v>1.1620219897540665</v>
      </c>
      <c r="H12" s="21">
        <v>0.79615351496704534</v>
      </c>
      <c r="I12" s="21">
        <v>0.93735102767914213</v>
      </c>
      <c r="J12" s="22">
        <f t="shared" si="1"/>
        <v>7.4252295435862092E-2</v>
      </c>
      <c r="K12" s="22">
        <f t="shared" si="2"/>
        <v>0.1251258817594261</v>
      </c>
      <c r="L12" s="23">
        <f t="shared" si="3"/>
        <v>0.18502187860632832</v>
      </c>
      <c r="M12" s="4"/>
    </row>
    <row r="13" spans="1:13" ht="63.75" x14ac:dyDescent="0.25">
      <c r="A13" s="17"/>
      <c r="B13" s="19">
        <v>3043981</v>
      </c>
      <c r="C13" s="19" t="s">
        <v>416</v>
      </c>
      <c r="D13" s="20">
        <v>51.040122000000018</v>
      </c>
      <c r="E13" s="21">
        <v>75.876121000000055</v>
      </c>
      <c r="F13" s="21">
        <f t="shared" si="0"/>
        <v>20.091401397625962</v>
      </c>
      <c r="G13" s="21">
        <v>6.3049169383281196</v>
      </c>
      <c r="H13" s="21">
        <v>6.3697909871999947</v>
      </c>
      <c r="I13" s="21">
        <v>7.4166934720978475</v>
      </c>
      <c r="J13" s="22">
        <f t="shared" si="1"/>
        <v>8.309487695513737E-2</v>
      </c>
      <c r="K13" s="22">
        <f t="shared" si="2"/>
        <v>0.16704475345449071</v>
      </c>
      <c r="L13" s="23">
        <f t="shared" si="3"/>
        <v>0.26479215242995813</v>
      </c>
      <c r="M13" s="4"/>
    </row>
    <row r="14" spans="1:13" x14ac:dyDescent="0.25">
      <c r="A14" s="17"/>
      <c r="B14" s="19">
        <v>3043982</v>
      </c>
      <c r="C14" s="19" t="s">
        <v>417</v>
      </c>
      <c r="D14" s="20">
        <v>18.046958000000007</v>
      </c>
      <c r="E14" s="21">
        <v>19.423811000000008</v>
      </c>
      <c r="F14" s="21">
        <f t="shared" si="0"/>
        <v>3.6181557820195849</v>
      </c>
      <c r="G14" s="21">
        <v>1.7412628966421835</v>
      </c>
      <c r="H14" s="21">
        <v>1.4158148167753097</v>
      </c>
      <c r="I14" s="21">
        <v>0.46107806860209166</v>
      </c>
      <c r="J14" s="22">
        <f t="shared" si="1"/>
        <v>8.9645790758681843E-2</v>
      </c>
      <c r="K14" s="22">
        <f t="shared" si="2"/>
        <v>0.16253647203514757</v>
      </c>
      <c r="L14" s="23">
        <f t="shared" si="3"/>
        <v>0.18627424772716247</v>
      </c>
      <c r="M14" s="4"/>
    </row>
    <row r="15" spans="1:13" ht="25.5" x14ac:dyDescent="0.25">
      <c r="A15" s="17"/>
      <c r="B15" s="19">
        <v>3043983</v>
      </c>
      <c r="C15" s="19" t="s">
        <v>418</v>
      </c>
      <c r="D15" s="20">
        <v>89.469160000000031</v>
      </c>
      <c r="E15" s="21">
        <v>86.31006400000004</v>
      </c>
      <c r="F15" s="21">
        <f t="shared" si="0"/>
        <v>24.859971202430049</v>
      </c>
      <c r="G15" s="21">
        <v>11.871761627024171</v>
      </c>
      <c r="H15" s="21">
        <v>9.0691745867276587</v>
      </c>
      <c r="I15" s="21">
        <v>3.9190349886782201</v>
      </c>
      <c r="J15" s="22">
        <f t="shared" si="1"/>
        <v>0.13754782555860653</v>
      </c>
      <c r="K15" s="22">
        <f t="shared" si="2"/>
        <v>0.24262450105183353</v>
      </c>
      <c r="L15" s="23">
        <f t="shared" si="3"/>
        <v>0.28803096707737397</v>
      </c>
      <c r="M15" s="4"/>
    </row>
    <row r="16" spans="1:13" ht="25.5" x14ac:dyDescent="0.25">
      <c r="A16" s="17"/>
      <c r="B16" s="19">
        <v>3043984</v>
      </c>
      <c r="C16" s="19" t="s">
        <v>419</v>
      </c>
      <c r="D16" s="20">
        <v>40.648988000000017</v>
      </c>
      <c r="E16" s="21">
        <v>73.205279999999959</v>
      </c>
      <c r="F16" s="21">
        <f t="shared" si="0"/>
        <v>26.142976710260221</v>
      </c>
      <c r="G16" s="21">
        <v>4.7508745520503908</v>
      </c>
      <c r="H16" s="21">
        <v>18.074396203554095</v>
      </c>
      <c r="I16" s="21">
        <v>3.3177059546557359</v>
      </c>
      <c r="J16" s="22">
        <f t="shared" si="1"/>
        <v>6.4897976649367278E-2</v>
      </c>
      <c r="K16" s="22">
        <f t="shared" si="2"/>
        <v>0.31179814837952258</v>
      </c>
      <c r="L16" s="23">
        <f t="shared" si="3"/>
        <v>0.35711873119343629</v>
      </c>
      <c r="M16" s="4"/>
    </row>
    <row r="17" spans="1:13" ht="25.5" x14ac:dyDescent="0.25">
      <c r="A17" s="17"/>
      <c r="B17" s="19">
        <v>3044119</v>
      </c>
      <c r="C17" s="19" t="s">
        <v>420</v>
      </c>
      <c r="D17" s="20">
        <v>6.1025360000000042</v>
      </c>
      <c r="E17" s="21">
        <v>6.8826310000000008</v>
      </c>
      <c r="F17" s="21">
        <f t="shared" si="0"/>
        <v>2.2444936834936016</v>
      </c>
      <c r="G17" s="21">
        <v>1.0583837514568586</v>
      </c>
      <c r="H17" s="21">
        <v>0.6185976752813076</v>
      </c>
      <c r="I17" s="21">
        <v>0.56751225675543537</v>
      </c>
      <c r="J17" s="22">
        <f t="shared" si="1"/>
        <v>0.15377604167023606</v>
      </c>
      <c r="K17" s="22">
        <f t="shared" si="2"/>
        <v>0.24365412394448663</v>
      </c>
      <c r="L17" s="23">
        <f t="shared" si="3"/>
        <v>0.3261098384460247</v>
      </c>
      <c r="M17" s="4"/>
    </row>
    <row r="18" spans="1:13" ht="15.75" thickBot="1" x14ac:dyDescent="0.3">
      <c r="A18" s="41" t="s">
        <v>302</v>
      </c>
      <c r="B18" s="43"/>
      <c r="C18" s="43"/>
      <c r="D18" s="44">
        <f ca="1">OFFSET(D18,-MATCH("PROYECTOS",$A$8:$A$50,0)-1,0)-(OFFSET(D18,-MATCH("PROYECTOS",$A$8:$A$50,0),0))</f>
        <v>8.0348529999998277</v>
      </c>
      <c r="E18" s="45">
        <f t="shared" ref="E18:I18" ca="1" si="4">OFFSET(E18,-MATCH("PROYECTOS",$A$8:$A$50,0)-1,0)-(OFFSET(E18,-MATCH("PROYECTOS",$A$8:$A$50,0),0))</f>
        <v>13.451017999999806</v>
      </c>
      <c r="F18" s="45">
        <f t="shared" ca="1" si="4"/>
        <v>2.7639745750639122</v>
      </c>
      <c r="G18" s="45">
        <f t="shared" ca="1" si="4"/>
        <v>0</v>
      </c>
      <c r="H18" s="45">
        <f t="shared" ca="1" si="4"/>
        <v>2.1636619514029007</v>
      </c>
      <c r="I18" s="45">
        <f t="shared" ca="1" si="4"/>
        <v>0.60031262366101146</v>
      </c>
      <c r="J18" s="46">
        <f t="shared" ca="1" si="1"/>
        <v>0</v>
      </c>
      <c r="K18" s="46">
        <f t="shared" ca="1" si="2"/>
        <v>0.16085488484239127</v>
      </c>
      <c r="L18" s="47">
        <f t="shared" ca="1" si="3"/>
        <v>0.20548441575678153</v>
      </c>
      <c r="M18" s="4"/>
    </row>
    <row r="19" spans="1:13" ht="15.75" thickBot="1" x14ac:dyDescent="0.3"/>
    <row r="20" spans="1:13" ht="15.75" thickBot="1" x14ac:dyDescent="0.3">
      <c r="A20" s="89" t="s">
        <v>324</v>
      </c>
      <c r="B20" s="90"/>
      <c r="C20" s="90"/>
      <c r="D20" s="91"/>
    </row>
    <row r="21" spans="1:13" ht="15.75" thickBot="1" x14ac:dyDescent="0.3">
      <c r="A21" s="1" t="s">
        <v>433</v>
      </c>
    </row>
    <row r="22" spans="1:13" ht="45" customHeight="1" x14ac:dyDescent="0.25">
      <c r="A22" s="82" t="s">
        <v>326</v>
      </c>
      <c r="B22" s="83"/>
      <c r="C22" s="83"/>
      <c r="D22" s="94" t="s">
        <v>327</v>
      </c>
    </row>
    <row r="23" spans="1:13" ht="15.75" thickBot="1" x14ac:dyDescent="0.3">
      <c r="A23" s="92"/>
      <c r="B23" s="93"/>
      <c r="C23" s="93"/>
      <c r="D23" s="95"/>
    </row>
    <row r="24" spans="1:13" ht="63.75" x14ac:dyDescent="0.25">
      <c r="A24" s="17"/>
      <c r="B24" s="19">
        <v>3043980</v>
      </c>
      <c r="C24" s="19" t="s">
        <v>415</v>
      </c>
      <c r="D24" s="23">
        <v>0.18502187860632832</v>
      </c>
    </row>
    <row r="25" spans="1:13" ht="15.75" thickBot="1" x14ac:dyDescent="0.3">
      <c r="A25" s="24"/>
      <c r="B25" s="26">
        <v>3043982</v>
      </c>
      <c r="C25" s="26" t="s">
        <v>417</v>
      </c>
      <c r="D25" s="30">
        <v>0.18627424772716247</v>
      </c>
    </row>
  </sheetData>
  <mergeCells count="10">
    <mergeCell ref="A20:D20"/>
    <mergeCell ref="A22:C23"/>
    <mergeCell ref="D22:D23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0"/>
  <sheetViews>
    <sheetView topLeftCell="A34" workbookViewId="0">
      <selection activeCell="A40" sqref="A40:XFD4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90</v>
      </c>
      <c r="B1" s="49" t="s">
        <v>54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1291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14646.631013</v>
      </c>
      <c r="I6" s="14">
        <v>15874.021966999993</v>
      </c>
      <c r="J6" s="14">
        <v>4150.6627197992857</v>
      </c>
      <c r="K6" s="14">
        <v>1873.3070876887632</v>
      </c>
      <c r="L6" s="14">
        <v>1204.0125813862444</v>
      </c>
      <c r="M6" s="14">
        <v>1073.3430507242776</v>
      </c>
      <c r="N6" s="15">
        <v>0.11801086653295066</v>
      </c>
      <c r="O6" s="15">
        <v>0.19385885161758948</v>
      </c>
      <c r="P6" s="16">
        <v>0.26147517802532766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SUM(H8:OFFSET(H6,MATCH("PROYECTOS",$A$8:$A$49,0),0))</f>
        <v>13778.125588000006</v>
      </c>
      <c r="I7" s="38">
        <f ca="1">SUM(I8:OFFSET(I6,MATCH("PROYECTOS",$A$8:$A$49,0),0))</f>
        <v>13815.416952999989</v>
      </c>
      <c r="J7" s="38">
        <f ca="1">SUM(J8:OFFSET(J6,MATCH("PROYECTOS",$A$8:$A$49,0),0))</f>
        <v>3845.5270083360429</v>
      </c>
      <c r="K7" s="38">
        <f ca="1">SUM(K8:OFFSET(K6,MATCH("PROYECTOS",$A$8:$A$49,0),0))</f>
        <v>1800.7292500468193</v>
      </c>
      <c r="L7" s="38">
        <f ca="1">SUM(L8:OFFSET(L6,MATCH("PROYECTOS",$A$8:$A$49,0),0))</f>
        <v>1085.8644934870242</v>
      </c>
      <c r="M7" s="38">
        <f ca="1">SUM(M8:OFFSET(M6,MATCH("PROYECTOS",$A$8:$A$49,0),0))</f>
        <v>958.93326480219946</v>
      </c>
      <c r="N7" s="39">
        <f ca="1">IFERROR(K7/I7,0)</f>
        <v>0.13034201256269684</v>
      </c>
      <c r="O7" s="39">
        <f ca="1">IFERROR(SUM(K7,L7)/I7,0)</f>
        <v>0.20894003802809774</v>
      </c>
      <c r="P7" s="40">
        <f ca="1">IFERROR(SUM(K7,L7,M7)/I7,0)</f>
        <v>0.27835041254408144</v>
      </c>
      <c r="Q7" s="64"/>
      <c r="R7" s="38"/>
      <c r="S7" s="40"/>
    </row>
    <row r="8" spans="1:19" ht="25.5" x14ac:dyDescent="0.25">
      <c r="A8" s="17"/>
      <c r="B8" s="19">
        <v>5000244</v>
      </c>
      <c r="C8" s="19" t="s">
        <v>1297</v>
      </c>
      <c r="D8" s="68">
        <v>3000388</v>
      </c>
      <c r="E8" s="19" t="s">
        <v>1295</v>
      </c>
      <c r="F8" s="69">
        <v>199</v>
      </c>
      <c r="G8" s="19" t="s">
        <v>1325</v>
      </c>
      <c r="H8" s="20">
        <v>109.67247000000002</v>
      </c>
      <c r="I8" s="21">
        <v>117.73680800000001</v>
      </c>
      <c r="J8" s="21">
        <f t="shared" ref="J8:J39" si="0">SUM(K8,L8,M8)</f>
        <v>5.0530687137725181</v>
      </c>
      <c r="K8" s="21">
        <v>1.0234657370019704</v>
      </c>
      <c r="L8" s="21">
        <v>0.49478243477642536</v>
      </c>
      <c r="M8" s="21">
        <v>3.5348205419941223</v>
      </c>
      <c r="N8" s="22">
        <f t="shared" ref="N8:N40" si="1">IFERROR(K8/I8,0)</f>
        <v>8.6928272847516842E-3</v>
      </c>
      <c r="O8" s="22">
        <f t="shared" ref="O8:O40" si="2">IFERROR(SUM(K8,L8)/I8,0)</f>
        <v>1.2895272069703093E-2</v>
      </c>
      <c r="P8" s="23">
        <f t="shared" ref="P8:P40" si="3">IFERROR(SUM(K8,L8,M8)/I8,0)</f>
        <v>4.2918343036550795E-2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5000252</v>
      </c>
      <c r="C9" s="19" t="s">
        <v>1298</v>
      </c>
      <c r="D9" s="68">
        <v>3000388</v>
      </c>
      <c r="E9" s="19" t="s">
        <v>1295</v>
      </c>
      <c r="F9" s="69">
        <v>60</v>
      </c>
      <c r="G9" s="19" t="s">
        <v>318</v>
      </c>
      <c r="H9" s="20">
        <v>9.0468599999999988</v>
      </c>
      <c r="I9" s="21">
        <v>0.980742</v>
      </c>
      <c r="J9" s="21">
        <f t="shared" si="0"/>
        <v>4.263990132312756E-2</v>
      </c>
      <c r="K9" s="21">
        <v>2.842660088208504E-2</v>
      </c>
      <c r="L9" s="21">
        <v>1.421330044104252E-2</v>
      </c>
      <c r="M9" s="21">
        <v>0</v>
      </c>
      <c r="N9" s="22">
        <f t="shared" si="1"/>
        <v>2.898478996727482E-2</v>
      </c>
      <c r="O9" s="22">
        <f t="shared" si="2"/>
        <v>4.3477184950912226E-2</v>
      </c>
      <c r="P9" s="23">
        <f t="shared" si="3"/>
        <v>4.3477184950912226E-2</v>
      </c>
      <c r="Q9" s="70">
        <v>1</v>
      </c>
      <c r="R9" s="21">
        <v>0</v>
      </c>
      <c r="S9" s="23">
        <f t="shared" ref="S9:S39" si="4">IFERROR(R9/Q9,0)</f>
        <v>0</v>
      </c>
    </row>
    <row r="10" spans="1:19" ht="25.5" x14ac:dyDescent="0.25">
      <c r="A10" s="17"/>
      <c r="B10" s="19">
        <v>5000253</v>
      </c>
      <c r="C10" s="19" t="s">
        <v>1299</v>
      </c>
      <c r="D10" s="68">
        <v>3000388</v>
      </c>
      <c r="E10" s="19" t="s">
        <v>1295</v>
      </c>
      <c r="F10" s="69">
        <v>60</v>
      </c>
      <c r="G10" s="19" t="s">
        <v>318</v>
      </c>
      <c r="H10" s="20">
        <v>2.6878579999999999</v>
      </c>
      <c r="I10" s="21">
        <v>2.8302420000000001</v>
      </c>
      <c r="J10" s="21">
        <f t="shared" si="0"/>
        <v>0.90130880237848032</v>
      </c>
      <c r="K10" s="21">
        <v>0.56763300602324307</v>
      </c>
      <c r="L10" s="21">
        <v>0.27423666563117877</v>
      </c>
      <c r="M10" s="21">
        <v>5.9439130724058487E-2</v>
      </c>
      <c r="N10" s="22">
        <f t="shared" si="1"/>
        <v>0.2005598835800059</v>
      </c>
      <c r="O10" s="22">
        <f t="shared" si="2"/>
        <v>0.29745501326544577</v>
      </c>
      <c r="P10" s="23">
        <f t="shared" si="3"/>
        <v>0.31845644378766208</v>
      </c>
      <c r="Q10" s="70">
        <v>0</v>
      </c>
      <c r="R10" s="21">
        <v>0</v>
      </c>
      <c r="S10" s="23">
        <f t="shared" si="4"/>
        <v>0</v>
      </c>
    </row>
    <row r="11" spans="1:19" x14ac:dyDescent="0.25">
      <c r="A11" s="17"/>
      <c r="B11" s="19">
        <v>5000276</v>
      </c>
      <c r="C11" s="19" t="s">
        <v>520</v>
      </c>
      <c r="D11" s="68">
        <v>3000001</v>
      </c>
      <c r="E11" s="19" t="s">
        <v>284</v>
      </c>
      <c r="F11" s="69">
        <v>1</v>
      </c>
      <c r="G11" s="19" t="s">
        <v>539</v>
      </c>
      <c r="H11" s="20">
        <v>227.87741700000004</v>
      </c>
      <c r="I11" s="21">
        <v>290.18474599999996</v>
      </c>
      <c r="J11" s="21">
        <f t="shared" si="0"/>
        <v>22.212413814442243</v>
      </c>
      <c r="K11" s="21">
        <v>6.4311365336943709</v>
      </c>
      <c r="L11" s="21">
        <v>6.3021970386171233</v>
      </c>
      <c r="M11" s="21">
        <v>9.479080242130749</v>
      </c>
      <c r="N11" s="22">
        <f t="shared" si="1"/>
        <v>2.2162214321542497E-2</v>
      </c>
      <c r="O11" s="22">
        <f t="shared" si="2"/>
        <v>4.3880092761014719E-2</v>
      </c>
      <c r="P11" s="23">
        <f t="shared" si="3"/>
        <v>7.654576651814167E-2</v>
      </c>
      <c r="Q11" s="70">
        <v>2353.5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5003128</v>
      </c>
      <c r="C12" s="19" t="s">
        <v>1300</v>
      </c>
      <c r="D12" s="68">
        <v>3000743</v>
      </c>
      <c r="E12" s="19" t="s">
        <v>1296</v>
      </c>
      <c r="F12" s="69">
        <v>200</v>
      </c>
      <c r="G12" s="19" t="s">
        <v>1326</v>
      </c>
      <c r="H12" s="20">
        <v>7.2253599999999993</v>
      </c>
      <c r="I12" s="21">
        <v>10.7751</v>
      </c>
      <c r="J12" s="21">
        <f t="shared" si="0"/>
        <v>2.6527965673158178</v>
      </c>
      <c r="K12" s="21">
        <v>0.17892753565683961</v>
      </c>
      <c r="L12" s="21">
        <v>2.3903008338529617</v>
      </c>
      <c r="M12" s="21">
        <v>8.3568197806016542E-2</v>
      </c>
      <c r="N12" s="22">
        <f t="shared" si="1"/>
        <v>1.6605649660498704E-2</v>
      </c>
      <c r="O12" s="22">
        <f t="shared" si="2"/>
        <v>0.23844125525608126</v>
      </c>
      <c r="P12" s="23">
        <f t="shared" si="3"/>
        <v>0.24619693249397387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5003145</v>
      </c>
      <c r="C13" s="19" t="s">
        <v>1301</v>
      </c>
      <c r="D13" s="68">
        <v>3000388</v>
      </c>
      <c r="E13" s="19" t="s">
        <v>1295</v>
      </c>
      <c r="F13" s="69">
        <v>60</v>
      </c>
      <c r="G13" s="19" t="s">
        <v>318</v>
      </c>
      <c r="H13" s="20">
        <v>2.6771280000000002</v>
      </c>
      <c r="I13" s="21">
        <v>0.34455600000000003</v>
      </c>
      <c r="J13" s="21">
        <f t="shared" si="0"/>
        <v>0.12231507609249093</v>
      </c>
      <c r="K13" s="21">
        <v>7.0656065479852259E-2</v>
      </c>
      <c r="L13" s="21">
        <v>2.4760209285886958E-2</v>
      </c>
      <c r="M13" s="21">
        <v>2.6898801326751709E-2</v>
      </c>
      <c r="N13" s="22">
        <f t="shared" si="1"/>
        <v>0.20506409837545203</v>
      </c>
      <c r="O13" s="22">
        <f t="shared" si="2"/>
        <v>0.2769253031894357</v>
      </c>
      <c r="P13" s="23">
        <f t="shared" si="3"/>
        <v>0.35499331340185897</v>
      </c>
      <c r="Q13" s="70">
        <v>0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5003146</v>
      </c>
      <c r="C14" s="19" t="s">
        <v>1302</v>
      </c>
      <c r="D14" s="68">
        <v>3000388</v>
      </c>
      <c r="E14" s="19" t="s">
        <v>1295</v>
      </c>
      <c r="F14" s="69">
        <v>60</v>
      </c>
      <c r="G14" s="19" t="s">
        <v>318</v>
      </c>
      <c r="H14" s="20">
        <v>0</v>
      </c>
      <c r="I14" s="21">
        <v>0.27</v>
      </c>
      <c r="J14" s="21">
        <f t="shared" si="0"/>
        <v>0</v>
      </c>
      <c r="K14" s="21">
        <v>0</v>
      </c>
      <c r="L14" s="21">
        <v>0</v>
      </c>
      <c r="M14" s="21">
        <v>0</v>
      </c>
      <c r="N14" s="22">
        <f t="shared" si="1"/>
        <v>0</v>
      </c>
      <c r="O14" s="22">
        <f t="shared" si="2"/>
        <v>0</v>
      </c>
      <c r="P14" s="23">
        <f t="shared" si="3"/>
        <v>0</v>
      </c>
      <c r="Q14" s="70">
        <v>1</v>
      </c>
      <c r="R14" s="21">
        <v>0</v>
      </c>
      <c r="S14" s="23">
        <f t="shared" si="4"/>
        <v>0</v>
      </c>
    </row>
    <row r="15" spans="1:19" ht="25.5" x14ac:dyDescent="0.25">
      <c r="A15" s="17"/>
      <c r="B15" s="19">
        <v>5004409</v>
      </c>
      <c r="C15" s="19" t="s">
        <v>1303</v>
      </c>
      <c r="D15" s="68">
        <v>3000743</v>
      </c>
      <c r="E15" s="19" t="s">
        <v>1296</v>
      </c>
      <c r="F15" s="69">
        <v>237</v>
      </c>
      <c r="G15" s="19" t="s">
        <v>1327</v>
      </c>
      <c r="H15" s="20">
        <v>228.437162</v>
      </c>
      <c r="I15" s="21">
        <v>159.447565</v>
      </c>
      <c r="J15" s="21">
        <f t="shared" si="0"/>
        <v>12.047267588190152</v>
      </c>
      <c r="K15" s="21">
        <v>3.2888940451666713</v>
      </c>
      <c r="L15" s="21">
        <v>7.1988429046468809</v>
      </c>
      <c r="M15" s="21">
        <v>1.5595306383766001</v>
      </c>
      <c r="N15" s="22">
        <f t="shared" si="1"/>
        <v>2.0626806343305847E-2</v>
      </c>
      <c r="O15" s="22">
        <f t="shared" si="2"/>
        <v>6.577546010071432E-2</v>
      </c>
      <c r="P15" s="23">
        <f t="shared" si="3"/>
        <v>7.5556297069761788E-2</v>
      </c>
      <c r="Q15" s="70">
        <v>0</v>
      </c>
      <c r="R15" s="21">
        <v>0</v>
      </c>
      <c r="S15" s="23">
        <f t="shared" si="4"/>
        <v>0</v>
      </c>
    </row>
    <row r="16" spans="1:19" ht="25.5" x14ac:dyDescent="0.25">
      <c r="A16" s="17"/>
      <c r="B16" s="19">
        <v>5004410</v>
      </c>
      <c r="C16" s="19" t="s">
        <v>1304</v>
      </c>
      <c r="D16" s="68">
        <v>3000743</v>
      </c>
      <c r="E16" s="19" t="s">
        <v>1296</v>
      </c>
      <c r="F16" s="69">
        <v>200</v>
      </c>
      <c r="G16" s="19" t="s">
        <v>1326</v>
      </c>
      <c r="H16" s="20">
        <v>37.318779999999997</v>
      </c>
      <c r="I16" s="21">
        <v>34.839468000000004</v>
      </c>
      <c r="J16" s="21">
        <f t="shared" si="0"/>
        <v>20.668113009012814</v>
      </c>
      <c r="K16" s="21">
        <v>9.0776302132289857</v>
      </c>
      <c r="L16" s="21">
        <v>1.2721029539807205</v>
      </c>
      <c r="M16" s="21">
        <v>10.318379841803107</v>
      </c>
      <c r="N16" s="22">
        <f t="shared" si="1"/>
        <v>0.26055593653809478</v>
      </c>
      <c r="O16" s="22">
        <f t="shared" si="2"/>
        <v>0.29706920803755399</v>
      </c>
      <c r="P16" s="23">
        <f t="shared" si="3"/>
        <v>0.59323847910113925</v>
      </c>
      <c r="Q16" s="70">
        <v>55000</v>
      </c>
      <c r="R16" s="21">
        <v>0</v>
      </c>
      <c r="S16" s="23">
        <f t="shared" si="4"/>
        <v>0</v>
      </c>
    </row>
    <row r="17" spans="1:19" ht="51" x14ac:dyDescent="0.25">
      <c r="A17" s="17"/>
      <c r="B17" s="19">
        <v>5005628</v>
      </c>
      <c r="C17" s="19" t="s">
        <v>1305</v>
      </c>
      <c r="D17" s="68">
        <v>3000385</v>
      </c>
      <c r="E17" s="19" t="s">
        <v>1292</v>
      </c>
      <c r="F17" s="69">
        <v>236</v>
      </c>
      <c r="G17" s="19" t="s">
        <v>1328</v>
      </c>
      <c r="H17" s="20">
        <v>9941.3277330000074</v>
      </c>
      <c r="I17" s="21">
        <v>9892.4466089999878</v>
      </c>
      <c r="J17" s="21">
        <f t="shared" si="0"/>
        <v>2814.6932357384358</v>
      </c>
      <c r="K17" s="21">
        <v>1423.5778652955896</v>
      </c>
      <c r="L17" s="21">
        <v>678.9444602406038</v>
      </c>
      <c r="M17" s="21">
        <v>712.17091020224257</v>
      </c>
      <c r="N17" s="22">
        <f t="shared" si="1"/>
        <v>0.14390553940421993</v>
      </c>
      <c r="O17" s="22">
        <f t="shared" si="2"/>
        <v>0.21253815245496019</v>
      </c>
      <c r="P17" s="23">
        <f t="shared" si="3"/>
        <v>0.28452953520898189</v>
      </c>
      <c r="Q17" s="70">
        <v>44652.5</v>
      </c>
      <c r="R17" s="21">
        <v>0</v>
      </c>
      <c r="S17" s="23">
        <f t="shared" si="4"/>
        <v>0</v>
      </c>
    </row>
    <row r="18" spans="1:19" ht="51" x14ac:dyDescent="0.25">
      <c r="A18" s="17"/>
      <c r="B18" s="19">
        <v>5005629</v>
      </c>
      <c r="C18" s="19" t="s">
        <v>1306</v>
      </c>
      <c r="D18" s="68">
        <v>3000385</v>
      </c>
      <c r="E18" s="19" t="s">
        <v>1292</v>
      </c>
      <c r="F18" s="69">
        <v>236</v>
      </c>
      <c r="G18" s="19" t="s">
        <v>1328</v>
      </c>
      <c r="H18" s="20">
        <v>757.61370899999997</v>
      </c>
      <c r="I18" s="21">
        <v>844.59079099999997</v>
      </c>
      <c r="J18" s="21">
        <f t="shared" si="0"/>
        <v>264.53399070572601</v>
      </c>
      <c r="K18" s="21">
        <v>125.42624064495942</v>
      </c>
      <c r="L18" s="21">
        <v>65.631042343457523</v>
      </c>
      <c r="M18" s="21">
        <v>73.476707717309068</v>
      </c>
      <c r="N18" s="22">
        <f t="shared" si="1"/>
        <v>0.14850533771088612</v>
      </c>
      <c r="O18" s="22">
        <f t="shared" si="2"/>
        <v>0.22621284179786535</v>
      </c>
      <c r="P18" s="23">
        <f t="shared" si="3"/>
        <v>0.313209655521482</v>
      </c>
      <c r="Q18" s="70">
        <v>4238.5</v>
      </c>
      <c r="R18" s="21">
        <v>0</v>
      </c>
      <c r="S18" s="23">
        <f t="shared" si="4"/>
        <v>0</v>
      </c>
    </row>
    <row r="19" spans="1:19" ht="63.75" x14ac:dyDescent="0.25">
      <c r="A19" s="17"/>
      <c r="B19" s="19">
        <v>5005630</v>
      </c>
      <c r="C19" s="19" t="s">
        <v>1307</v>
      </c>
      <c r="D19" s="68">
        <v>3000385</v>
      </c>
      <c r="E19" s="19" t="s">
        <v>1292</v>
      </c>
      <c r="F19" s="69">
        <v>536</v>
      </c>
      <c r="G19" s="19" t="s">
        <v>1329</v>
      </c>
      <c r="H19" s="20">
        <v>1158.2562020000005</v>
      </c>
      <c r="I19" s="21">
        <v>1108.6403000000005</v>
      </c>
      <c r="J19" s="21">
        <f t="shared" si="0"/>
        <v>428.97202972975219</v>
      </c>
      <c r="K19" s="21">
        <v>161.31717524054829</v>
      </c>
      <c r="L19" s="21">
        <v>200.43267220983898</v>
      </c>
      <c r="M19" s="21">
        <v>67.222182279364915</v>
      </c>
      <c r="N19" s="22">
        <f t="shared" si="1"/>
        <v>0.14550903051291589</v>
      </c>
      <c r="O19" s="22">
        <f t="shared" si="2"/>
        <v>0.32630046684248004</v>
      </c>
      <c r="P19" s="23">
        <f t="shared" si="3"/>
        <v>0.3869352663165429</v>
      </c>
      <c r="Q19" s="70">
        <v>14024</v>
      </c>
      <c r="R19" s="21">
        <v>0</v>
      </c>
      <c r="S19" s="23">
        <f t="shared" si="4"/>
        <v>0</v>
      </c>
    </row>
    <row r="20" spans="1:19" ht="25.5" x14ac:dyDescent="0.25">
      <c r="A20" s="17"/>
      <c r="B20" s="19">
        <v>5005631</v>
      </c>
      <c r="C20" s="19" t="s">
        <v>1308</v>
      </c>
      <c r="D20" s="68">
        <v>3000386</v>
      </c>
      <c r="E20" s="19" t="s">
        <v>1293</v>
      </c>
      <c r="F20" s="69">
        <v>240</v>
      </c>
      <c r="G20" s="19" t="s">
        <v>1015</v>
      </c>
      <c r="H20" s="20">
        <v>98.001877999999934</v>
      </c>
      <c r="I20" s="21">
        <v>45.114836999999973</v>
      </c>
      <c r="J20" s="21">
        <f t="shared" si="0"/>
        <v>7.2533924635299627</v>
      </c>
      <c r="K20" s="21">
        <v>3.2610812127968529</v>
      </c>
      <c r="L20" s="21">
        <v>1.9671849445567204</v>
      </c>
      <c r="M20" s="21">
        <v>2.0251263061763893</v>
      </c>
      <c r="N20" s="22">
        <f t="shared" si="1"/>
        <v>7.2284007427464603E-2</v>
      </c>
      <c r="O20" s="22">
        <f t="shared" si="2"/>
        <v>0.11588795405275601</v>
      </c>
      <c r="P20" s="23">
        <f t="shared" si="3"/>
        <v>0.16077620902254322</v>
      </c>
      <c r="Q20" s="70">
        <v>3557</v>
      </c>
      <c r="R20" s="21">
        <v>0</v>
      </c>
      <c r="S20" s="23">
        <f t="shared" si="4"/>
        <v>0</v>
      </c>
    </row>
    <row r="21" spans="1:19" ht="25.5" x14ac:dyDescent="0.25">
      <c r="A21" s="17"/>
      <c r="B21" s="19">
        <v>5005632</v>
      </c>
      <c r="C21" s="19" t="s">
        <v>1309</v>
      </c>
      <c r="D21" s="68">
        <v>3000386</v>
      </c>
      <c r="E21" s="19" t="s">
        <v>1293</v>
      </c>
      <c r="F21" s="69">
        <v>240</v>
      </c>
      <c r="G21" s="19" t="s">
        <v>1015</v>
      </c>
      <c r="H21" s="20">
        <v>16.301960000000001</v>
      </c>
      <c r="I21" s="21">
        <v>48.92058500000001</v>
      </c>
      <c r="J21" s="21">
        <f t="shared" si="0"/>
        <v>12.215164139124681</v>
      </c>
      <c r="K21" s="21">
        <v>0.38593557196873007</v>
      </c>
      <c r="L21" s="21">
        <v>5.4872533561501768</v>
      </c>
      <c r="M21" s="21">
        <v>6.3419752110057743</v>
      </c>
      <c r="N21" s="22">
        <f t="shared" si="1"/>
        <v>7.8890220133044191E-3</v>
      </c>
      <c r="O21" s="22">
        <f t="shared" si="2"/>
        <v>0.12005557431741476</v>
      </c>
      <c r="P21" s="23">
        <f t="shared" si="3"/>
        <v>0.24969374628542726</v>
      </c>
      <c r="Q21" s="70">
        <v>0</v>
      </c>
      <c r="R21" s="21">
        <v>0</v>
      </c>
      <c r="S21" s="23">
        <f t="shared" si="4"/>
        <v>0</v>
      </c>
    </row>
    <row r="22" spans="1:19" ht="51" x14ac:dyDescent="0.25">
      <c r="A22" s="17"/>
      <c r="B22" s="19">
        <v>5005634</v>
      </c>
      <c r="C22" s="19" t="s">
        <v>1310</v>
      </c>
      <c r="D22" s="68">
        <v>3000386</v>
      </c>
      <c r="E22" s="19" t="s">
        <v>1293</v>
      </c>
      <c r="F22" s="69">
        <v>240</v>
      </c>
      <c r="G22" s="19" t="s">
        <v>1015</v>
      </c>
      <c r="H22" s="20">
        <v>16.28717</v>
      </c>
      <c r="I22" s="21">
        <v>0.420267</v>
      </c>
      <c r="J22" s="21">
        <f t="shared" si="0"/>
        <v>1.1249999952269718E-2</v>
      </c>
      <c r="K22" s="21">
        <v>1.1249999952269718E-2</v>
      </c>
      <c r="L22" s="21">
        <v>0</v>
      </c>
      <c r="M22" s="21">
        <v>0</v>
      </c>
      <c r="N22" s="22">
        <f t="shared" si="1"/>
        <v>2.676869692902302E-2</v>
      </c>
      <c r="O22" s="22">
        <f t="shared" si="2"/>
        <v>2.676869692902302E-2</v>
      </c>
      <c r="P22" s="23">
        <f t="shared" si="3"/>
        <v>2.676869692902302E-2</v>
      </c>
      <c r="Q22" s="70">
        <v>210029</v>
      </c>
      <c r="R22" s="21">
        <v>0</v>
      </c>
      <c r="S22" s="23">
        <f t="shared" si="4"/>
        <v>0</v>
      </c>
    </row>
    <row r="23" spans="1:19" ht="51" x14ac:dyDescent="0.25">
      <c r="A23" s="17"/>
      <c r="B23" s="19">
        <v>5005635</v>
      </c>
      <c r="C23" s="19" t="s">
        <v>1311</v>
      </c>
      <c r="D23" s="68">
        <v>3000386</v>
      </c>
      <c r="E23" s="19" t="s">
        <v>1293</v>
      </c>
      <c r="F23" s="69">
        <v>240</v>
      </c>
      <c r="G23" s="19" t="s">
        <v>1015</v>
      </c>
      <c r="H23" s="20">
        <v>8.2955240000000003</v>
      </c>
      <c r="I23" s="21">
        <v>1.1060439999999998</v>
      </c>
      <c r="J23" s="21">
        <f t="shared" si="0"/>
        <v>0</v>
      </c>
      <c r="K23" s="21">
        <v>0</v>
      </c>
      <c r="L23" s="21">
        <v>0</v>
      </c>
      <c r="M23" s="21">
        <v>0</v>
      </c>
      <c r="N23" s="22">
        <f t="shared" si="1"/>
        <v>0</v>
      </c>
      <c r="O23" s="22">
        <f t="shared" si="2"/>
        <v>0</v>
      </c>
      <c r="P23" s="23">
        <f t="shared" si="3"/>
        <v>0</v>
      </c>
      <c r="Q23" s="70">
        <v>0</v>
      </c>
      <c r="R23" s="21">
        <v>0</v>
      </c>
      <c r="S23" s="23">
        <f t="shared" si="4"/>
        <v>0</v>
      </c>
    </row>
    <row r="24" spans="1:19" ht="51" x14ac:dyDescent="0.25">
      <c r="A24" s="17"/>
      <c r="B24" s="19">
        <v>5005636</v>
      </c>
      <c r="C24" s="19" t="s">
        <v>1312</v>
      </c>
      <c r="D24" s="68">
        <v>3000386</v>
      </c>
      <c r="E24" s="19" t="s">
        <v>1293</v>
      </c>
      <c r="F24" s="69">
        <v>240</v>
      </c>
      <c r="G24" s="19" t="s">
        <v>1015</v>
      </c>
      <c r="H24" s="20">
        <v>105.75657899999997</v>
      </c>
      <c r="I24" s="21">
        <v>117.09587900000007</v>
      </c>
      <c r="J24" s="21">
        <f t="shared" si="0"/>
        <v>20.556137158396041</v>
      </c>
      <c r="K24" s="21">
        <v>1.5951705391489668</v>
      </c>
      <c r="L24" s="21">
        <v>10.423588579225907</v>
      </c>
      <c r="M24" s="21">
        <v>8.5373780400211672</v>
      </c>
      <c r="N24" s="22">
        <f t="shared" si="1"/>
        <v>1.3622772660931695E-2</v>
      </c>
      <c r="O24" s="22">
        <f t="shared" si="2"/>
        <v>0.10264032535572722</v>
      </c>
      <c r="P24" s="23">
        <f t="shared" si="3"/>
        <v>0.17554962082308659</v>
      </c>
      <c r="Q24" s="70">
        <v>4462.8010000000004</v>
      </c>
      <c r="R24" s="21">
        <v>0</v>
      </c>
      <c r="S24" s="23">
        <f t="shared" si="4"/>
        <v>0</v>
      </c>
    </row>
    <row r="25" spans="1:19" ht="38.25" x14ac:dyDescent="0.25">
      <c r="A25" s="17"/>
      <c r="B25" s="19">
        <v>5005637</v>
      </c>
      <c r="C25" s="19" t="s">
        <v>1313</v>
      </c>
      <c r="D25" s="68">
        <v>3000386</v>
      </c>
      <c r="E25" s="19" t="s">
        <v>1293</v>
      </c>
      <c r="F25" s="69">
        <v>240</v>
      </c>
      <c r="G25" s="19" t="s">
        <v>1015</v>
      </c>
      <c r="H25" s="20">
        <v>102.27202799999999</v>
      </c>
      <c r="I25" s="21">
        <v>117.25277299999992</v>
      </c>
      <c r="J25" s="21">
        <f t="shared" si="0"/>
        <v>21.854736283178198</v>
      </c>
      <c r="K25" s="21">
        <v>3.820507050048036</v>
      </c>
      <c r="L25" s="21">
        <v>7.9315526081238374</v>
      </c>
      <c r="M25" s="21">
        <v>10.102676625006325</v>
      </c>
      <c r="N25" s="22">
        <f t="shared" si="1"/>
        <v>3.2583511266279723E-2</v>
      </c>
      <c r="O25" s="22">
        <f t="shared" si="2"/>
        <v>0.10022841556311748</v>
      </c>
      <c r="P25" s="23">
        <f t="shared" si="3"/>
        <v>0.18638993112067562</v>
      </c>
      <c r="Q25" s="70">
        <v>222436.50200000001</v>
      </c>
      <c r="R25" s="21">
        <v>0</v>
      </c>
      <c r="S25" s="23">
        <f t="shared" si="4"/>
        <v>0</v>
      </c>
    </row>
    <row r="26" spans="1:19" ht="38.25" x14ac:dyDescent="0.25">
      <c r="A26" s="17"/>
      <c r="B26" s="19">
        <v>5005638</v>
      </c>
      <c r="C26" s="19" t="s">
        <v>1314</v>
      </c>
      <c r="D26" s="68">
        <v>3000386</v>
      </c>
      <c r="E26" s="19" t="s">
        <v>1293</v>
      </c>
      <c r="F26" s="69">
        <v>240</v>
      </c>
      <c r="G26" s="19" t="s">
        <v>1015</v>
      </c>
      <c r="H26" s="20">
        <v>72.411102</v>
      </c>
      <c r="I26" s="21">
        <v>95.037248000000034</v>
      </c>
      <c r="J26" s="21">
        <f t="shared" si="0"/>
        <v>10.285307693418872</v>
      </c>
      <c r="K26" s="21">
        <v>0.81957280395727139</v>
      </c>
      <c r="L26" s="21">
        <v>4.7585491426216322</v>
      </c>
      <c r="M26" s="21">
        <v>4.7071857468399685</v>
      </c>
      <c r="N26" s="22">
        <f t="shared" si="1"/>
        <v>8.6237009299477089E-3</v>
      </c>
      <c r="O26" s="22">
        <f t="shared" si="2"/>
        <v>5.869406010766328E-2</v>
      </c>
      <c r="P26" s="23">
        <f t="shared" si="3"/>
        <v>0.108223963865398</v>
      </c>
      <c r="Q26" s="70">
        <v>2259</v>
      </c>
      <c r="R26" s="21">
        <v>0</v>
      </c>
      <c r="S26" s="23">
        <f t="shared" si="4"/>
        <v>0</v>
      </c>
    </row>
    <row r="27" spans="1:19" ht="38.25" x14ac:dyDescent="0.25">
      <c r="A27" s="17"/>
      <c r="B27" s="19">
        <v>5005639</v>
      </c>
      <c r="C27" s="19" t="s">
        <v>1315</v>
      </c>
      <c r="D27" s="68">
        <v>3000386</v>
      </c>
      <c r="E27" s="19" t="s">
        <v>1293</v>
      </c>
      <c r="F27" s="69">
        <v>236</v>
      </c>
      <c r="G27" s="19" t="s">
        <v>1328</v>
      </c>
      <c r="H27" s="20">
        <v>94.146296000000021</v>
      </c>
      <c r="I27" s="21">
        <v>76.299703000000022</v>
      </c>
      <c r="J27" s="21">
        <f t="shared" si="0"/>
        <v>11.916747151964955</v>
      </c>
      <c r="K27" s="21">
        <v>0.69071698656989611</v>
      </c>
      <c r="L27" s="21">
        <v>5.3611682733280759</v>
      </c>
      <c r="M27" s="21">
        <v>5.8648618920669833</v>
      </c>
      <c r="N27" s="22">
        <f t="shared" si="1"/>
        <v>9.0526825061153365E-3</v>
      </c>
      <c r="O27" s="22">
        <f t="shared" si="2"/>
        <v>7.9317284628197968E-2</v>
      </c>
      <c r="P27" s="23">
        <f t="shared" si="3"/>
        <v>0.15618340155223084</v>
      </c>
      <c r="Q27" s="70">
        <v>993.5</v>
      </c>
      <c r="R27" s="21">
        <v>0</v>
      </c>
      <c r="S27" s="23">
        <f t="shared" si="4"/>
        <v>0</v>
      </c>
    </row>
    <row r="28" spans="1:19" ht="63.75" x14ac:dyDescent="0.25">
      <c r="A28" s="17"/>
      <c r="B28" s="19">
        <v>5005640</v>
      </c>
      <c r="C28" s="19" t="s">
        <v>1316</v>
      </c>
      <c r="D28" s="68">
        <v>3000387</v>
      </c>
      <c r="E28" s="19" t="s">
        <v>1294</v>
      </c>
      <c r="F28" s="69">
        <v>236</v>
      </c>
      <c r="G28" s="19" t="s">
        <v>1328</v>
      </c>
      <c r="H28" s="20">
        <v>6.1259479999999993</v>
      </c>
      <c r="I28" s="21">
        <v>7.3501600000000007</v>
      </c>
      <c r="J28" s="21">
        <f t="shared" si="0"/>
        <v>1.440224522317294</v>
      </c>
      <c r="K28" s="21">
        <v>0.51115548587404191</v>
      </c>
      <c r="L28" s="21">
        <v>0.43131302943220362</v>
      </c>
      <c r="M28" s="21">
        <v>0.4977560070110485</v>
      </c>
      <c r="N28" s="22">
        <f t="shared" si="1"/>
        <v>6.9543450193470871E-2</v>
      </c>
      <c r="O28" s="22">
        <f t="shared" si="2"/>
        <v>0.12822421760971808</v>
      </c>
      <c r="P28" s="23">
        <f t="shared" si="3"/>
        <v>0.19594464913924239</v>
      </c>
      <c r="Q28" s="70">
        <v>0</v>
      </c>
      <c r="R28" s="21">
        <v>0</v>
      </c>
      <c r="S28" s="23">
        <f t="shared" si="4"/>
        <v>0</v>
      </c>
    </row>
    <row r="29" spans="1:19" ht="51" x14ac:dyDescent="0.25">
      <c r="A29" s="17"/>
      <c r="B29" s="19">
        <v>5005641</v>
      </c>
      <c r="C29" s="19" t="s">
        <v>1317</v>
      </c>
      <c r="D29" s="68">
        <v>3000387</v>
      </c>
      <c r="E29" s="19" t="s">
        <v>1294</v>
      </c>
      <c r="F29" s="69">
        <v>236</v>
      </c>
      <c r="G29" s="19" t="s">
        <v>1328</v>
      </c>
      <c r="H29" s="20">
        <v>3.4250399999999996</v>
      </c>
      <c r="I29" s="21">
        <v>4.4545839999999997</v>
      </c>
      <c r="J29" s="21">
        <f t="shared" si="0"/>
        <v>1.255931601721386</v>
      </c>
      <c r="K29" s="21">
        <v>0.52995873056352139</v>
      </c>
      <c r="L29" s="21">
        <v>0.32045921555254608</v>
      </c>
      <c r="M29" s="21">
        <v>0.40551365560531849</v>
      </c>
      <c r="N29" s="22">
        <f t="shared" si="1"/>
        <v>0.11896929782074407</v>
      </c>
      <c r="O29" s="22">
        <f t="shared" si="2"/>
        <v>0.19090849922598105</v>
      </c>
      <c r="P29" s="23">
        <f t="shared" si="3"/>
        <v>0.28194138930175883</v>
      </c>
      <c r="Q29" s="70">
        <v>0</v>
      </c>
      <c r="R29" s="21">
        <v>0</v>
      </c>
      <c r="S29" s="23">
        <f t="shared" si="4"/>
        <v>0</v>
      </c>
    </row>
    <row r="30" spans="1:19" ht="51" x14ac:dyDescent="0.25">
      <c r="A30" s="17"/>
      <c r="B30" s="19">
        <v>5005642</v>
      </c>
      <c r="C30" s="19" t="s">
        <v>1318</v>
      </c>
      <c r="D30" s="68">
        <v>3000387</v>
      </c>
      <c r="E30" s="19" t="s">
        <v>1294</v>
      </c>
      <c r="F30" s="69">
        <v>408</v>
      </c>
      <c r="G30" s="19" t="s">
        <v>854</v>
      </c>
      <c r="H30" s="20">
        <v>362.77402499999926</v>
      </c>
      <c r="I30" s="21">
        <v>328.20210799999938</v>
      </c>
      <c r="J30" s="21">
        <f t="shared" si="0"/>
        <v>80.016180075856028</v>
      </c>
      <c r="K30" s="21">
        <v>26.040621265390655</v>
      </c>
      <c r="L30" s="21">
        <v>34.090158311522828</v>
      </c>
      <c r="M30" s="21">
        <v>19.885400498942545</v>
      </c>
      <c r="N30" s="22">
        <f t="shared" si="1"/>
        <v>7.9343248049432713E-2</v>
      </c>
      <c r="O30" s="22">
        <f t="shared" si="2"/>
        <v>0.18321265498061212</v>
      </c>
      <c r="P30" s="23">
        <f t="shared" si="3"/>
        <v>0.24380154217612818</v>
      </c>
      <c r="Q30" s="70">
        <v>206441</v>
      </c>
      <c r="R30" s="21">
        <v>0</v>
      </c>
      <c r="S30" s="23">
        <f t="shared" si="4"/>
        <v>0</v>
      </c>
    </row>
    <row r="31" spans="1:19" ht="51" x14ac:dyDescent="0.25">
      <c r="A31" s="17"/>
      <c r="B31" s="19">
        <v>5005643</v>
      </c>
      <c r="C31" s="19" t="s">
        <v>1319</v>
      </c>
      <c r="D31" s="68">
        <v>3000387</v>
      </c>
      <c r="E31" s="19" t="s">
        <v>1294</v>
      </c>
      <c r="F31" s="69">
        <v>408</v>
      </c>
      <c r="G31" s="19" t="s">
        <v>854</v>
      </c>
      <c r="H31" s="20">
        <v>21.019891000000001</v>
      </c>
      <c r="I31" s="21">
        <v>22.564581000000004</v>
      </c>
      <c r="J31" s="21">
        <f t="shared" si="0"/>
        <v>6.5498212111124303</v>
      </c>
      <c r="K31" s="21">
        <v>2.8104572563315742</v>
      </c>
      <c r="L31" s="21">
        <v>0.71435324987396598</v>
      </c>
      <c r="M31" s="21">
        <v>3.0250107049068902</v>
      </c>
      <c r="N31" s="22">
        <f t="shared" si="1"/>
        <v>0.12455171475737013</v>
      </c>
      <c r="O31" s="22">
        <f t="shared" si="2"/>
        <v>0.15620988070664993</v>
      </c>
      <c r="P31" s="23">
        <f t="shared" si="3"/>
        <v>0.29027001259684054</v>
      </c>
      <c r="Q31" s="70">
        <v>18124.5</v>
      </c>
      <c r="R31" s="21">
        <v>0</v>
      </c>
      <c r="S31" s="23">
        <f t="shared" si="4"/>
        <v>0</v>
      </c>
    </row>
    <row r="32" spans="1:19" ht="51" x14ac:dyDescent="0.25">
      <c r="A32" s="17"/>
      <c r="B32" s="19">
        <v>5005644</v>
      </c>
      <c r="C32" s="19" t="s">
        <v>1320</v>
      </c>
      <c r="D32" s="68">
        <v>3000387</v>
      </c>
      <c r="E32" s="19" t="s">
        <v>1294</v>
      </c>
      <c r="F32" s="69">
        <v>7</v>
      </c>
      <c r="G32" s="19" t="s">
        <v>1017</v>
      </c>
      <c r="H32" s="20">
        <v>58.924312000000057</v>
      </c>
      <c r="I32" s="21">
        <v>216.24966099999978</v>
      </c>
      <c r="J32" s="21">
        <f t="shared" si="0"/>
        <v>30.980457881461916</v>
      </c>
      <c r="K32" s="21">
        <v>4.4779024790041149</v>
      </c>
      <c r="L32" s="21">
        <v>18.909616458018718</v>
      </c>
      <c r="M32" s="21">
        <v>7.5929389444390836</v>
      </c>
      <c r="N32" s="22">
        <f t="shared" si="1"/>
        <v>2.0707095947790268E-2</v>
      </c>
      <c r="O32" s="22">
        <f t="shared" si="2"/>
        <v>0.10815054612743581</v>
      </c>
      <c r="P32" s="23">
        <f t="shared" si="3"/>
        <v>0.14326245756039335</v>
      </c>
      <c r="Q32" s="70">
        <v>1958</v>
      </c>
      <c r="R32" s="21">
        <v>0</v>
      </c>
      <c r="S32" s="23">
        <f t="shared" si="4"/>
        <v>0</v>
      </c>
    </row>
    <row r="33" spans="1:19" ht="51" x14ac:dyDescent="0.25">
      <c r="A33" s="17"/>
      <c r="B33" s="19">
        <v>5005645</v>
      </c>
      <c r="C33" s="19" t="s">
        <v>1321</v>
      </c>
      <c r="D33" s="68">
        <v>3000387</v>
      </c>
      <c r="E33" s="19" t="s">
        <v>1294</v>
      </c>
      <c r="F33" s="69">
        <v>7</v>
      </c>
      <c r="G33" s="19" t="s">
        <v>1017</v>
      </c>
      <c r="H33" s="20">
        <v>7.9120100000000004</v>
      </c>
      <c r="I33" s="21">
        <v>6.8135479999999999</v>
      </c>
      <c r="J33" s="21">
        <f t="shared" si="0"/>
        <v>0</v>
      </c>
      <c r="K33" s="21">
        <v>0</v>
      </c>
      <c r="L33" s="21">
        <v>0</v>
      </c>
      <c r="M33" s="21">
        <v>0</v>
      </c>
      <c r="N33" s="22">
        <f t="shared" si="1"/>
        <v>0</v>
      </c>
      <c r="O33" s="22">
        <f t="shared" si="2"/>
        <v>0</v>
      </c>
      <c r="P33" s="23">
        <f t="shared" si="3"/>
        <v>0</v>
      </c>
      <c r="Q33" s="70">
        <v>100</v>
      </c>
      <c r="R33" s="21">
        <v>0</v>
      </c>
      <c r="S33" s="23">
        <f t="shared" si="4"/>
        <v>0</v>
      </c>
    </row>
    <row r="34" spans="1:19" ht="51" x14ac:dyDescent="0.25">
      <c r="A34" s="17"/>
      <c r="B34" s="19">
        <v>5005646</v>
      </c>
      <c r="C34" s="19" t="s">
        <v>1322</v>
      </c>
      <c r="D34" s="68">
        <v>3000387</v>
      </c>
      <c r="E34" s="19" t="s">
        <v>1294</v>
      </c>
      <c r="F34" s="69">
        <v>7</v>
      </c>
      <c r="G34" s="19" t="s">
        <v>1017</v>
      </c>
      <c r="H34" s="20">
        <v>28.086601999999971</v>
      </c>
      <c r="I34" s="21">
        <v>28.073460999999977</v>
      </c>
      <c r="J34" s="21">
        <f t="shared" si="0"/>
        <v>17.803225208285966</v>
      </c>
      <c r="K34" s="21">
        <v>6.9593712097557727</v>
      </c>
      <c r="L34" s="21">
        <v>7.2033871443745738</v>
      </c>
      <c r="M34" s="21">
        <v>3.6404668541556191</v>
      </c>
      <c r="N34" s="22">
        <f t="shared" si="1"/>
        <v>0.24789858328318615</v>
      </c>
      <c r="O34" s="22">
        <f t="shared" si="2"/>
        <v>0.50448921684897907</v>
      </c>
      <c r="P34" s="23">
        <f t="shared" si="3"/>
        <v>0.63416567014255854</v>
      </c>
      <c r="Q34" s="70">
        <v>10630.2</v>
      </c>
      <c r="R34" s="21">
        <v>0</v>
      </c>
      <c r="S34" s="23">
        <f t="shared" si="4"/>
        <v>0</v>
      </c>
    </row>
    <row r="35" spans="1:19" ht="51" x14ac:dyDescent="0.25">
      <c r="A35" s="17"/>
      <c r="B35" s="19">
        <v>5005647</v>
      </c>
      <c r="C35" s="19" t="s">
        <v>1323</v>
      </c>
      <c r="D35" s="68">
        <v>3000387</v>
      </c>
      <c r="E35" s="19" t="s">
        <v>1294</v>
      </c>
      <c r="F35" s="69">
        <v>236</v>
      </c>
      <c r="G35" s="19" t="s">
        <v>1328</v>
      </c>
      <c r="H35" s="20">
        <v>291.56541399999992</v>
      </c>
      <c r="I35" s="21">
        <v>183.01135300000001</v>
      </c>
      <c r="J35" s="21">
        <f t="shared" si="0"/>
        <v>20.113551665693649</v>
      </c>
      <c r="K35" s="21">
        <v>6.074858994979877</v>
      </c>
      <c r="L35" s="21">
        <v>10.24837786969465</v>
      </c>
      <c r="M35" s="21">
        <v>3.7903148010191217</v>
      </c>
      <c r="N35" s="22">
        <f t="shared" si="1"/>
        <v>3.3193891501254985E-2</v>
      </c>
      <c r="O35" s="22">
        <f t="shared" si="2"/>
        <v>8.9192482308321747E-2</v>
      </c>
      <c r="P35" s="23">
        <f t="shared" si="3"/>
        <v>0.10990330018320583</v>
      </c>
      <c r="Q35" s="70">
        <v>959</v>
      </c>
      <c r="R35" s="21">
        <v>0</v>
      </c>
      <c r="S35" s="23">
        <f t="shared" si="4"/>
        <v>0</v>
      </c>
    </row>
    <row r="36" spans="1:19" ht="51" x14ac:dyDescent="0.25">
      <c r="A36" s="17"/>
      <c r="B36" s="19">
        <v>5005648</v>
      </c>
      <c r="C36" s="19" t="s">
        <v>1324</v>
      </c>
      <c r="D36" s="68">
        <v>3000387</v>
      </c>
      <c r="E36" s="19" t="s">
        <v>1294</v>
      </c>
      <c r="F36" s="69">
        <v>236</v>
      </c>
      <c r="G36" s="19" t="s">
        <v>1328</v>
      </c>
      <c r="H36" s="20">
        <v>2.6791299999999998</v>
      </c>
      <c r="I36" s="21">
        <v>2.1382879999999997</v>
      </c>
      <c r="J36" s="21">
        <f t="shared" si="0"/>
        <v>0</v>
      </c>
      <c r="K36" s="21">
        <v>0</v>
      </c>
      <c r="L36" s="21">
        <v>0</v>
      </c>
      <c r="M36" s="21">
        <v>0</v>
      </c>
      <c r="N36" s="22">
        <f t="shared" si="1"/>
        <v>0</v>
      </c>
      <c r="O36" s="22">
        <f t="shared" si="2"/>
        <v>0</v>
      </c>
      <c r="P36" s="23">
        <f t="shared" si="3"/>
        <v>0</v>
      </c>
      <c r="Q36" s="70">
        <v>6</v>
      </c>
      <c r="R36" s="21">
        <v>0</v>
      </c>
      <c r="S36" s="23">
        <f t="shared" si="4"/>
        <v>0</v>
      </c>
    </row>
    <row r="37" spans="1:19" ht="38.25" x14ac:dyDescent="0.25">
      <c r="A37" s="17"/>
      <c r="B37" s="19">
        <v>5005827</v>
      </c>
      <c r="C37" s="19" t="s">
        <v>428</v>
      </c>
      <c r="D37" s="68">
        <v>3000735</v>
      </c>
      <c r="E37" s="19" t="s">
        <v>1046</v>
      </c>
      <c r="F37" s="69">
        <v>67</v>
      </c>
      <c r="G37" s="19" t="s">
        <v>773</v>
      </c>
      <c r="H37" s="20">
        <v>0</v>
      </c>
      <c r="I37" s="21">
        <v>51.219243999999996</v>
      </c>
      <c r="J37" s="21">
        <f t="shared" si="0"/>
        <v>30.913559665277717</v>
      </c>
      <c r="K37" s="21">
        <v>11.290497573936591</v>
      </c>
      <c r="L37" s="21">
        <v>15.037920169415884</v>
      </c>
      <c r="M37" s="21">
        <v>4.5851419219252421</v>
      </c>
      <c r="N37" s="22">
        <f t="shared" si="1"/>
        <v>0.2204346783005347</v>
      </c>
      <c r="O37" s="22">
        <f t="shared" si="2"/>
        <v>0.51403370466288956</v>
      </c>
      <c r="P37" s="23">
        <f t="shared" si="3"/>
        <v>0.60355361092947246</v>
      </c>
      <c r="Q37" s="70">
        <v>537.90499999999997</v>
      </c>
      <c r="R37" s="21">
        <v>0</v>
      </c>
      <c r="S37" s="23">
        <f t="shared" si="4"/>
        <v>0</v>
      </c>
    </row>
    <row r="38" spans="1:19" ht="51" x14ac:dyDescent="0.25">
      <c r="A38" s="17"/>
      <c r="B38" s="19">
        <v>5005827</v>
      </c>
      <c r="C38" s="19" t="s">
        <v>428</v>
      </c>
      <c r="D38" s="68">
        <v>3000738</v>
      </c>
      <c r="E38" s="19" t="s">
        <v>1049</v>
      </c>
      <c r="F38" s="69">
        <v>201</v>
      </c>
      <c r="G38" s="19" t="s">
        <v>632</v>
      </c>
      <c r="H38" s="20">
        <v>0</v>
      </c>
      <c r="I38" s="21">
        <v>0.462142</v>
      </c>
      <c r="J38" s="21">
        <f t="shared" si="0"/>
        <v>0.4621419683098793</v>
      </c>
      <c r="K38" s="21">
        <v>0.4621419683098793</v>
      </c>
      <c r="L38" s="21">
        <v>0</v>
      </c>
      <c r="M38" s="21">
        <v>0</v>
      </c>
      <c r="N38" s="22">
        <f t="shared" si="1"/>
        <v>0.99999993142774146</v>
      </c>
      <c r="O38" s="22">
        <f t="shared" si="2"/>
        <v>0.99999993142774146</v>
      </c>
      <c r="P38" s="23">
        <f t="shared" si="3"/>
        <v>0.99999993142774146</v>
      </c>
      <c r="Q38" s="70">
        <v>0</v>
      </c>
      <c r="R38" s="21">
        <v>0</v>
      </c>
      <c r="S38" s="23">
        <f t="shared" si="4"/>
        <v>0</v>
      </c>
    </row>
    <row r="39" spans="1:19" ht="25.5" x14ac:dyDescent="0.25">
      <c r="A39" s="17"/>
      <c r="B39" s="19">
        <v>5005827</v>
      </c>
      <c r="C39" s="19" t="s">
        <v>428</v>
      </c>
      <c r="D39" s="68">
        <v>3000739</v>
      </c>
      <c r="E39" s="19" t="s">
        <v>1050</v>
      </c>
      <c r="F39" s="69">
        <v>248</v>
      </c>
      <c r="G39" s="19" t="s">
        <v>1076</v>
      </c>
      <c r="H39" s="20">
        <v>0</v>
      </c>
      <c r="I39" s="21">
        <v>0.54356000000000004</v>
      </c>
      <c r="J39" s="21">
        <f t="shared" si="0"/>
        <v>0</v>
      </c>
      <c r="K39" s="21">
        <v>0</v>
      </c>
      <c r="L39" s="21">
        <v>0</v>
      </c>
      <c r="M39" s="21">
        <v>0</v>
      </c>
      <c r="N39" s="22">
        <f t="shared" si="1"/>
        <v>0</v>
      </c>
      <c r="O39" s="22">
        <f t="shared" si="2"/>
        <v>0</v>
      </c>
      <c r="P39" s="23">
        <f t="shared" si="3"/>
        <v>0</v>
      </c>
      <c r="Q39" s="70">
        <v>0</v>
      </c>
      <c r="R39" s="21">
        <v>0</v>
      </c>
      <c r="S39" s="23">
        <f t="shared" si="4"/>
        <v>0</v>
      </c>
    </row>
    <row r="40" spans="1:19" ht="15.75" thickBot="1" x14ac:dyDescent="0.3">
      <c r="A40" s="41" t="s">
        <v>302</v>
      </c>
      <c r="B40" s="43"/>
      <c r="C40" s="43"/>
      <c r="D40" s="65"/>
      <c r="E40" s="43"/>
      <c r="F40" s="66"/>
      <c r="G40" s="43"/>
      <c r="H40" s="44">
        <f t="shared" ref="H40:M40" ca="1" si="5">OFFSET(H40,-MATCH("PROYECTOS",$A$8:$A$49,0)-1,0)-(OFFSET(H40,-MATCH("PROYECTOS",$A$8:$A$49,0),0))</f>
        <v>868.50542499999392</v>
      </c>
      <c r="I40" s="45">
        <f t="shared" ca="1" si="5"/>
        <v>2058.6050140000043</v>
      </c>
      <c r="J40" s="45">
        <f t="shared" ca="1" si="5"/>
        <v>305.13571146324284</v>
      </c>
      <c r="K40" s="45">
        <f t="shared" ca="1" si="5"/>
        <v>72.577837641943916</v>
      </c>
      <c r="L40" s="45">
        <f t="shared" ca="1" si="5"/>
        <v>118.14808789922017</v>
      </c>
      <c r="M40" s="45">
        <f t="shared" ca="1" si="5"/>
        <v>114.40978592207819</v>
      </c>
      <c r="N40" s="46">
        <f t="shared" ca="1" si="1"/>
        <v>3.5255834484207549E-2</v>
      </c>
      <c r="O40" s="46">
        <f t="shared" ca="1" si="2"/>
        <v>9.2648139999703547E-2</v>
      </c>
      <c r="P40" s="47">
        <f t="shared" ca="1" si="3"/>
        <v>0.14822450610393861</v>
      </c>
      <c r="Q40" s="67"/>
      <c r="R40" s="45"/>
      <c r="S40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"/>
  <sheetViews>
    <sheetView topLeftCell="A13" workbookViewId="0">
      <selection activeCell="A34" sqref="A34:L34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91</v>
      </c>
      <c r="B1" s="50" t="s">
        <v>1332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1333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710.96227299999987</v>
      </c>
      <c r="E6" s="14">
        <v>906.72969699999999</v>
      </c>
      <c r="F6" s="14">
        <v>130.50804158440559</v>
      </c>
      <c r="G6" s="14">
        <v>24.065462733959066</v>
      </c>
      <c r="H6" s="14">
        <v>40.895455347442009</v>
      </c>
      <c r="I6" s="14">
        <v>65.547123503004514</v>
      </c>
      <c r="J6" s="15">
        <v>2.6540944686803465E-2</v>
      </c>
      <c r="K6" s="15">
        <v>7.1643090875186236E-2</v>
      </c>
      <c r="L6" s="16">
        <v>0.14393268690349909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487.35599600000057</v>
      </c>
      <c r="E7" s="38">
        <f ca="1">SUM(E8:OFFSET(E6,MATCH("GOBIERNOS REGIONALES",$A$8:$A$50,0),0))</f>
        <v>367.44650000000007</v>
      </c>
      <c r="F7" s="38">
        <f ca="1">SUM(F8:OFFSET(F6,MATCH("GOBIERNOS REGIONALES",$A$8:$A$50,0),0))</f>
        <v>49.672417456832704</v>
      </c>
      <c r="G7" s="38">
        <f ca="1">SUM(G8:OFFSET(G6,MATCH("GOBIERNOS REGIONALES",$A$8:$A$50,0),0))</f>
        <v>10.697131724089559</v>
      </c>
      <c r="H7" s="38">
        <f ca="1">SUM(H8:OFFSET(H6,MATCH("GOBIERNOS REGIONALES",$A$8:$A$50,0),0))</f>
        <v>5.6608877862181544</v>
      </c>
      <c r="I7" s="38">
        <f ca="1">SUM(I8:OFFSET(I6,MATCH("GOBIERNOS REGIONALES",$A$8:$A$50,0),0))</f>
        <v>33.314397946524991</v>
      </c>
      <c r="J7" s="39">
        <f ca="1">IFERROR(G7/E7,0)</f>
        <v>2.9112079511138509E-2</v>
      </c>
      <c r="K7" s="39">
        <f ca="1">IFERROR(SUM(G7,H7)/E7,0)</f>
        <v>4.4518098581174975E-2</v>
      </c>
      <c r="L7" s="40">
        <f ca="1">IFERROR(SUM(G7,H7,I7)/E7,0)</f>
        <v>0.13518272036019582</v>
      </c>
      <c r="M7" s="4"/>
    </row>
    <row r="8" spans="1:13" x14ac:dyDescent="0.25">
      <c r="A8" s="17"/>
      <c r="B8" s="18">
        <v>10</v>
      </c>
      <c r="C8" s="19" t="s">
        <v>114</v>
      </c>
      <c r="D8" s="20">
        <v>487.35599600000057</v>
      </c>
      <c r="E8" s="21">
        <v>367.44650000000007</v>
      </c>
      <c r="F8" s="21">
        <f t="shared" ref="F8:F35" si="0">SUM(G8,H8,I8)</f>
        <v>49.672417456832704</v>
      </c>
      <c r="G8" s="21">
        <v>10.697131724089559</v>
      </c>
      <c r="H8" s="21">
        <v>5.6608877862181544</v>
      </c>
      <c r="I8" s="21">
        <v>33.314397946524991</v>
      </c>
      <c r="J8" s="22">
        <f t="shared" ref="J8:J35" si="1">IFERROR(G8/E8,0)</f>
        <v>2.9112079511138509E-2</v>
      </c>
      <c r="K8" s="22">
        <f t="shared" ref="K8:K35" si="2">IFERROR(SUM(G8,H8)/E8,0)</f>
        <v>4.4518098581174975E-2</v>
      </c>
      <c r="L8" s="23">
        <f t="shared" ref="L8:L35" si="3">IFERROR(SUM(G8,H8,I8)/E8,0)</f>
        <v>0.13518272036019582</v>
      </c>
      <c r="M8" s="4"/>
    </row>
    <row r="9" spans="1:13" x14ac:dyDescent="0.25">
      <c r="A9" s="34" t="s">
        <v>214</v>
      </c>
      <c r="B9" s="57"/>
      <c r="C9" s="36"/>
      <c r="D9" s="37">
        <f ca="1">SUM(D10:OFFSET(D8,(MATCH("GOBIERNOS LOCALES",$A$8:$A$50,0)-MATCH("GOBIERNOS REGIONALES",$A$8:$A$50,0)),0))</f>
        <v>164.39491100000004</v>
      </c>
      <c r="E9" s="38">
        <f ca="1">SUM(E10:OFFSET(E8,(MATCH("GOBIERNOS LOCALES",$A$8:$A$50,0)-MATCH("GOBIERNOS REGIONALES",$A$8:$A$50,0)),0))</f>
        <v>347.75226600000002</v>
      </c>
      <c r="F9" s="38">
        <f ca="1">SUM(F10:OFFSET(F8,(MATCH("GOBIERNOS LOCALES",$A$8:$A$50,0)-MATCH("GOBIERNOS REGIONALES",$A$8:$A$50,0)),0))</f>
        <v>62.163066804775156</v>
      </c>
      <c r="G9" s="38">
        <f ca="1">SUM(G10:OFFSET(G8,(MATCH("GOBIERNOS LOCALES",$A$8:$A$50,0)-MATCH("GOBIERNOS REGIONALES",$A$8:$A$50,0)),0))</f>
        <v>9.482781375741979</v>
      </c>
      <c r="H9" s="38">
        <f ca="1">SUM(H10:OFFSET(H8,(MATCH("GOBIERNOS LOCALES",$A$8:$A$50,0)-MATCH("GOBIERNOS REGIONALES",$A$8:$A$50,0)),0))</f>
        <v>27.022344251316724</v>
      </c>
      <c r="I9" s="38">
        <f ca="1">SUM(I10:OFFSET(I8,(MATCH("GOBIERNOS LOCALES",$A$8:$A$50,0)-MATCH("GOBIERNOS REGIONALES",$A$8:$A$50,0)),0))</f>
        <v>25.657941177716452</v>
      </c>
      <c r="J9" s="39">
        <f t="shared" ca="1" si="1"/>
        <v>2.7268783852416302E-2</v>
      </c>
      <c r="K9" s="39">
        <f t="shared" ca="1" si="2"/>
        <v>0.10497451547032824</v>
      </c>
      <c r="L9" s="40">
        <f t="shared" ca="1" si="3"/>
        <v>0.17875675554843157</v>
      </c>
      <c r="M9" s="4"/>
    </row>
    <row r="10" spans="1:13" x14ac:dyDescent="0.25">
      <c r="A10" s="17"/>
      <c r="B10" s="18">
        <v>440</v>
      </c>
      <c r="C10" s="19" t="s">
        <v>215</v>
      </c>
      <c r="D10" s="20">
        <v>1.2918829999999999</v>
      </c>
      <c r="E10" s="21">
        <v>3.7169560000000001</v>
      </c>
      <c r="F10" s="21">
        <f t="shared" si="0"/>
        <v>1.4429332168147084</v>
      </c>
      <c r="G10" s="21">
        <v>6.2983400574012194E-2</v>
      </c>
      <c r="H10" s="21">
        <v>1.0321569451043615</v>
      </c>
      <c r="I10" s="21">
        <v>0.34779287113633472</v>
      </c>
      <c r="J10" s="22">
        <f t="shared" si="1"/>
        <v>1.6944887314784513E-2</v>
      </c>
      <c r="K10" s="22">
        <f t="shared" si="2"/>
        <v>0.29463365874612818</v>
      </c>
      <c r="L10" s="23">
        <f t="shared" si="3"/>
        <v>0.388202931865405</v>
      </c>
      <c r="M10" s="4"/>
    </row>
    <row r="11" spans="1:13" x14ac:dyDescent="0.25">
      <c r="A11" s="17"/>
      <c r="B11" s="18">
        <v>441</v>
      </c>
      <c r="C11" s="19" t="s">
        <v>216</v>
      </c>
      <c r="D11" s="20">
        <v>12.965086000000003</v>
      </c>
      <c r="E11" s="21">
        <v>33.782498000000004</v>
      </c>
      <c r="F11" s="21">
        <f t="shared" si="0"/>
        <v>4.0263555840319896</v>
      </c>
      <c r="G11" s="21">
        <v>2.3743001554976217E-2</v>
      </c>
      <c r="H11" s="21">
        <v>1.6887864533891843</v>
      </c>
      <c r="I11" s="21">
        <v>2.313826129087829</v>
      </c>
      <c r="J11" s="22">
        <f t="shared" si="1"/>
        <v>7.028195947788176E-4</v>
      </c>
      <c r="K11" s="22">
        <f t="shared" si="2"/>
        <v>5.0692801193806342E-2</v>
      </c>
      <c r="L11" s="23">
        <f t="shared" si="3"/>
        <v>0.11918466136021051</v>
      </c>
      <c r="M11" s="4"/>
    </row>
    <row r="12" spans="1:13" x14ac:dyDescent="0.25">
      <c r="A12" s="17"/>
      <c r="B12" s="18">
        <v>442</v>
      </c>
      <c r="C12" s="19" t="s">
        <v>217</v>
      </c>
      <c r="D12" s="20">
        <v>0.72615699999999983</v>
      </c>
      <c r="E12" s="21">
        <v>1.0643149999999999</v>
      </c>
      <c r="F12" s="21">
        <f t="shared" si="0"/>
        <v>0.17465746278685401</v>
      </c>
      <c r="G12" s="21">
        <v>2.3582600551890209E-2</v>
      </c>
      <c r="H12" s="21">
        <v>4.895260043485905E-2</v>
      </c>
      <c r="I12" s="21">
        <v>0.10212226180010475</v>
      </c>
      <c r="J12" s="22">
        <f t="shared" si="1"/>
        <v>2.2157538465482692E-2</v>
      </c>
      <c r="K12" s="22">
        <f t="shared" si="2"/>
        <v>6.8152004798155877E-2</v>
      </c>
      <c r="L12" s="23">
        <f t="shared" si="3"/>
        <v>0.16410316756491644</v>
      </c>
      <c r="M12" s="4"/>
    </row>
    <row r="13" spans="1:13" x14ac:dyDescent="0.25">
      <c r="A13" s="17"/>
      <c r="B13" s="18">
        <v>443</v>
      </c>
      <c r="C13" s="19" t="s">
        <v>218</v>
      </c>
      <c r="D13" s="20">
        <v>1.1125240000000001</v>
      </c>
      <c r="E13" s="21">
        <v>15.274808</v>
      </c>
      <c r="F13" s="21">
        <f t="shared" si="0"/>
        <v>3.5007746078936179</v>
      </c>
      <c r="G13" s="21">
        <v>2.3232950596138835E-2</v>
      </c>
      <c r="H13" s="21">
        <v>1.6896243539467832</v>
      </c>
      <c r="I13" s="21">
        <v>1.7879173033506959</v>
      </c>
      <c r="J13" s="22">
        <f t="shared" si="1"/>
        <v>1.5209978807025812E-3</v>
      </c>
      <c r="K13" s="22">
        <f t="shared" si="2"/>
        <v>0.11213609392294306</v>
      </c>
      <c r="L13" s="23">
        <f t="shared" si="3"/>
        <v>0.22918616115460291</v>
      </c>
      <c r="M13" s="4"/>
    </row>
    <row r="14" spans="1:13" x14ac:dyDescent="0.25">
      <c r="A14" s="17"/>
      <c r="B14" s="18">
        <v>444</v>
      </c>
      <c r="C14" s="19" t="s">
        <v>219</v>
      </c>
      <c r="D14" s="20">
        <v>1.7229499999999995</v>
      </c>
      <c r="E14" s="21">
        <v>19.583316000000003</v>
      </c>
      <c r="F14" s="21">
        <f t="shared" si="0"/>
        <v>3.3671214679052355</v>
      </c>
      <c r="G14" s="21">
        <v>0</v>
      </c>
      <c r="H14" s="21">
        <v>3.2647530152462423</v>
      </c>
      <c r="I14" s="21">
        <v>0.10236845265899319</v>
      </c>
      <c r="J14" s="22">
        <f t="shared" si="1"/>
        <v>0</v>
      </c>
      <c r="K14" s="22">
        <f t="shared" si="2"/>
        <v>0.16671093982481014</v>
      </c>
      <c r="L14" s="23">
        <f t="shared" si="3"/>
        <v>0.17193826969371453</v>
      </c>
      <c r="M14" s="4"/>
    </row>
    <row r="15" spans="1:13" x14ac:dyDescent="0.25">
      <c r="A15" s="17"/>
      <c r="B15" s="18">
        <v>445</v>
      </c>
      <c r="C15" s="19" t="s">
        <v>220</v>
      </c>
      <c r="D15" s="20">
        <v>4.5734880000000002</v>
      </c>
      <c r="E15" s="21">
        <v>18.130562000000001</v>
      </c>
      <c r="F15" s="21">
        <f t="shared" si="0"/>
        <v>1.7080134472439568</v>
      </c>
      <c r="G15" s="21">
        <v>0.53982632188126445</v>
      </c>
      <c r="H15" s="21">
        <v>0.23681538200116847</v>
      </c>
      <c r="I15" s="21">
        <v>0.93137174336152384</v>
      </c>
      <c r="J15" s="22">
        <f t="shared" si="1"/>
        <v>2.9774384372710808E-2</v>
      </c>
      <c r="K15" s="22">
        <f t="shared" si="2"/>
        <v>4.2836052400495518E-2</v>
      </c>
      <c r="L15" s="23">
        <f t="shared" si="3"/>
        <v>9.4206315680890454E-2</v>
      </c>
      <c r="M15" s="4"/>
    </row>
    <row r="16" spans="1:13" x14ac:dyDescent="0.25">
      <c r="A16" s="17"/>
      <c r="B16" s="18">
        <v>446</v>
      </c>
      <c r="C16" s="19" t="s">
        <v>221</v>
      </c>
      <c r="D16" s="20">
        <v>17.843802000000004</v>
      </c>
      <c r="E16" s="21">
        <v>19.687072000000004</v>
      </c>
      <c r="F16" s="21">
        <f t="shared" si="0"/>
        <v>7.1611841726189596</v>
      </c>
      <c r="G16" s="21">
        <v>0.75845649252005387</v>
      </c>
      <c r="H16" s="21">
        <v>2.909114030742785</v>
      </c>
      <c r="I16" s="21">
        <v>3.4936136493561207</v>
      </c>
      <c r="J16" s="22">
        <f t="shared" si="1"/>
        <v>3.8525611757810087E-2</v>
      </c>
      <c r="K16" s="22">
        <f t="shared" si="2"/>
        <v>0.18629334637790923</v>
      </c>
      <c r="L16" s="23">
        <f t="shared" si="3"/>
        <v>0.36375059595550613</v>
      </c>
      <c r="M16" s="4"/>
    </row>
    <row r="17" spans="1:13" x14ac:dyDescent="0.25">
      <c r="A17" s="17"/>
      <c r="B17" s="18">
        <v>447</v>
      </c>
      <c r="C17" s="19" t="s">
        <v>222</v>
      </c>
      <c r="D17" s="20">
        <v>48.448559999999993</v>
      </c>
      <c r="E17" s="21">
        <v>46.947327999999992</v>
      </c>
      <c r="F17" s="21">
        <f t="shared" si="0"/>
        <v>10.845468112387607</v>
      </c>
      <c r="G17" s="21">
        <v>3.4266097808867926</v>
      </c>
      <c r="H17" s="21">
        <v>4.7705898359527055</v>
      </c>
      <c r="I17" s="21">
        <v>2.6482684955481091</v>
      </c>
      <c r="J17" s="22">
        <f t="shared" si="1"/>
        <v>7.2988387771222962E-2</v>
      </c>
      <c r="K17" s="22">
        <f t="shared" si="2"/>
        <v>0.17460417804479733</v>
      </c>
      <c r="L17" s="23">
        <f t="shared" si="3"/>
        <v>0.23101353313201572</v>
      </c>
      <c r="M17" s="4"/>
    </row>
    <row r="18" spans="1:13" x14ac:dyDescent="0.25">
      <c r="A18" s="17"/>
      <c r="B18" s="18">
        <v>448</v>
      </c>
      <c r="C18" s="19" t="s">
        <v>223</v>
      </c>
      <c r="D18" s="20">
        <v>22.064475000000002</v>
      </c>
      <c r="E18" s="21">
        <v>31.457765000000009</v>
      </c>
      <c r="F18" s="21">
        <f t="shared" si="0"/>
        <v>4.1329159738197632</v>
      </c>
      <c r="G18" s="21">
        <v>0.40371909987516119</v>
      </c>
      <c r="H18" s="21">
        <v>2.6854718702816172</v>
      </c>
      <c r="I18" s="21">
        <v>1.0437250036629848</v>
      </c>
      <c r="J18" s="22">
        <f t="shared" si="1"/>
        <v>1.2833686686742084E-2</v>
      </c>
      <c r="K18" s="22">
        <f t="shared" si="2"/>
        <v>9.820122218335528E-2</v>
      </c>
      <c r="L18" s="23">
        <f t="shared" si="3"/>
        <v>0.13137983495711669</v>
      </c>
      <c r="M18" s="4"/>
    </row>
    <row r="19" spans="1:13" x14ac:dyDescent="0.25">
      <c r="A19" s="17"/>
      <c r="B19" s="18">
        <v>449</v>
      </c>
      <c r="C19" s="19" t="s">
        <v>224</v>
      </c>
      <c r="D19" s="20">
        <v>0.55711300000000008</v>
      </c>
      <c r="E19" s="21">
        <v>2.6847029999999998</v>
      </c>
      <c r="F19" s="21">
        <f t="shared" si="0"/>
        <v>0.13674082998477388</v>
      </c>
      <c r="G19" s="21">
        <v>2.2254500312556047E-2</v>
      </c>
      <c r="H19" s="21">
        <v>4.6715999895241112E-2</v>
      </c>
      <c r="I19" s="21">
        <v>6.7770329776976723E-2</v>
      </c>
      <c r="J19" s="22">
        <f t="shared" si="1"/>
        <v>8.2893714174551332E-3</v>
      </c>
      <c r="K19" s="22">
        <f t="shared" si="2"/>
        <v>2.5690178842053352E-2</v>
      </c>
      <c r="L19" s="23">
        <f t="shared" si="3"/>
        <v>5.0933317385488786E-2</v>
      </c>
      <c r="M19" s="4"/>
    </row>
    <row r="20" spans="1:13" x14ac:dyDescent="0.25">
      <c r="A20" s="17"/>
      <c r="B20" s="18">
        <v>450</v>
      </c>
      <c r="C20" s="19" t="s">
        <v>225</v>
      </c>
      <c r="D20" s="20">
        <v>7.3047580000000023</v>
      </c>
      <c r="E20" s="21">
        <v>21.275822000000002</v>
      </c>
      <c r="F20" s="21">
        <f t="shared" si="0"/>
        <v>6.8505599322008948</v>
      </c>
      <c r="G20" s="21">
        <v>1.4581122767776833</v>
      </c>
      <c r="H20" s="21">
        <v>2.9486115353865898</v>
      </c>
      <c r="I20" s="21">
        <v>2.4438361200366217</v>
      </c>
      <c r="J20" s="22">
        <f t="shared" si="1"/>
        <v>6.8533769307605755E-2</v>
      </c>
      <c r="K20" s="22">
        <f t="shared" si="2"/>
        <v>0.20712355142679201</v>
      </c>
      <c r="L20" s="23">
        <f t="shared" si="3"/>
        <v>0.32198802623000389</v>
      </c>
      <c r="M20" s="4"/>
    </row>
    <row r="21" spans="1:13" x14ac:dyDescent="0.25">
      <c r="A21" s="17"/>
      <c r="B21" s="18">
        <v>451</v>
      </c>
      <c r="C21" s="19" t="s">
        <v>226</v>
      </c>
      <c r="D21" s="20">
        <v>1.0913920000000001</v>
      </c>
      <c r="E21" s="21">
        <v>1.6579699999999999</v>
      </c>
      <c r="F21" s="21">
        <f t="shared" si="0"/>
        <v>8.5366670593430172E-2</v>
      </c>
      <c r="G21" s="21">
        <v>1.3504029921023175E-2</v>
      </c>
      <c r="H21" s="21">
        <v>3.4344000192504609E-2</v>
      </c>
      <c r="I21" s="21">
        <v>3.7518640479902388E-2</v>
      </c>
      <c r="J21" s="22">
        <f t="shared" si="1"/>
        <v>8.1449181354446547E-3</v>
      </c>
      <c r="K21" s="22">
        <f t="shared" si="2"/>
        <v>2.8859406450977874E-2</v>
      </c>
      <c r="L21" s="23">
        <f t="shared" si="3"/>
        <v>5.1488670237356635E-2</v>
      </c>
      <c r="M21" s="4"/>
    </row>
    <row r="22" spans="1:13" x14ac:dyDescent="0.25">
      <c r="A22" s="17"/>
      <c r="B22" s="18">
        <v>452</v>
      </c>
      <c r="C22" s="19" t="s">
        <v>227</v>
      </c>
      <c r="D22" s="20">
        <v>2.5208370000000002</v>
      </c>
      <c r="E22" s="21">
        <v>41.849935999999992</v>
      </c>
      <c r="F22" s="21">
        <f t="shared" si="0"/>
        <v>5.761177019423485</v>
      </c>
      <c r="G22" s="21">
        <v>1.5906600456219167E-2</v>
      </c>
      <c r="H22" s="21">
        <v>0.85236186586917029</v>
      </c>
      <c r="I22" s="21">
        <v>4.8929085530980956</v>
      </c>
      <c r="J22" s="22">
        <f t="shared" si="1"/>
        <v>3.8008661366218505E-4</v>
      </c>
      <c r="K22" s="22">
        <f t="shared" si="2"/>
        <v>2.0747187434776236E-2</v>
      </c>
      <c r="L22" s="23">
        <f t="shared" si="3"/>
        <v>0.13766274384322802</v>
      </c>
      <c r="M22" s="4"/>
    </row>
    <row r="23" spans="1:13" x14ac:dyDescent="0.25">
      <c r="A23" s="17"/>
      <c r="B23" s="18">
        <v>453</v>
      </c>
      <c r="C23" s="19" t="s">
        <v>228</v>
      </c>
      <c r="D23" s="20">
        <v>4.7837629999999995</v>
      </c>
      <c r="E23" s="21">
        <v>1.9287100000000001</v>
      </c>
      <c r="F23" s="21">
        <f t="shared" si="0"/>
        <v>0.67302476443728665</v>
      </c>
      <c r="G23" s="21">
        <v>2.5191950648149941E-2</v>
      </c>
      <c r="H23" s="21">
        <v>0.36370847014768515</v>
      </c>
      <c r="I23" s="21">
        <v>0.28412434364145156</v>
      </c>
      <c r="J23" s="22">
        <f t="shared" si="1"/>
        <v>1.306155443179635E-2</v>
      </c>
      <c r="K23" s="22">
        <f t="shared" si="2"/>
        <v>0.20163758200861459</v>
      </c>
      <c r="L23" s="23">
        <f t="shared" si="3"/>
        <v>0.3489507310260675</v>
      </c>
      <c r="M23" s="4"/>
    </row>
    <row r="24" spans="1:13" x14ac:dyDescent="0.25">
      <c r="A24" s="17"/>
      <c r="B24" s="18">
        <v>454</v>
      </c>
      <c r="C24" s="19" t="s">
        <v>229</v>
      </c>
      <c r="D24" s="20">
        <v>16.885636999999999</v>
      </c>
      <c r="E24" s="21">
        <v>21.957142000000001</v>
      </c>
      <c r="F24" s="21">
        <f t="shared" si="0"/>
        <v>4.5656006065042334</v>
      </c>
      <c r="G24" s="21">
        <v>1.2751600166084245</v>
      </c>
      <c r="H24" s="21">
        <v>1.937559824546554</v>
      </c>
      <c r="I24" s="21">
        <v>1.3528807653492549</v>
      </c>
      <c r="J24" s="22">
        <f t="shared" si="1"/>
        <v>5.8074954227122291E-2</v>
      </c>
      <c r="K24" s="22">
        <f t="shared" si="2"/>
        <v>0.14631776035127789</v>
      </c>
      <c r="L24" s="23">
        <f t="shared" si="3"/>
        <v>0.20793237145819038</v>
      </c>
      <c r="M24" s="4"/>
    </row>
    <row r="25" spans="1:13" x14ac:dyDescent="0.25">
      <c r="A25" s="17"/>
      <c r="B25" s="18">
        <v>455</v>
      </c>
      <c r="C25" s="19" t="s">
        <v>230</v>
      </c>
      <c r="D25" s="20">
        <v>0.23634499999999997</v>
      </c>
      <c r="E25" s="21">
        <v>0.69518000000000002</v>
      </c>
      <c r="F25" s="21">
        <f t="shared" si="0"/>
        <v>0.33641252043707937</v>
      </c>
      <c r="G25" s="21">
        <v>1.2164000194388791E-2</v>
      </c>
      <c r="H25" s="21">
        <v>2.134083030250622E-2</v>
      </c>
      <c r="I25" s="21">
        <v>0.30290768994018435</v>
      </c>
      <c r="J25" s="22">
        <f t="shared" si="1"/>
        <v>1.7497626793620057E-2</v>
      </c>
      <c r="K25" s="22">
        <f t="shared" si="2"/>
        <v>4.8195906811034563E-2</v>
      </c>
      <c r="L25" s="23">
        <f t="shared" si="3"/>
        <v>0.4839214598191538</v>
      </c>
      <c r="M25" s="4"/>
    </row>
    <row r="26" spans="1:13" x14ac:dyDescent="0.25">
      <c r="A26" s="17"/>
      <c r="B26" s="18">
        <v>456</v>
      </c>
      <c r="C26" s="19" t="s">
        <v>231</v>
      </c>
      <c r="D26" s="20">
        <v>0.48010599999999992</v>
      </c>
      <c r="E26" s="21">
        <v>1.2560390000000001</v>
      </c>
      <c r="F26" s="21">
        <f t="shared" si="0"/>
        <v>0.14653219737374457</v>
      </c>
      <c r="G26" s="21">
        <v>7.5070002058055252E-3</v>
      </c>
      <c r="H26" s="21">
        <v>1.6938000364461914E-2</v>
      </c>
      <c r="I26" s="21">
        <v>0.12208719680347713</v>
      </c>
      <c r="J26" s="22">
        <f t="shared" si="1"/>
        <v>5.9767254088491876E-3</v>
      </c>
      <c r="K26" s="22">
        <f t="shared" si="2"/>
        <v>1.946197575892742E-2</v>
      </c>
      <c r="L26" s="23">
        <f t="shared" si="3"/>
        <v>0.11666213976934199</v>
      </c>
      <c r="M26" s="4"/>
    </row>
    <row r="27" spans="1:13" x14ac:dyDescent="0.25">
      <c r="A27" s="17"/>
      <c r="B27" s="18">
        <v>457</v>
      </c>
      <c r="C27" s="19" t="s">
        <v>232</v>
      </c>
      <c r="D27" s="20">
        <v>0.60624</v>
      </c>
      <c r="E27" s="21">
        <v>1.1138659999999998</v>
      </c>
      <c r="F27" s="21">
        <f t="shared" si="0"/>
        <v>0.27388405943167982</v>
      </c>
      <c r="G27" s="21">
        <v>0.19086085875460412</v>
      </c>
      <c r="H27" s="21">
        <v>5.0789950386047167E-2</v>
      </c>
      <c r="I27" s="21">
        <v>3.2233250291028526E-2</v>
      </c>
      <c r="J27" s="22">
        <f t="shared" si="1"/>
        <v>0.17134992786798786</v>
      </c>
      <c r="K27" s="22">
        <f t="shared" si="2"/>
        <v>0.21694782778238256</v>
      </c>
      <c r="L27" s="23">
        <f t="shared" si="3"/>
        <v>0.24588600373086159</v>
      </c>
      <c r="M27" s="4"/>
    </row>
    <row r="28" spans="1:13" x14ac:dyDescent="0.25">
      <c r="A28" s="17"/>
      <c r="B28" s="18">
        <v>458</v>
      </c>
      <c r="C28" s="19" t="s">
        <v>233</v>
      </c>
      <c r="D28" s="20">
        <v>0.73293300000000006</v>
      </c>
      <c r="E28" s="21">
        <v>12.545025999999996</v>
      </c>
      <c r="F28" s="21">
        <f t="shared" si="0"/>
        <v>1.3986830119380329</v>
      </c>
      <c r="G28" s="21">
        <v>0.25273127821856178</v>
      </c>
      <c r="H28" s="21">
        <v>0.56286227425152902</v>
      </c>
      <c r="I28" s="21">
        <v>0.58308945946794211</v>
      </c>
      <c r="J28" s="22">
        <f t="shared" si="1"/>
        <v>2.0145934987983432E-2</v>
      </c>
      <c r="K28" s="22">
        <f t="shared" si="2"/>
        <v>6.5013301086031317E-2</v>
      </c>
      <c r="L28" s="23">
        <f t="shared" si="3"/>
        <v>0.11149303412667565</v>
      </c>
      <c r="M28" s="4"/>
    </row>
    <row r="29" spans="1:13" x14ac:dyDescent="0.25">
      <c r="A29" s="17"/>
      <c r="B29" s="18">
        <v>459</v>
      </c>
      <c r="C29" s="19" t="s">
        <v>234</v>
      </c>
      <c r="D29" s="20">
        <v>6.3042259999999999</v>
      </c>
      <c r="E29" s="21">
        <v>22.606361</v>
      </c>
      <c r="F29" s="21">
        <f t="shared" si="0"/>
        <v>1.6044504756027891</v>
      </c>
      <c r="G29" s="21">
        <v>0.37289018181036226</v>
      </c>
      <c r="H29" s="21">
        <v>0.68958867434776039</v>
      </c>
      <c r="I29" s="21">
        <v>0.54197161944466643</v>
      </c>
      <c r="J29" s="22">
        <f t="shared" si="1"/>
        <v>1.6494922902910481E-2</v>
      </c>
      <c r="K29" s="22">
        <f t="shared" si="2"/>
        <v>4.6999110390129689E-2</v>
      </c>
      <c r="L29" s="23">
        <f t="shared" si="3"/>
        <v>7.0973407688339984E-2</v>
      </c>
      <c r="M29" s="4"/>
    </row>
    <row r="30" spans="1:13" x14ac:dyDescent="0.25">
      <c r="A30" s="17"/>
      <c r="B30" s="18">
        <v>460</v>
      </c>
      <c r="C30" s="19" t="s">
        <v>235</v>
      </c>
      <c r="D30" s="20">
        <v>10.429798999999997</v>
      </c>
      <c r="E30" s="21">
        <v>14.402488</v>
      </c>
      <c r="F30" s="21">
        <f t="shared" si="0"/>
        <v>2.094875330432842</v>
      </c>
      <c r="G30" s="21">
        <v>0.26824271967052482</v>
      </c>
      <c r="H30" s="21">
        <v>0.28405439532070886</v>
      </c>
      <c r="I30" s="21">
        <v>1.5425782154416083</v>
      </c>
      <c r="J30" s="22">
        <f t="shared" si="1"/>
        <v>1.86247487010942E-2</v>
      </c>
      <c r="K30" s="22">
        <f t="shared" si="2"/>
        <v>3.8347340750517114E-2</v>
      </c>
      <c r="L30" s="23">
        <f t="shared" si="3"/>
        <v>0.14545232257321389</v>
      </c>
      <c r="M30" s="4"/>
    </row>
    <row r="31" spans="1:13" x14ac:dyDescent="0.25">
      <c r="A31" s="17"/>
      <c r="B31" s="18">
        <v>461</v>
      </c>
      <c r="C31" s="19" t="s">
        <v>236</v>
      </c>
      <c r="D31" s="20">
        <v>0.25958899999999996</v>
      </c>
      <c r="E31" s="21">
        <v>3.2369520000000005</v>
      </c>
      <c r="F31" s="21">
        <f t="shared" si="0"/>
        <v>0.35508749906875892</v>
      </c>
      <c r="G31" s="21">
        <v>1.8826700863428414E-2</v>
      </c>
      <c r="H31" s="21">
        <v>5.6585539248771966E-2</v>
      </c>
      <c r="I31" s="21">
        <v>0.27967525895655854</v>
      </c>
      <c r="J31" s="22">
        <f t="shared" si="1"/>
        <v>5.8161816620785267E-3</v>
      </c>
      <c r="K31" s="22">
        <f t="shared" si="2"/>
        <v>2.3297299469439266E-2</v>
      </c>
      <c r="L31" s="23">
        <f t="shared" si="3"/>
        <v>0.10969810459616296</v>
      </c>
      <c r="M31" s="4"/>
    </row>
    <row r="32" spans="1:13" x14ac:dyDescent="0.25">
      <c r="A32" s="17"/>
      <c r="B32" s="18">
        <v>462</v>
      </c>
      <c r="C32" s="19" t="s">
        <v>237</v>
      </c>
      <c r="D32" s="20">
        <v>0.41623699999999997</v>
      </c>
      <c r="E32" s="21">
        <v>6.4193200000000008</v>
      </c>
      <c r="F32" s="21">
        <f t="shared" si="0"/>
        <v>0.10157556203193963</v>
      </c>
      <c r="G32" s="21">
        <v>3.0456000997219235E-2</v>
      </c>
      <c r="H32" s="21">
        <v>1.3281560386531055E-2</v>
      </c>
      <c r="I32" s="21">
        <v>5.7838000648189336E-2</v>
      </c>
      <c r="J32" s="22">
        <f t="shared" si="1"/>
        <v>4.7444279140499666E-3</v>
      </c>
      <c r="K32" s="22">
        <f t="shared" si="2"/>
        <v>6.8134259366646752E-3</v>
      </c>
      <c r="L32" s="23">
        <f t="shared" si="3"/>
        <v>1.582341463456248E-2</v>
      </c>
      <c r="M32" s="4"/>
    </row>
    <row r="33" spans="1:13" x14ac:dyDescent="0.25">
      <c r="A33" s="17"/>
      <c r="B33" s="18">
        <v>463</v>
      </c>
      <c r="C33" s="19" t="s">
        <v>238</v>
      </c>
      <c r="D33" s="20">
        <v>0.40072899999999995</v>
      </c>
      <c r="E33" s="21">
        <v>2.0875040000000005</v>
      </c>
      <c r="F33" s="21">
        <f t="shared" si="0"/>
        <v>0.57974431710317731</v>
      </c>
      <c r="G33" s="21">
        <v>1.705994077201467E-2</v>
      </c>
      <c r="H33" s="21">
        <v>0.56164637630718062</v>
      </c>
      <c r="I33" s="21">
        <v>1.038000023982022E-3</v>
      </c>
      <c r="J33" s="22">
        <f t="shared" si="1"/>
        <v>8.1724110574229632E-3</v>
      </c>
      <c r="K33" s="22">
        <f t="shared" si="2"/>
        <v>0.2772240518241858</v>
      </c>
      <c r="L33" s="23">
        <f t="shared" si="3"/>
        <v>0.27772129639185228</v>
      </c>
      <c r="M33" s="4"/>
    </row>
    <row r="34" spans="1:13" x14ac:dyDescent="0.25">
      <c r="A34" s="17"/>
      <c r="B34" s="18">
        <v>464</v>
      </c>
      <c r="C34" s="19" t="s">
        <v>239</v>
      </c>
      <c r="D34" s="20">
        <v>0.63628200000000001</v>
      </c>
      <c r="E34" s="21">
        <v>2.3906270000000003</v>
      </c>
      <c r="F34" s="21">
        <f t="shared" si="0"/>
        <v>0.83992796270831604</v>
      </c>
      <c r="G34" s="21">
        <v>0.23975967109072371</v>
      </c>
      <c r="H34" s="21">
        <v>0.25569046726377564</v>
      </c>
      <c r="I34" s="21">
        <v>0.34447782435381669</v>
      </c>
      <c r="J34" s="22">
        <f t="shared" si="1"/>
        <v>0.10029154321888094</v>
      </c>
      <c r="K34" s="22">
        <f t="shared" si="2"/>
        <v>0.2072469433142432</v>
      </c>
      <c r="L34" s="23">
        <f t="shared" si="3"/>
        <v>0.3513421218401348</v>
      </c>
      <c r="M34" s="4"/>
    </row>
    <row r="35" spans="1:13" ht="15.75" thickBot="1" x14ac:dyDescent="0.3">
      <c r="A35" s="41" t="s">
        <v>241</v>
      </c>
      <c r="B35" s="58"/>
      <c r="C35" s="43"/>
      <c r="D35" s="44">
        <v>59.211366000000012</v>
      </c>
      <c r="E35" s="45">
        <v>191.53093100000001</v>
      </c>
      <c r="F35" s="45">
        <f t="shared" si="0"/>
        <v>18.672557322797729</v>
      </c>
      <c r="G35" s="45">
        <v>3.8855496341275284</v>
      </c>
      <c r="H35" s="45">
        <v>8.2122233099071309</v>
      </c>
      <c r="I35" s="45">
        <v>6.57478437876307</v>
      </c>
      <c r="J35" s="46">
        <f t="shared" si="1"/>
        <v>2.0286799703007386E-2</v>
      </c>
      <c r="K35" s="46">
        <f t="shared" si="2"/>
        <v>6.3163546905301987E-2</v>
      </c>
      <c r="L35" s="47">
        <f t="shared" si="3"/>
        <v>9.7491080032382493E-2</v>
      </c>
      <c r="M35" s="4"/>
    </row>
    <row r="36" spans="1:13" x14ac:dyDescent="0.25">
      <c r="D36" s="5"/>
      <c r="E36" s="5"/>
      <c r="F36" s="5"/>
      <c r="G36" s="5"/>
      <c r="H36" s="5"/>
      <c r="I36" s="5"/>
      <c r="J36" s="4"/>
      <c r="K36" s="4"/>
      <c r="L36" s="4"/>
      <c r="M36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91</v>
      </c>
      <c r="B1" s="51" t="s">
        <v>1332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1334</v>
      </c>
      <c r="N2" s="72" t="s">
        <v>1357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710.96227299999987</v>
      </c>
      <c r="E6" s="14">
        <f ca="1">SUM(E7:OFFSET(E7,50,0))</f>
        <v>906.72969699999999</v>
      </c>
      <c r="F6" s="14">
        <f ca="1">SUM(F7:OFFSET(F7,50,0))</f>
        <v>130.50804158440559</v>
      </c>
      <c r="G6" s="14">
        <f ca="1">SUM(G7:OFFSET(G7,50,0))</f>
        <v>24.065462733959066</v>
      </c>
      <c r="H6" s="14">
        <f ca="1">SUM(H7:OFFSET(H7,50,0))</f>
        <v>40.895455347442009</v>
      </c>
      <c r="I6" s="14">
        <f ca="1">SUM(I7:OFFSET(I7,50,0))</f>
        <v>65.547123503004514</v>
      </c>
      <c r="J6" s="15">
        <f ca="1">IFERROR(G6/E6,0)</f>
        <v>2.6540944686803465E-2</v>
      </c>
      <c r="K6" s="15">
        <f ca="1">IFERROR(SUM(G6,H6)/E6,0)</f>
        <v>7.1643090875186236E-2</v>
      </c>
      <c r="L6" s="16">
        <f ca="1">IFERROR(SUM(G6,H6,I6)/E6,0)</f>
        <v>0.14393268690349909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</v>
      </c>
      <c r="C7" s="19" t="s">
        <v>258</v>
      </c>
      <c r="D7" s="20">
        <v>10.406862</v>
      </c>
      <c r="E7" s="21">
        <v>13.057032999999999</v>
      </c>
      <c r="F7" s="21">
        <f t="shared" ref="F7:F31" si="0">SUM(G7,H7,I7)</f>
        <v>1.4429332168147084</v>
      </c>
      <c r="G7" s="21">
        <v>6.2983400574012194E-2</v>
      </c>
      <c r="H7" s="21">
        <v>1.0321569451043615</v>
      </c>
      <c r="I7" s="21">
        <v>0.34779287113633472</v>
      </c>
      <c r="J7" s="22">
        <f t="shared" ref="J7:J31" si="1">IFERROR(G7/E7,0)</f>
        <v>4.8237145892188679E-3</v>
      </c>
      <c r="K7" s="22">
        <f t="shared" ref="K7:K31" si="2">IFERROR(SUM(G7,H7)/E7,0)</f>
        <v>8.3873598671181562E-2</v>
      </c>
      <c r="L7" s="23">
        <f t="shared" ref="L7:L31" si="3">IFERROR(SUM(G7,H7,I7)/E7,0)</f>
        <v>0.11051003829236769</v>
      </c>
      <c r="M7" s="4"/>
      <c r="N7" t="s">
        <v>264</v>
      </c>
      <c r="O7" s="5">
        <v>0.83992796270831604</v>
      </c>
      <c r="P7" s="71">
        <v>0.35134212184013486</v>
      </c>
    </row>
    <row r="8" spans="1:16" x14ac:dyDescent="0.25">
      <c r="A8" s="17"/>
      <c r="B8" s="55">
        <v>2</v>
      </c>
      <c r="C8" s="19" t="s">
        <v>259</v>
      </c>
      <c r="D8" s="20">
        <v>16.027156000000002</v>
      </c>
      <c r="E8" s="21">
        <v>37.403330000000011</v>
      </c>
      <c r="F8" s="21">
        <f t="shared" si="0"/>
        <v>4.3118638956184441</v>
      </c>
      <c r="G8" s="21">
        <v>0.14280814472294878</v>
      </c>
      <c r="H8" s="21">
        <v>1.851787221905397</v>
      </c>
      <c r="I8" s="21">
        <v>2.3172685289900983</v>
      </c>
      <c r="J8" s="22">
        <f t="shared" si="1"/>
        <v>3.8180596412925997E-3</v>
      </c>
      <c r="K8" s="22">
        <f t="shared" si="2"/>
        <v>5.3326678844593391E-2</v>
      </c>
      <c r="L8" s="23">
        <f t="shared" si="3"/>
        <v>0.1152802142381024</v>
      </c>
      <c r="M8" s="4"/>
      <c r="N8" t="s">
        <v>269</v>
      </c>
      <c r="O8" s="5">
        <v>6.8624624320284511</v>
      </c>
      <c r="P8" s="71">
        <v>0.31877770191204258</v>
      </c>
    </row>
    <row r="9" spans="1:16" x14ac:dyDescent="0.25">
      <c r="A9" s="17"/>
      <c r="B9" s="55">
        <v>3</v>
      </c>
      <c r="C9" s="19" t="s">
        <v>260</v>
      </c>
      <c r="D9" s="20">
        <v>0.73415699999999995</v>
      </c>
      <c r="E9" s="21">
        <v>59.605916999999991</v>
      </c>
      <c r="F9" s="21">
        <f t="shared" si="0"/>
        <v>8.393912248819106</v>
      </c>
      <c r="G9" s="21">
        <v>1.8732916276494507</v>
      </c>
      <c r="H9" s="21">
        <v>4.1269463789467409</v>
      </c>
      <c r="I9" s="21">
        <v>2.3936742422229145</v>
      </c>
      <c r="J9" s="22">
        <f t="shared" si="1"/>
        <v>3.142794745779099E-2</v>
      </c>
      <c r="K9" s="22">
        <f t="shared" si="2"/>
        <v>0.10066514045235127</v>
      </c>
      <c r="L9" s="23">
        <f t="shared" si="3"/>
        <v>0.14082347309276538</v>
      </c>
      <c r="M9" s="4"/>
      <c r="N9" t="s">
        <v>265</v>
      </c>
      <c r="O9" s="5">
        <v>9.4082969569208217</v>
      </c>
      <c r="P9" s="71">
        <v>0.27565872186115392</v>
      </c>
    </row>
    <row r="10" spans="1:16" x14ac:dyDescent="0.25">
      <c r="A10" s="17"/>
      <c r="B10" s="55">
        <v>4</v>
      </c>
      <c r="C10" s="19" t="s">
        <v>261</v>
      </c>
      <c r="D10" s="20">
        <v>6.5563419999999981</v>
      </c>
      <c r="E10" s="21">
        <v>22.212297999999983</v>
      </c>
      <c r="F10" s="21">
        <f t="shared" si="0"/>
        <v>4.4682775017827225</v>
      </c>
      <c r="G10" s="21">
        <v>2.9186700703576207E-2</v>
      </c>
      <c r="H10" s="21">
        <v>2.2599958401933691</v>
      </c>
      <c r="I10" s="21">
        <v>2.1790949608857773</v>
      </c>
      <c r="J10" s="22">
        <f t="shared" si="1"/>
        <v>1.3139883457162437E-3</v>
      </c>
      <c r="K10" s="22">
        <f t="shared" si="2"/>
        <v>0.10305923956616046</v>
      </c>
      <c r="L10" s="23">
        <f t="shared" si="3"/>
        <v>0.20116232466279382</v>
      </c>
      <c r="M10" s="4"/>
      <c r="N10" t="s">
        <v>274</v>
      </c>
      <c r="O10" s="5">
        <v>4.667374976802023</v>
      </c>
      <c r="P10" s="71">
        <v>0.20798529758789955</v>
      </c>
    </row>
    <row r="11" spans="1:16" x14ac:dyDescent="0.25">
      <c r="A11" s="17"/>
      <c r="B11" s="55">
        <v>5</v>
      </c>
      <c r="C11" s="19" t="s">
        <v>262</v>
      </c>
      <c r="D11" s="20">
        <v>42.079285000000006</v>
      </c>
      <c r="E11" s="21">
        <v>56.810464999999994</v>
      </c>
      <c r="F11" s="21">
        <f t="shared" si="0"/>
        <v>6.6310260073078098</v>
      </c>
      <c r="G11" s="21">
        <v>0.75624579098075628</v>
      </c>
      <c r="H11" s="21">
        <v>4.3702061991207302</v>
      </c>
      <c r="I11" s="21">
        <v>1.5045740172063233</v>
      </c>
      <c r="J11" s="22">
        <f t="shared" si="1"/>
        <v>1.3311733867708288E-2</v>
      </c>
      <c r="K11" s="22">
        <f t="shared" si="2"/>
        <v>9.0237810764292936E-2</v>
      </c>
      <c r="L11" s="23">
        <f t="shared" si="3"/>
        <v>0.11672191043160464</v>
      </c>
      <c r="M11" s="4"/>
      <c r="N11" t="s">
        <v>261</v>
      </c>
      <c r="O11" s="5">
        <v>4.4682775017827225</v>
      </c>
      <c r="P11" s="71">
        <v>0.20116232466279382</v>
      </c>
    </row>
    <row r="12" spans="1:16" x14ac:dyDescent="0.25">
      <c r="A12" s="17"/>
      <c r="B12" s="55">
        <v>6</v>
      </c>
      <c r="C12" s="19" t="s">
        <v>263</v>
      </c>
      <c r="D12" s="20">
        <v>16.227734999999999</v>
      </c>
      <c r="E12" s="21">
        <v>34.132308000000009</v>
      </c>
      <c r="F12" s="21">
        <f t="shared" si="0"/>
        <v>1.9566778298562895</v>
      </c>
      <c r="G12" s="21">
        <v>0.54382632207125425</v>
      </c>
      <c r="H12" s="21">
        <v>0.27007930141053293</v>
      </c>
      <c r="I12" s="21">
        <v>1.1427722063745023</v>
      </c>
      <c r="J12" s="22">
        <f t="shared" si="1"/>
        <v>1.593289038852146E-2</v>
      </c>
      <c r="K12" s="22">
        <f t="shared" si="2"/>
        <v>2.3845607612640405E-2</v>
      </c>
      <c r="L12" s="23">
        <f t="shared" si="3"/>
        <v>5.7326267823913021E-2</v>
      </c>
      <c r="M12" s="4"/>
      <c r="N12" t="s">
        <v>266</v>
      </c>
      <c r="O12" s="5">
        <v>12.907793426601472</v>
      </c>
      <c r="P12" s="71">
        <v>0.15869313822290856</v>
      </c>
    </row>
    <row r="13" spans="1:16" x14ac:dyDescent="0.25">
      <c r="A13" s="17"/>
      <c r="B13" s="55">
        <v>7</v>
      </c>
      <c r="C13" s="19" t="s">
        <v>264</v>
      </c>
      <c r="D13" s="20">
        <v>0.75541400000000003</v>
      </c>
      <c r="E13" s="21">
        <v>2.3906269999999998</v>
      </c>
      <c r="F13" s="21">
        <f t="shared" si="0"/>
        <v>0.83992796270831604</v>
      </c>
      <c r="G13" s="21">
        <v>0.23975967109072371</v>
      </c>
      <c r="H13" s="21">
        <v>0.25569046726377564</v>
      </c>
      <c r="I13" s="21">
        <v>0.34447782435381669</v>
      </c>
      <c r="J13" s="22">
        <f t="shared" si="1"/>
        <v>0.10029154321888097</v>
      </c>
      <c r="K13" s="22">
        <f t="shared" si="2"/>
        <v>0.20724694331424326</v>
      </c>
      <c r="L13" s="23">
        <f t="shared" si="3"/>
        <v>0.35134212184013486</v>
      </c>
      <c r="M13" s="4"/>
      <c r="N13" t="s">
        <v>280</v>
      </c>
      <c r="O13" s="5">
        <v>2.5897617309019552</v>
      </c>
      <c r="P13" s="71">
        <v>0.14819836756793803</v>
      </c>
    </row>
    <row r="14" spans="1:16" x14ac:dyDescent="0.25">
      <c r="A14" s="17"/>
      <c r="B14" s="55">
        <v>8</v>
      </c>
      <c r="C14" s="19" t="s">
        <v>265</v>
      </c>
      <c r="D14" s="20">
        <v>50.207176000000018</v>
      </c>
      <c r="E14" s="21">
        <v>34.130235000000006</v>
      </c>
      <c r="F14" s="21">
        <f t="shared" si="0"/>
        <v>9.4082969569208217</v>
      </c>
      <c r="G14" s="21">
        <v>1.0038110105815576</v>
      </c>
      <c r="H14" s="21">
        <v>4.1308908856881317</v>
      </c>
      <c r="I14" s="21">
        <v>4.2735950606511324</v>
      </c>
      <c r="J14" s="22">
        <f t="shared" si="1"/>
        <v>2.941119539849513E-2</v>
      </c>
      <c r="K14" s="22">
        <f t="shared" si="2"/>
        <v>0.15044437567657207</v>
      </c>
      <c r="L14" s="23">
        <f t="shared" si="3"/>
        <v>0.27565872186115392</v>
      </c>
      <c r="M14" s="4"/>
      <c r="N14" t="s">
        <v>272</v>
      </c>
      <c r="O14" s="5">
        <v>42.247578118362071</v>
      </c>
      <c r="P14" s="71">
        <v>0.14570742467571071</v>
      </c>
    </row>
    <row r="15" spans="1:16" x14ac:dyDescent="0.25">
      <c r="A15" s="17"/>
      <c r="B15" s="55">
        <v>9</v>
      </c>
      <c r="C15" s="19" t="s">
        <v>266</v>
      </c>
      <c r="D15" s="20">
        <v>52.250160000000001</v>
      </c>
      <c r="E15" s="21">
        <v>81.33806899999999</v>
      </c>
      <c r="F15" s="21">
        <f t="shared" si="0"/>
        <v>12.907793426601472</v>
      </c>
      <c r="G15" s="21">
        <v>3.9337491688929731</v>
      </c>
      <c r="H15" s="21">
        <v>5.4728449983631435</v>
      </c>
      <c r="I15" s="21">
        <v>3.5011992593453556</v>
      </c>
      <c r="J15" s="22">
        <f t="shared" si="1"/>
        <v>4.8362952517264378E-2</v>
      </c>
      <c r="K15" s="22">
        <f t="shared" si="2"/>
        <v>0.11564811265996637</v>
      </c>
      <c r="L15" s="23">
        <f t="shared" si="3"/>
        <v>0.15869313822290856</v>
      </c>
      <c r="M15" s="4"/>
      <c r="N15" t="s">
        <v>260</v>
      </c>
      <c r="O15" s="5">
        <v>8.393912248819106</v>
      </c>
      <c r="P15" s="71">
        <v>0.14082347309276538</v>
      </c>
    </row>
    <row r="16" spans="1:16" x14ac:dyDescent="0.25">
      <c r="A16" s="17"/>
      <c r="B16" s="55">
        <v>10</v>
      </c>
      <c r="C16" s="19" t="s">
        <v>267</v>
      </c>
      <c r="D16" s="20">
        <v>56.406868999999986</v>
      </c>
      <c r="E16" s="21">
        <v>59.002161000000058</v>
      </c>
      <c r="F16" s="21">
        <f t="shared" si="0"/>
        <v>7.2935281585325242</v>
      </c>
      <c r="G16" s="21">
        <v>1.4234515644457133</v>
      </c>
      <c r="H16" s="21">
        <v>3.8104152852174593</v>
      </c>
      <c r="I16" s="21">
        <v>2.0596613088693516</v>
      </c>
      <c r="J16" s="22">
        <f t="shared" si="1"/>
        <v>2.412541405806665E-2</v>
      </c>
      <c r="K16" s="22">
        <f t="shared" si="2"/>
        <v>8.8706358563090046E-2</v>
      </c>
      <c r="L16" s="23">
        <f t="shared" si="3"/>
        <v>0.12361459368467058</v>
      </c>
      <c r="M16" s="4"/>
      <c r="N16" t="s">
        <v>278</v>
      </c>
      <c r="O16" s="5">
        <v>2.1292932573402368</v>
      </c>
      <c r="P16" s="71">
        <v>0.14020265002088181</v>
      </c>
    </row>
    <row r="17" spans="1:16" x14ac:dyDescent="0.25">
      <c r="A17" s="17"/>
      <c r="B17" s="55">
        <v>11</v>
      </c>
      <c r="C17" s="19" t="s">
        <v>268</v>
      </c>
      <c r="D17" s="20">
        <v>3.7592629999999998</v>
      </c>
      <c r="E17" s="21">
        <v>3.3656569999999997</v>
      </c>
      <c r="F17" s="21">
        <f t="shared" si="0"/>
        <v>0.13674082998477388</v>
      </c>
      <c r="G17" s="21">
        <v>2.2254500312556047E-2</v>
      </c>
      <c r="H17" s="21">
        <v>4.6715999895241112E-2</v>
      </c>
      <c r="I17" s="21">
        <v>6.7770329776976723E-2</v>
      </c>
      <c r="J17" s="22">
        <f t="shared" si="1"/>
        <v>6.6122306321042363E-3</v>
      </c>
      <c r="K17" s="22">
        <f t="shared" si="2"/>
        <v>2.0492432891348455E-2</v>
      </c>
      <c r="L17" s="23">
        <f t="shared" si="3"/>
        <v>4.0628272573460071E-2</v>
      </c>
      <c r="M17" s="4"/>
      <c r="N17" t="s">
        <v>270</v>
      </c>
      <c r="O17" s="5">
        <v>0.43276174735910899</v>
      </c>
      <c r="P17" s="71">
        <v>0.12862052028125118</v>
      </c>
    </row>
    <row r="18" spans="1:16" x14ac:dyDescent="0.25">
      <c r="A18" s="17"/>
      <c r="B18" s="55">
        <v>12</v>
      </c>
      <c r="C18" s="19" t="s">
        <v>269</v>
      </c>
      <c r="D18" s="20">
        <v>9.8525530000000003</v>
      </c>
      <c r="E18" s="21">
        <v>21.527423000000006</v>
      </c>
      <c r="F18" s="21">
        <f t="shared" si="0"/>
        <v>6.8624624320284511</v>
      </c>
      <c r="G18" s="21">
        <v>1.4613830267117009</v>
      </c>
      <c r="H18" s="21">
        <v>2.9572432852801285</v>
      </c>
      <c r="I18" s="21">
        <v>2.4438361200366217</v>
      </c>
      <c r="J18" s="22">
        <f t="shared" si="1"/>
        <v>6.7884717400299166E-2</v>
      </c>
      <c r="K18" s="22">
        <f t="shared" si="2"/>
        <v>0.20525570162261542</v>
      </c>
      <c r="L18" s="23">
        <f t="shared" si="3"/>
        <v>0.31877770191204258</v>
      </c>
      <c r="M18" s="4"/>
      <c r="N18" t="s">
        <v>271</v>
      </c>
      <c r="O18" s="5">
        <v>6.0129905856774712</v>
      </c>
      <c r="P18" s="71">
        <v>0.12709729810500173</v>
      </c>
    </row>
    <row r="19" spans="1:16" x14ac:dyDescent="0.25">
      <c r="A19" s="17"/>
      <c r="B19" s="55">
        <v>13</v>
      </c>
      <c r="C19" s="19" t="s">
        <v>270</v>
      </c>
      <c r="D19" s="20">
        <v>1.3736799999999998</v>
      </c>
      <c r="E19" s="21">
        <v>3.3646400000000001</v>
      </c>
      <c r="F19" s="21">
        <f t="shared" si="0"/>
        <v>0.43276174735910899</v>
      </c>
      <c r="G19" s="21">
        <v>8.1604508537566289E-2</v>
      </c>
      <c r="H19" s="21">
        <v>0.21106097373194643</v>
      </c>
      <c r="I19" s="21">
        <v>0.14009626508959627</v>
      </c>
      <c r="J19" s="22">
        <f t="shared" si="1"/>
        <v>2.4253563096666E-2</v>
      </c>
      <c r="K19" s="22">
        <f t="shared" si="2"/>
        <v>8.6982703133028416E-2</v>
      </c>
      <c r="L19" s="23">
        <f t="shared" si="3"/>
        <v>0.12862052028125118</v>
      </c>
      <c r="M19" s="4"/>
      <c r="N19" t="s">
        <v>277</v>
      </c>
      <c r="O19" s="5">
        <v>0.85365634733864226</v>
      </c>
      <c r="P19" s="71">
        <v>0.12704079626502135</v>
      </c>
    </row>
    <row r="20" spans="1:16" x14ac:dyDescent="0.25">
      <c r="A20" s="17"/>
      <c r="B20" s="55">
        <v>14</v>
      </c>
      <c r="C20" s="19" t="s">
        <v>271</v>
      </c>
      <c r="D20" s="20">
        <v>5.43201</v>
      </c>
      <c r="E20" s="21">
        <v>47.310136999999997</v>
      </c>
      <c r="F20" s="21">
        <f t="shared" si="0"/>
        <v>6.0129905856774712</v>
      </c>
      <c r="G20" s="21">
        <v>5.2231600217055529E-2</v>
      </c>
      <c r="H20" s="21">
        <v>1.0288203130512557</v>
      </c>
      <c r="I20" s="21">
        <v>4.9319386724091601</v>
      </c>
      <c r="J20" s="22">
        <f t="shared" si="1"/>
        <v>1.1040255541229047E-3</v>
      </c>
      <c r="K20" s="22">
        <f t="shared" si="2"/>
        <v>2.2850323034750698E-2</v>
      </c>
      <c r="L20" s="23">
        <f t="shared" si="3"/>
        <v>0.12709729810500173</v>
      </c>
      <c r="M20" s="4"/>
      <c r="N20" t="s">
        <v>267</v>
      </c>
      <c r="O20" s="5">
        <v>7.2935281585325242</v>
      </c>
      <c r="P20" s="71">
        <v>0.12361459368467058</v>
      </c>
    </row>
    <row r="21" spans="1:16" x14ac:dyDescent="0.25">
      <c r="A21" s="17"/>
      <c r="B21" s="55">
        <v>15</v>
      </c>
      <c r="C21" s="19" t="s">
        <v>272</v>
      </c>
      <c r="D21" s="20">
        <v>316.61209300000002</v>
      </c>
      <c r="E21" s="21">
        <v>289.94801200000006</v>
      </c>
      <c r="F21" s="21">
        <f t="shared" si="0"/>
        <v>42.247578118362071</v>
      </c>
      <c r="G21" s="21">
        <v>8.4946534459231771</v>
      </c>
      <c r="H21" s="21">
        <v>3.5188216553087841</v>
      </c>
      <c r="I21" s="21">
        <v>30.23410301713011</v>
      </c>
      <c r="J21" s="22">
        <f t="shared" si="1"/>
        <v>2.9297160505874328E-2</v>
      </c>
      <c r="K21" s="22">
        <f t="shared" si="2"/>
        <v>4.1433203898745677E-2</v>
      </c>
      <c r="L21" s="23">
        <f t="shared" si="3"/>
        <v>0.14570742467571071</v>
      </c>
      <c r="M21" s="4"/>
      <c r="N21" t="s">
        <v>262</v>
      </c>
      <c r="O21" s="5">
        <v>6.6310260073078098</v>
      </c>
      <c r="P21" s="71">
        <v>0.11672191043160464</v>
      </c>
    </row>
    <row r="22" spans="1:16" x14ac:dyDescent="0.25">
      <c r="A22" s="17"/>
      <c r="B22" s="55">
        <v>16</v>
      </c>
      <c r="C22" s="19" t="s">
        <v>273</v>
      </c>
      <c r="D22" s="20">
        <v>20.039357999999993</v>
      </c>
      <c r="E22" s="21">
        <v>15.354930000000001</v>
      </c>
      <c r="F22" s="21">
        <f t="shared" si="0"/>
        <v>1.131326911621727</v>
      </c>
      <c r="G22" s="21">
        <v>0.26179030926869018</v>
      </c>
      <c r="H22" s="21">
        <v>0.4734412985490053</v>
      </c>
      <c r="I22" s="21">
        <v>0.39609530380403157</v>
      </c>
      <c r="J22" s="22">
        <f t="shared" si="1"/>
        <v>1.7049267516601518E-2</v>
      </c>
      <c r="K22" s="22">
        <f t="shared" si="2"/>
        <v>4.7882446081987703E-2</v>
      </c>
      <c r="L22" s="23">
        <f t="shared" si="3"/>
        <v>7.3678415441928227E-2</v>
      </c>
      <c r="M22" s="4"/>
      <c r="N22" t="s">
        <v>276</v>
      </c>
      <c r="O22" s="5">
        <v>0.14653219737374457</v>
      </c>
      <c r="P22" s="71">
        <v>0.11666213976934199</v>
      </c>
    </row>
    <row r="23" spans="1:16" x14ac:dyDescent="0.25">
      <c r="A23" s="17"/>
      <c r="B23" s="55">
        <v>17</v>
      </c>
      <c r="C23" s="19" t="s">
        <v>274</v>
      </c>
      <c r="D23" s="20">
        <v>21.319651</v>
      </c>
      <c r="E23" s="21">
        <v>22.440889000000006</v>
      </c>
      <c r="F23" s="21">
        <f t="shared" si="0"/>
        <v>4.667374976802023</v>
      </c>
      <c r="G23" s="21">
        <v>1.283410016563721</v>
      </c>
      <c r="H23" s="21">
        <v>1.9839876951814972</v>
      </c>
      <c r="I23" s="21">
        <v>1.3999772650568048</v>
      </c>
      <c r="J23" s="22">
        <f t="shared" si="1"/>
        <v>5.719069403015721E-2</v>
      </c>
      <c r="K23" s="22">
        <f t="shared" si="2"/>
        <v>0.14560019042673475</v>
      </c>
      <c r="L23" s="23">
        <f t="shared" si="3"/>
        <v>0.20798529758789955</v>
      </c>
      <c r="M23" s="4"/>
      <c r="N23" t="s">
        <v>259</v>
      </c>
      <c r="O23" s="5">
        <v>4.3118638956184441</v>
      </c>
      <c r="P23" s="71">
        <v>0.1152802142381024</v>
      </c>
    </row>
    <row r="24" spans="1:16" x14ac:dyDescent="0.25">
      <c r="A24" s="17"/>
      <c r="B24" s="55">
        <v>18</v>
      </c>
      <c r="C24" s="19" t="s">
        <v>275</v>
      </c>
      <c r="D24" s="20">
        <v>1.4144519999999998</v>
      </c>
      <c r="E24" s="21">
        <v>18.150581000000006</v>
      </c>
      <c r="F24" s="21">
        <f t="shared" si="0"/>
        <v>1.9831928432668064</v>
      </c>
      <c r="G24" s="21">
        <v>0.1955739252789499</v>
      </c>
      <c r="H24" s="21">
        <v>0.2154106391753885</v>
      </c>
      <c r="I24" s="21">
        <v>1.5722082788124681</v>
      </c>
      <c r="J24" s="22">
        <f t="shared" si="1"/>
        <v>1.0775077959154576E-2</v>
      </c>
      <c r="K24" s="22">
        <f t="shared" si="2"/>
        <v>2.2643052828685662E-2</v>
      </c>
      <c r="L24" s="23">
        <f t="shared" si="3"/>
        <v>0.10926332569005949</v>
      </c>
      <c r="M24" s="4"/>
      <c r="N24" t="s">
        <v>258</v>
      </c>
      <c r="O24" s="5">
        <v>1.4429332168147084</v>
      </c>
      <c r="P24" s="71">
        <v>0.11051003829236769</v>
      </c>
    </row>
    <row r="25" spans="1:16" x14ac:dyDescent="0.25">
      <c r="A25" s="17"/>
      <c r="B25" s="55">
        <v>19</v>
      </c>
      <c r="C25" s="19" t="s">
        <v>276</v>
      </c>
      <c r="D25" s="20">
        <v>0.48010600000000003</v>
      </c>
      <c r="E25" s="21">
        <v>1.2560390000000001</v>
      </c>
      <c r="F25" s="21">
        <f t="shared" si="0"/>
        <v>0.14653219737374457</v>
      </c>
      <c r="G25" s="21">
        <v>7.5070002058055252E-3</v>
      </c>
      <c r="H25" s="21">
        <v>1.6938000364461914E-2</v>
      </c>
      <c r="I25" s="21">
        <v>0.12208719680347713</v>
      </c>
      <c r="J25" s="22">
        <f t="shared" si="1"/>
        <v>5.9767254088491876E-3</v>
      </c>
      <c r="K25" s="22">
        <f t="shared" si="2"/>
        <v>1.946197575892742E-2</v>
      </c>
      <c r="L25" s="23">
        <f t="shared" si="3"/>
        <v>0.11666213976934199</v>
      </c>
      <c r="M25" s="4"/>
      <c r="N25" t="s">
        <v>281</v>
      </c>
      <c r="O25" s="5">
        <v>0.35508749906875892</v>
      </c>
      <c r="P25" s="71">
        <v>0.10969810459616298</v>
      </c>
    </row>
    <row r="26" spans="1:16" x14ac:dyDescent="0.25">
      <c r="A26" s="17"/>
      <c r="B26" s="55">
        <v>20</v>
      </c>
      <c r="C26" s="19" t="s">
        <v>277</v>
      </c>
      <c r="D26" s="20">
        <v>13.502510000000001</v>
      </c>
      <c r="E26" s="21">
        <v>6.7195449999999948</v>
      </c>
      <c r="F26" s="21">
        <f t="shared" si="0"/>
        <v>0.85365634733864226</v>
      </c>
      <c r="G26" s="21">
        <v>0.45864256887580268</v>
      </c>
      <c r="H26" s="21">
        <v>0.28930563639698903</v>
      </c>
      <c r="I26" s="21">
        <v>0.10570814206585055</v>
      </c>
      <c r="J26" s="22">
        <f t="shared" si="1"/>
        <v>6.8255003705727554E-2</v>
      </c>
      <c r="K26" s="22">
        <f t="shared" si="2"/>
        <v>0.11130935283159682</v>
      </c>
      <c r="L26" s="23">
        <f t="shared" si="3"/>
        <v>0.12704079626502135</v>
      </c>
      <c r="M26" s="4"/>
      <c r="N26" t="s">
        <v>275</v>
      </c>
      <c r="O26" s="5">
        <v>1.9831928432668064</v>
      </c>
      <c r="P26" s="71">
        <v>0.10926332569005949</v>
      </c>
    </row>
    <row r="27" spans="1:16" x14ac:dyDescent="0.25">
      <c r="A27" s="17"/>
      <c r="B27" s="55">
        <v>21</v>
      </c>
      <c r="C27" s="19" t="s">
        <v>278</v>
      </c>
      <c r="D27" s="20">
        <v>24.798270000000006</v>
      </c>
      <c r="E27" s="21">
        <v>15.187253999999998</v>
      </c>
      <c r="F27" s="21">
        <f t="shared" si="0"/>
        <v>2.1292932573402368</v>
      </c>
      <c r="G27" s="21">
        <v>0.51286642899503931</v>
      </c>
      <c r="H27" s="21">
        <v>0.59059677390905563</v>
      </c>
      <c r="I27" s="21">
        <v>1.0258300544361418</v>
      </c>
      <c r="J27" s="22">
        <f t="shared" si="1"/>
        <v>3.3769529962101072E-2</v>
      </c>
      <c r="K27" s="22">
        <f t="shared" si="2"/>
        <v>7.2657190227021634E-2</v>
      </c>
      <c r="L27" s="23">
        <f t="shared" si="3"/>
        <v>0.14020265002088181</v>
      </c>
      <c r="M27" s="4"/>
      <c r="N27" t="s">
        <v>282</v>
      </c>
      <c r="O27" s="5">
        <v>1.5894978871801868</v>
      </c>
      <c r="P27" s="71">
        <v>8.8593238232923283E-2</v>
      </c>
    </row>
    <row r="28" spans="1:16" x14ac:dyDescent="0.25">
      <c r="A28" s="17"/>
      <c r="B28" s="55">
        <v>22</v>
      </c>
      <c r="C28" s="19" t="s">
        <v>279</v>
      </c>
      <c r="D28" s="20">
        <v>18.580662000000004</v>
      </c>
      <c r="E28" s="21">
        <v>23.368701000000009</v>
      </c>
      <c r="F28" s="21">
        <f t="shared" si="0"/>
        <v>1.7155470151374175</v>
      </c>
      <c r="G28" s="21">
        <v>0.37289018181036226</v>
      </c>
      <c r="H28" s="21">
        <v>0.70958867483204813</v>
      </c>
      <c r="I28" s="21">
        <v>0.63306815849500708</v>
      </c>
      <c r="J28" s="22">
        <f t="shared" si="1"/>
        <v>1.5956821126273221E-2</v>
      </c>
      <c r="K28" s="22">
        <f t="shared" si="2"/>
        <v>4.6321738492970145E-2</v>
      </c>
      <c r="L28" s="23">
        <f t="shared" si="3"/>
        <v>7.3412168487132293E-2</v>
      </c>
      <c r="M28" s="4"/>
      <c r="N28" t="s">
        <v>273</v>
      </c>
      <c r="O28" s="5">
        <v>1.131326911621727</v>
      </c>
      <c r="P28" s="71">
        <v>7.3678415441928227E-2</v>
      </c>
    </row>
    <row r="29" spans="1:16" x14ac:dyDescent="0.25">
      <c r="A29" s="17"/>
      <c r="B29" s="55">
        <v>23</v>
      </c>
      <c r="C29" s="19" t="s">
        <v>280</v>
      </c>
      <c r="D29" s="20">
        <v>16.667390000000005</v>
      </c>
      <c r="E29" s="21">
        <v>17.474968000000001</v>
      </c>
      <c r="F29" s="21">
        <f t="shared" si="0"/>
        <v>2.5897617309019552</v>
      </c>
      <c r="G29" s="21">
        <v>0.4294641011802014</v>
      </c>
      <c r="H29" s="21">
        <v>0.56367990215949249</v>
      </c>
      <c r="I29" s="21">
        <v>1.5966177275622613</v>
      </c>
      <c r="J29" s="22">
        <f t="shared" si="1"/>
        <v>2.4575959233813841E-2</v>
      </c>
      <c r="K29" s="22">
        <f t="shared" si="2"/>
        <v>5.6832378939961084E-2</v>
      </c>
      <c r="L29" s="23">
        <f t="shared" si="3"/>
        <v>0.14819836756793803</v>
      </c>
      <c r="M29" s="4"/>
      <c r="N29" t="s">
        <v>279</v>
      </c>
      <c r="O29" s="5">
        <v>1.7155470151374175</v>
      </c>
      <c r="P29" s="71">
        <v>7.3412168487132293E-2</v>
      </c>
    </row>
    <row r="30" spans="1:16" x14ac:dyDescent="0.25">
      <c r="A30" s="17"/>
      <c r="B30" s="55">
        <v>24</v>
      </c>
      <c r="C30" s="19" t="s">
        <v>281</v>
      </c>
      <c r="D30" s="20">
        <v>0.25958899999999996</v>
      </c>
      <c r="E30" s="21">
        <v>3.2369519999999996</v>
      </c>
      <c r="F30" s="21">
        <f t="shared" si="0"/>
        <v>0.35508749906875892</v>
      </c>
      <c r="G30" s="21">
        <v>1.8826700863428414E-2</v>
      </c>
      <c r="H30" s="21">
        <v>5.6585539248771966E-2</v>
      </c>
      <c r="I30" s="21">
        <v>0.27967525895655854</v>
      </c>
      <c r="J30" s="22">
        <f t="shared" si="1"/>
        <v>5.8161816620785284E-3</v>
      </c>
      <c r="K30" s="22">
        <f t="shared" si="2"/>
        <v>2.3297299469439273E-2</v>
      </c>
      <c r="L30" s="23">
        <f t="shared" si="3"/>
        <v>0.10969810459616298</v>
      </c>
      <c r="M30" s="4"/>
      <c r="N30" t="s">
        <v>263</v>
      </c>
      <c r="O30" s="5">
        <v>1.9566778298562895</v>
      </c>
      <c r="P30" s="71">
        <v>5.7326267823913021E-2</v>
      </c>
    </row>
    <row r="31" spans="1:16" ht="15.75" thickBot="1" x14ac:dyDescent="0.3">
      <c r="A31" s="24"/>
      <c r="B31" s="56">
        <v>25</v>
      </c>
      <c r="C31" s="26" t="s">
        <v>282</v>
      </c>
      <c r="D31" s="27">
        <v>5.2195299999999998</v>
      </c>
      <c r="E31" s="28">
        <v>17.941525999999996</v>
      </c>
      <c r="F31" s="28">
        <f t="shared" si="0"/>
        <v>1.5894978871801868</v>
      </c>
      <c r="G31" s="28">
        <v>0.4032510175020434</v>
      </c>
      <c r="H31" s="28">
        <v>0.65224543714430183</v>
      </c>
      <c r="I31" s="28">
        <v>0.53400143253384158</v>
      </c>
      <c r="J31" s="29">
        <f t="shared" si="1"/>
        <v>2.2475848347684776E-2</v>
      </c>
      <c r="K31" s="29">
        <f t="shared" si="2"/>
        <v>5.8829803810798782E-2</v>
      </c>
      <c r="L31" s="30">
        <f t="shared" si="3"/>
        <v>8.8593238232923283E-2</v>
      </c>
      <c r="M31" s="4"/>
      <c r="N31" t="s">
        <v>268</v>
      </c>
      <c r="O31" s="5">
        <v>0.13674082998477388</v>
      </c>
      <c r="P31" s="71">
        <v>4.0628272573460071E-2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topLeftCell="A10"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91</v>
      </c>
      <c r="B1" s="49" t="s">
        <v>1332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1335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710.96227299999987</v>
      </c>
      <c r="E6" s="14">
        <v>906.72969699999999</v>
      </c>
      <c r="F6" s="14">
        <v>130.50804158440559</v>
      </c>
      <c r="G6" s="14">
        <v>24.065462733959066</v>
      </c>
      <c r="H6" s="14">
        <v>40.895455347442009</v>
      </c>
      <c r="I6" s="14">
        <v>65.547123503004514</v>
      </c>
      <c r="J6" s="15">
        <v>2.6540944686803465E-2</v>
      </c>
      <c r="K6" s="15">
        <v>7.1643090875186236E-2</v>
      </c>
      <c r="L6" s="16">
        <v>0.14393268690349909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430.32062800000006</v>
      </c>
      <c r="E7" s="38">
        <f ca="1">SUM(E8:OFFSET(E6,MATCH("PROYECTOS",$A$8:$A$50,0),0))</f>
        <v>199.24306599999997</v>
      </c>
      <c r="F7" s="38">
        <f ca="1">SUM(F8:OFFSET(F6,MATCH("PROYECTOS",$A$8:$A$50,0),0))</f>
        <v>41.763883057249302</v>
      </c>
      <c r="G7" s="38">
        <f ca="1">SUM(G8:OFFSET(G6,MATCH("PROYECTOS",$A$8:$A$50,0),0))</f>
        <v>7.9524630863652419</v>
      </c>
      <c r="H7" s="38">
        <f ca="1">SUM(H8:OFFSET(H6,MATCH("PROYECTOS",$A$8:$A$50,0),0))</f>
        <v>2.525377688557171</v>
      </c>
      <c r="I7" s="38">
        <f ca="1">SUM(I8:OFFSET(I6,MATCH("PROYECTOS",$A$8:$A$50,0),0))</f>
        <v>31.286042282326889</v>
      </c>
      <c r="J7" s="39">
        <f ca="1">IFERROR(G7/E7,0)</f>
        <v>3.9913374382450247E-2</v>
      </c>
      <c r="K7" s="39">
        <f ca="1">IFERROR(SUM(G7,H7)/E7,0)</f>
        <v>5.2588232982333318E-2</v>
      </c>
      <c r="L7" s="40">
        <f ca="1">IFERROR(SUM(G7,H7,I7)/E7,0)</f>
        <v>0.20961273029822433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200.15298199999998</v>
      </c>
      <c r="E8" s="21">
        <v>5.2727880000000003</v>
      </c>
      <c r="F8" s="21">
        <f t="shared" ref="F8:F10" si="0">SUM(G8,H8,I8)</f>
        <v>0.66196461258368799</v>
      </c>
      <c r="G8" s="21">
        <v>0.20310148985299747</v>
      </c>
      <c r="H8" s="21">
        <v>0.19701848598924698</v>
      </c>
      <c r="I8" s="21">
        <v>0.26184463674144354</v>
      </c>
      <c r="J8" s="22">
        <f t="shared" ref="J8:J11" si="1">IFERROR(G8/E8,0)</f>
        <v>3.8518804445200047E-2</v>
      </c>
      <c r="K8" s="22">
        <f t="shared" ref="K8:K11" si="2">IFERROR(SUM(G8,H8)/E8,0)</f>
        <v>7.5883949030805795E-2</v>
      </c>
      <c r="L8" s="23">
        <f t="shared" ref="L8:L11" si="3">IFERROR(SUM(G8,H8,I8)/E8,0)</f>
        <v>0.12554356681582646</v>
      </c>
      <c r="M8" s="4"/>
    </row>
    <row r="9" spans="1:13" ht="38.25" x14ac:dyDescent="0.25">
      <c r="A9" s="17"/>
      <c r="B9" s="19">
        <v>3000275</v>
      </c>
      <c r="C9" s="19" t="s">
        <v>1337</v>
      </c>
      <c r="D9" s="20">
        <v>14.549336</v>
      </c>
      <c r="E9" s="21">
        <v>21.645600000000002</v>
      </c>
      <c r="F9" s="21">
        <f t="shared" si="0"/>
        <v>1.5103863142085174</v>
      </c>
      <c r="G9" s="21">
        <v>0.70414990960853174</v>
      </c>
      <c r="H9" s="21">
        <v>0.37171087731439911</v>
      </c>
      <c r="I9" s="21">
        <v>0.43452552728558658</v>
      </c>
      <c r="J9" s="22">
        <f t="shared" si="1"/>
        <v>3.2530856599425825E-2</v>
      </c>
      <c r="K9" s="22">
        <f t="shared" si="2"/>
        <v>4.970344027991512E-2</v>
      </c>
      <c r="L9" s="23">
        <f t="shared" si="3"/>
        <v>6.9777983248721087E-2</v>
      </c>
      <c r="M9" s="4"/>
    </row>
    <row r="10" spans="1:13" ht="38.25" x14ac:dyDescent="0.25">
      <c r="A10" s="17"/>
      <c r="B10" s="19">
        <v>3000515</v>
      </c>
      <c r="C10" s="19" t="s">
        <v>1338</v>
      </c>
      <c r="D10" s="20">
        <v>215.61831000000009</v>
      </c>
      <c r="E10" s="21">
        <v>172.32467799999998</v>
      </c>
      <c r="F10" s="21">
        <f t="shared" si="0"/>
        <v>39.591532130457097</v>
      </c>
      <c r="G10" s="21">
        <v>7.0452116869037127</v>
      </c>
      <c r="H10" s="21">
        <v>1.9566483252535249</v>
      </c>
      <c r="I10" s="21">
        <v>30.589672118299859</v>
      </c>
      <c r="J10" s="22">
        <f t="shared" si="1"/>
        <v>4.0883359067722815E-2</v>
      </c>
      <c r="K10" s="22">
        <f t="shared" si="2"/>
        <v>5.223778809067172E-2</v>
      </c>
      <c r="L10" s="23">
        <f t="shared" si="3"/>
        <v>0.22974963649986976</v>
      </c>
      <c r="M10" s="4"/>
    </row>
    <row r="11" spans="1:13" ht="15.75" thickBot="1" x14ac:dyDescent="0.3">
      <c r="A11" s="41" t="s">
        <v>302</v>
      </c>
      <c r="B11" s="43"/>
      <c r="C11" s="43"/>
      <c r="D11" s="44">
        <f ca="1">OFFSET(D11,-MATCH("PROYECTOS",$A$8:$A$50,0)-1,0)-(OFFSET(D11,-MATCH("PROYECTOS",$A$8:$A$50,0),0))</f>
        <v>280.64164499999981</v>
      </c>
      <c r="E11" s="45">
        <f t="shared" ref="E11:I11" ca="1" si="4">OFFSET(E11,-MATCH("PROYECTOS",$A$8:$A$50,0)-1,0)-(OFFSET(E11,-MATCH("PROYECTOS",$A$8:$A$50,0),0))</f>
        <v>707.48663099999999</v>
      </c>
      <c r="F11" s="45">
        <f t="shared" ca="1" si="4"/>
        <v>88.744158527156287</v>
      </c>
      <c r="G11" s="45">
        <f t="shared" ca="1" si="4"/>
        <v>16.112999647593824</v>
      </c>
      <c r="H11" s="45">
        <f t="shared" ca="1" si="4"/>
        <v>38.370077658884838</v>
      </c>
      <c r="I11" s="45">
        <f t="shared" ca="1" si="4"/>
        <v>34.261081220677625</v>
      </c>
      <c r="J11" s="46">
        <f t="shared" ca="1" si="1"/>
        <v>2.2774988164537945E-2</v>
      </c>
      <c r="K11" s="46">
        <f t="shared" ca="1" si="2"/>
        <v>7.700933829586197E-2</v>
      </c>
      <c r="L11" s="47">
        <f t="shared" ca="1" si="3"/>
        <v>0.12543580986360192</v>
      </c>
      <c r="M11" s="4"/>
    </row>
    <row r="12" spans="1:13" ht="15.75" thickBot="1" x14ac:dyDescent="0.3"/>
    <row r="13" spans="1:13" ht="15.75" thickBot="1" x14ac:dyDescent="0.3">
      <c r="A13" s="89" t="s">
        <v>324</v>
      </c>
      <c r="B13" s="90"/>
      <c r="C13" s="90"/>
      <c r="D13" s="91"/>
    </row>
    <row r="14" spans="1:13" ht="15.75" thickBot="1" x14ac:dyDescent="0.3">
      <c r="A14" s="1" t="s">
        <v>1358</v>
      </c>
    </row>
    <row r="15" spans="1:13" ht="45" customHeight="1" x14ac:dyDescent="0.25">
      <c r="A15" s="82" t="s">
        <v>326</v>
      </c>
      <c r="B15" s="83"/>
      <c r="C15" s="83"/>
      <c r="D15" s="94" t="s">
        <v>327</v>
      </c>
    </row>
    <row r="16" spans="1:13" ht="15.75" thickBot="1" x14ac:dyDescent="0.3">
      <c r="A16" s="92"/>
      <c r="B16" s="93"/>
      <c r="C16" s="93"/>
      <c r="D16" s="95"/>
    </row>
    <row r="17" spans="1:4" x14ac:dyDescent="0.25">
      <c r="A17" s="17"/>
      <c r="B17" s="19">
        <v>3000001</v>
      </c>
      <c r="C17" s="19" t="s">
        <v>284</v>
      </c>
      <c r="D17" s="23">
        <v>0.12554356681582646</v>
      </c>
    </row>
    <row r="18" spans="1:4" ht="38.25" x14ac:dyDescent="0.25">
      <c r="A18" s="17"/>
      <c r="B18" s="19">
        <v>3000275</v>
      </c>
      <c r="C18" s="19" t="s">
        <v>1337</v>
      </c>
      <c r="D18" s="23">
        <v>6.9777983248721087E-2</v>
      </c>
    </row>
    <row r="19" spans="1:4" ht="39" thickBot="1" x14ac:dyDescent="0.3">
      <c r="A19" s="24"/>
      <c r="B19" s="26">
        <v>3000515</v>
      </c>
      <c r="C19" s="26" t="s">
        <v>1338</v>
      </c>
      <c r="D19" s="30">
        <v>0.22974963649986976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"/>
  <sheetViews>
    <sheetView topLeftCell="A19" workbookViewId="0">
      <selection activeCell="A24" sqref="A24:XFD4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91</v>
      </c>
      <c r="B1" s="49" t="s">
        <v>1332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1336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710.96227299999987</v>
      </c>
      <c r="I6" s="14">
        <v>906.72969699999999</v>
      </c>
      <c r="J6" s="14">
        <v>130.50804158440559</v>
      </c>
      <c r="K6" s="14">
        <v>24.065462733959066</v>
      </c>
      <c r="L6" s="14">
        <v>40.895455347442009</v>
      </c>
      <c r="M6" s="14">
        <v>65.547123503004514</v>
      </c>
      <c r="N6" s="15">
        <v>2.6540944686803465E-2</v>
      </c>
      <c r="O6" s="15">
        <v>7.1643090875186236E-2</v>
      </c>
      <c r="P6" s="16">
        <v>0.14393268690349909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SUM(H8:OFFSET(H6,MATCH("PROYECTOS",$A$8:$A$33,0),0))</f>
        <v>430.320628</v>
      </c>
      <c r="I7" s="38">
        <f ca="1">SUM(I8:OFFSET(I6,MATCH("PROYECTOS",$A$8:$A$33,0),0))</f>
        <v>199.24306599999997</v>
      </c>
      <c r="J7" s="38">
        <f ca="1">SUM(J8:OFFSET(J6,MATCH("PROYECTOS",$A$8:$A$33,0),0))</f>
        <v>41.763883057249302</v>
      </c>
      <c r="K7" s="38">
        <f ca="1">SUM(K8:OFFSET(K6,MATCH("PROYECTOS",$A$8:$A$33,0),0))</f>
        <v>7.9524630863652419</v>
      </c>
      <c r="L7" s="38">
        <f ca="1">SUM(L8:OFFSET(L6,MATCH("PROYECTOS",$A$8:$A$33,0),0))</f>
        <v>2.525377688557171</v>
      </c>
      <c r="M7" s="38">
        <f ca="1">SUM(M8:OFFSET(M6,MATCH("PROYECTOS",$A$8:$A$33,0),0))</f>
        <v>31.286042282326889</v>
      </c>
      <c r="N7" s="39">
        <f ca="1">IFERROR(K7/I7,0)</f>
        <v>3.9913374382450247E-2</v>
      </c>
      <c r="O7" s="39">
        <f ca="1">IFERROR(SUM(K7,L7)/I7,0)</f>
        <v>5.2588232982333318E-2</v>
      </c>
      <c r="P7" s="40">
        <f ca="1">IFERROR(SUM(K7,L7,M7)/I7,0)</f>
        <v>0.20961273029822433</v>
      </c>
      <c r="Q7" s="64"/>
      <c r="R7" s="38"/>
      <c r="S7" s="40"/>
    </row>
    <row r="8" spans="1:19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1</v>
      </c>
      <c r="G8" s="19" t="s">
        <v>539</v>
      </c>
      <c r="H8" s="20">
        <v>200.15298200000001</v>
      </c>
      <c r="I8" s="21">
        <v>5.2727880000000003</v>
      </c>
      <c r="J8" s="21">
        <f t="shared" ref="J8:J23" si="0">SUM(K8,L8,M8)</f>
        <v>0.66196461258368799</v>
      </c>
      <c r="K8" s="21">
        <v>0.20310148985299747</v>
      </c>
      <c r="L8" s="21">
        <v>0.19701848598924698</v>
      </c>
      <c r="M8" s="21">
        <v>0.26184463674144354</v>
      </c>
      <c r="N8" s="22">
        <f t="shared" ref="N8:N24" si="1">IFERROR(K8/I8,0)</f>
        <v>3.8518804445200047E-2</v>
      </c>
      <c r="O8" s="22">
        <f t="shared" ref="O8:O24" si="2">IFERROR(SUM(K8,L8)/I8,0)</f>
        <v>7.5883949030805795E-2</v>
      </c>
      <c r="P8" s="23">
        <f t="shared" ref="P8:P24" si="3">IFERROR(SUM(K8,L8,M8)/I8,0)</f>
        <v>0.12554356681582646</v>
      </c>
      <c r="Q8" s="70">
        <v>72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5002775</v>
      </c>
      <c r="C9" s="19" t="s">
        <v>1339</v>
      </c>
      <c r="D9" s="68">
        <v>3000275</v>
      </c>
      <c r="E9" s="19" t="s">
        <v>1337</v>
      </c>
      <c r="F9" s="69">
        <v>240</v>
      </c>
      <c r="G9" s="19" t="s">
        <v>1015</v>
      </c>
      <c r="H9" s="20">
        <v>4.7679780000000003</v>
      </c>
      <c r="I9" s="21">
        <v>4.7679779999999994</v>
      </c>
      <c r="J9" s="21">
        <f t="shared" si="0"/>
        <v>2.2384549201888149E-2</v>
      </c>
      <c r="K9" s="21">
        <v>4.4077499769628048E-3</v>
      </c>
      <c r="L9" s="21">
        <v>-2.3200000214274041E-5</v>
      </c>
      <c r="M9" s="21">
        <v>1.7999999225139618E-2</v>
      </c>
      <c r="N9" s="22">
        <f t="shared" si="1"/>
        <v>9.2444847206988061E-4</v>
      </c>
      <c r="O9" s="22">
        <f t="shared" si="2"/>
        <v>9.1958267776162791E-4</v>
      </c>
      <c r="P9" s="23">
        <f t="shared" si="3"/>
        <v>4.6947677195423622E-3</v>
      </c>
      <c r="Q9" s="70">
        <v>0</v>
      </c>
      <c r="R9" s="21">
        <v>0</v>
      </c>
      <c r="S9" s="23">
        <f t="shared" ref="S9:S23" si="4">IFERROR(R9/Q9,0)</f>
        <v>0</v>
      </c>
    </row>
    <row r="10" spans="1:19" ht="38.25" x14ac:dyDescent="0.25">
      <c r="A10" s="17"/>
      <c r="B10" s="19">
        <v>5002776</v>
      </c>
      <c r="C10" s="19" t="s">
        <v>1340</v>
      </c>
      <c r="D10" s="68">
        <v>3000275</v>
      </c>
      <c r="E10" s="19" t="s">
        <v>1337</v>
      </c>
      <c r="F10" s="69">
        <v>291</v>
      </c>
      <c r="G10" s="19" t="s">
        <v>1354</v>
      </c>
      <c r="H10" s="20">
        <v>7.4946979999999996</v>
      </c>
      <c r="I10" s="21">
        <v>10.867488000000002</v>
      </c>
      <c r="J10" s="21">
        <f t="shared" si="0"/>
        <v>0.12524788187147351</v>
      </c>
      <c r="K10" s="21">
        <v>4.4322000641841441E-2</v>
      </c>
      <c r="L10" s="21">
        <v>2.5561800430295989E-2</v>
      </c>
      <c r="M10" s="21">
        <v>5.536408079933608E-2</v>
      </c>
      <c r="N10" s="22">
        <f t="shared" si="1"/>
        <v>4.0784034582639003E-3</v>
      </c>
      <c r="O10" s="22">
        <f t="shared" si="2"/>
        <v>6.4305386002853114E-3</v>
      </c>
      <c r="P10" s="23">
        <f t="shared" si="3"/>
        <v>1.1525007607229333E-2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5002778</v>
      </c>
      <c r="C11" s="19" t="s">
        <v>1341</v>
      </c>
      <c r="D11" s="68">
        <v>3000275</v>
      </c>
      <c r="E11" s="19" t="s">
        <v>1337</v>
      </c>
      <c r="F11" s="69">
        <v>291</v>
      </c>
      <c r="G11" s="19" t="s">
        <v>1354</v>
      </c>
      <c r="H11" s="20">
        <v>2.2866600000000004</v>
      </c>
      <c r="I11" s="21">
        <v>6.0101340000000008</v>
      </c>
      <c r="J11" s="21">
        <f t="shared" si="0"/>
        <v>1.3627538831351558</v>
      </c>
      <c r="K11" s="21">
        <v>0.6554201589897275</v>
      </c>
      <c r="L11" s="21">
        <v>0.3461722768843174</v>
      </c>
      <c r="M11" s="21">
        <v>0.36116144726111088</v>
      </c>
      <c r="N11" s="22">
        <f t="shared" si="1"/>
        <v>0.10905250348656575</v>
      </c>
      <c r="O11" s="22">
        <f t="shared" si="2"/>
        <v>0.16665059978264124</v>
      </c>
      <c r="P11" s="23">
        <f t="shared" si="3"/>
        <v>0.22674267880469148</v>
      </c>
      <c r="Q11" s="70">
        <v>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5002779</v>
      </c>
      <c r="C12" s="19" t="s">
        <v>1342</v>
      </c>
      <c r="D12" s="68">
        <v>3000515</v>
      </c>
      <c r="E12" s="19" t="s">
        <v>1338</v>
      </c>
      <c r="F12" s="69">
        <v>216</v>
      </c>
      <c r="G12" s="19" t="s">
        <v>1355</v>
      </c>
      <c r="H12" s="20">
        <v>6.6085419999999999</v>
      </c>
      <c r="I12" s="21">
        <v>10.917747999999996</v>
      </c>
      <c r="J12" s="21">
        <f t="shared" si="0"/>
        <v>1.5107231937041092</v>
      </c>
      <c r="K12" s="21">
        <v>0.48900023325222719</v>
      </c>
      <c r="L12" s="21">
        <v>0.47748082232880051</v>
      </c>
      <c r="M12" s="21">
        <v>0.54424213812308153</v>
      </c>
      <c r="N12" s="22">
        <f t="shared" si="1"/>
        <v>4.4789477944739829E-2</v>
      </c>
      <c r="O12" s="22">
        <f t="shared" si="2"/>
        <v>8.8523847187261334E-2</v>
      </c>
      <c r="P12" s="23">
        <f t="shared" si="3"/>
        <v>0.13837315110260007</v>
      </c>
      <c r="Q12" s="70">
        <v>258.00099999999998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5002780</v>
      </c>
      <c r="C13" s="19" t="s">
        <v>1343</v>
      </c>
      <c r="D13" s="68">
        <v>3000515</v>
      </c>
      <c r="E13" s="19" t="s">
        <v>1338</v>
      </c>
      <c r="F13" s="69">
        <v>216</v>
      </c>
      <c r="G13" s="19" t="s">
        <v>1355</v>
      </c>
      <c r="H13" s="20">
        <v>3.3617130000000004</v>
      </c>
      <c r="I13" s="21">
        <v>3.4987779999999997</v>
      </c>
      <c r="J13" s="21">
        <f t="shared" si="0"/>
        <v>0.45637117143269279</v>
      </c>
      <c r="K13" s="21">
        <v>0.19719292530498933</v>
      </c>
      <c r="L13" s="21">
        <v>0.10853975255668047</v>
      </c>
      <c r="M13" s="21">
        <v>0.15063849357102299</v>
      </c>
      <c r="N13" s="22">
        <f t="shared" si="1"/>
        <v>5.6360513672199075E-2</v>
      </c>
      <c r="O13" s="22">
        <f t="shared" si="2"/>
        <v>8.738270272125577E-2</v>
      </c>
      <c r="P13" s="23">
        <f t="shared" si="3"/>
        <v>0.13043730451966168</v>
      </c>
      <c r="Q13" s="70">
        <v>12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5002783</v>
      </c>
      <c r="C14" s="19" t="s">
        <v>1344</v>
      </c>
      <c r="D14" s="68">
        <v>3000515</v>
      </c>
      <c r="E14" s="19" t="s">
        <v>1338</v>
      </c>
      <c r="F14" s="69">
        <v>534</v>
      </c>
      <c r="G14" s="19" t="s">
        <v>1356</v>
      </c>
      <c r="H14" s="20">
        <v>4.8593460000000004</v>
      </c>
      <c r="I14" s="21">
        <v>5.2666439999999994</v>
      </c>
      <c r="J14" s="21">
        <f t="shared" si="0"/>
        <v>0.90504986187443137</v>
      </c>
      <c r="K14" s="21">
        <v>0.43646196625195444</v>
      </c>
      <c r="L14" s="21">
        <v>0.23927100194850937</v>
      </c>
      <c r="M14" s="21">
        <v>0.22931689367396757</v>
      </c>
      <c r="N14" s="22">
        <f t="shared" si="1"/>
        <v>8.2872881905812212E-2</v>
      </c>
      <c r="O14" s="22">
        <f t="shared" si="2"/>
        <v>0.12830428033496546</v>
      </c>
      <c r="P14" s="23">
        <f t="shared" si="3"/>
        <v>0.17184565007136071</v>
      </c>
      <c r="Q14" s="70">
        <v>188</v>
      </c>
      <c r="R14" s="21">
        <v>0</v>
      </c>
      <c r="S14" s="23">
        <f t="shared" si="4"/>
        <v>0</v>
      </c>
    </row>
    <row r="15" spans="1:19" ht="51" x14ac:dyDescent="0.25">
      <c r="A15" s="17"/>
      <c r="B15" s="19">
        <v>5002784</v>
      </c>
      <c r="C15" s="19" t="s">
        <v>1345</v>
      </c>
      <c r="D15" s="68">
        <v>3000515</v>
      </c>
      <c r="E15" s="19" t="s">
        <v>1338</v>
      </c>
      <c r="F15" s="69">
        <v>534</v>
      </c>
      <c r="G15" s="19" t="s">
        <v>1356</v>
      </c>
      <c r="H15" s="20">
        <v>0.8713909999999998</v>
      </c>
      <c r="I15" s="21">
        <v>0.3554540000000001</v>
      </c>
      <c r="J15" s="21">
        <f t="shared" si="0"/>
        <v>3.9903529286675621E-2</v>
      </c>
      <c r="K15" s="21">
        <v>0</v>
      </c>
      <c r="L15" s="21">
        <v>6.4999999012798071E-3</v>
      </c>
      <c r="M15" s="21">
        <v>3.3403529385395814E-2</v>
      </c>
      <c r="N15" s="22">
        <f t="shared" si="1"/>
        <v>0</v>
      </c>
      <c r="O15" s="22">
        <f t="shared" si="2"/>
        <v>1.8286472796141848E-2</v>
      </c>
      <c r="P15" s="23">
        <f t="shared" si="3"/>
        <v>0.11226074059280697</v>
      </c>
      <c r="Q15" s="70">
        <v>7</v>
      </c>
      <c r="R15" s="21">
        <v>0</v>
      </c>
      <c r="S15" s="23">
        <f t="shared" si="4"/>
        <v>0</v>
      </c>
    </row>
    <row r="16" spans="1:19" ht="51" x14ac:dyDescent="0.25">
      <c r="A16" s="17"/>
      <c r="B16" s="19">
        <v>5002785</v>
      </c>
      <c r="C16" s="19" t="s">
        <v>1346</v>
      </c>
      <c r="D16" s="68">
        <v>3000515</v>
      </c>
      <c r="E16" s="19" t="s">
        <v>1338</v>
      </c>
      <c r="F16" s="69">
        <v>56</v>
      </c>
      <c r="G16" s="19" t="s">
        <v>429</v>
      </c>
      <c r="H16" s="20">
        <v>5.163894</v>
      </c>
      <c r="I16" s="21">
        <v>2.5829219999999999</v>
      </c>
      <c r="J16" s="21">
        <f t="shared" si="0"/>
        <v>0.37581528711234569</v>
      </c>
      <c r="K16" s="21">
        <v>6.8640740952105261E-2</v>
      </c>
      <c r="L16" s="21">
        <v>0.14367295346528408</v>
      </c>
      <c r="M16" s="21">
        <v>0.16350159269495634</v>
      </c>
      <c r="N16" s="22">
        <f t="shared" si="1"/>
        <v>2.6574840801272846E-2</v>
      </c>
      <c r="O16" s="22">
        <f t="shared" si="2"/>
        <v>8.2199034433633439E-2</v>
      </c>
      <c r="P16" s="23">
        <f t="shared" si="3"/>
        <v>0.14550005269704067</v>
      </c>
      <c r="Q16" s="70">
        <v>1405</v>
      </c>
      <c r="R16" s="21">
        <v>0</v>
      </c>
      <c r="S16" s="23">
        <f t="shared" si="4"/>
        <v>0</v>
      </c>
    </row>
    <row r="17" spans="1:19" ht="51" x14ac:dyDescent="0.25">
      <c r="A17" s="17"/>
      <c r="B17" s="19">
        <v>5002786</v>
      </c>
      <c r="C17" s="19" t="s">
        <v>1347</v>
      </c>
      <c r="D17" s="68">
        <v>3000515</v>
      </c>
      <c r="E17" s="19" t="s">
        <v>1338</v>
      </c>
      <c r="F17" s="69">
        <v>56</v>
      </c>
      <c r="G17" s="19" t="s">
        <v>429</v>
      </c>
      <c r="H17" s="20">
        <v>2.1897960000000007</v>
      </c>
      <c r="I17" s="21">
        <v>0.5216090000000001</v>
      </c>
      <c r="J17" s="21">
        <f t="shared" si="0"/>
        <v>8.6081111199746374E-2</v>
      </c>
      <c r="K17" s="21">
        <v>1.6177740544662811E-2</v>
      </c>
      <c r="L17" s="21">
        <v>1.092165016598301E-2</v>
      </c>
      <c r="M17" s="21">
        <v>5.8981720489100553E-2</v>
      </c>
      <c r="N17" s="22">
        <f t="shared" si="1"/>
        <v>3.1015071719741813E-2</v>
      </c>
      <c r="O17" s="22">
        <f t="shared" si="2"/>
        <v>5.195345692011797E-2</v>
      </c>
      <c r="P17" s="23">
        <f t="shared" si="3"/>
        <v>0.16502995768812723</v>
      </c>
      <c r="Q17" s="70">
        <v>2015</v>
      </c>
      <c r="R17" s="21">
        <v>0</v>
      </c>
      <c r="S17" s="23">
        <f t="shared" si="4"/>
        <v>0</v>
      </c>
    </row>
    <row r="18" spans="1:19" ht="38.25" x14ac:dyDescent="0.25">
      <c r="A18" s="17"/>
      <c r="B18" s="19">
        <v>5004139</v>
      </c>
      <c r="C18" s="19" t="s">
        <v>1348</v>
      </c>
      <c r="D18" s="68">
        <v>3000515</v>
      </c>
      <c r="E18" s="19" t="s">
        <v>1338</v>
      </c>
      <c r="F18" s="69">
        <v>46</v>
      </c>
      <c r="G18" s="19" t="s">
        <v>772</v>
      </c>
      <c r="H18" s="20">
        <v>7.4070200000000002</v>
      </c>
      <c r="I18" s="21">
        <v>3.225479</v>
      </c>
      <c r="J18" s="21">
        <f t="shared" si="0"/>
        <v>0.41673436776909512</v>
      </c>
      <c r="K18" s="21">
        <v>0.20209197848453186</v>
      </c>
      <c r="L18" s="21">
        <v>9.2538566561415792E-2</v>
      </c>
      <c r="M18" s="21">
        <v>0.12210382272314746</v>
      </c>
      <c r="N18" s="22">
        <f t="shared" si="1"/>
        <v>6.2654873426406396E-2</v>
      </c>
      <c r="O18" s="22">
        <f t="shared" si="2"/>
        <v>9.1344741368940136E-2</v>
      </c>
      <c r="P18" s="23">
        <f t="shared" si="3"/>
        <v>0.12920076917849879</v>
      </c>
      <c r="Q18" s="70">
        <v>0</v>
      </c>
      <c r="R18" s="21">
        <v>0</v>
      </c>
      <c r="S18" s="23">
        <f t="shared" si="4"/>
        <v>0</v>
      </c>
    </row>
    <row r="19" spans="1:19" ht="38.25" x14ac:dyDescent="0.25">
      <c r="A19" s="17"/>
      <c r="B19" s="19">
        <v>5004141</v>
      </c>
      <c r="C19" s="19" t="s">
        <v>1349</v>
      </c>
      <c r="D19" s="68">
        <v>3000515</v>
      </c>
      <c r="E19" s="19" t="s">
        <v>1338</v>
      </c>
      <c r="F19" s="69">
        <v>46</v>
      </c>
      <c r="G19" s="19" t="s">
        <v>772</v>
      </c>
      <c r="H19" s="20">
        <v>4.4279599999999997</v>
      </c>
      <c r="I19" s="21">
        <v>11.427182999999999</v>
      </c>
      <c r="J19" s="21">
        <f t="shared" si="0"/>
        <v>0.95443558080296498</v>
      </c>
      <c r="K19" s="21">
        <v>0.28409855885547586</v>
      </c>
      <c r="L19" s="21">
        <v>0.42244804279471282</v>
      </c>
      <c r="M19" s="21">
        <v>0.2478889791527763</v>
      </c>
      <c r="N19" s="22">
        <f t="shared" si="1"/>
        <v>2.4861644278863466E-2</v>
      </c>
      <c r="O19" s="22">
        <f t="shared" si="2"/>
        <v>6.1830339257732084E-2</v>
      </c>
      <c r="P19" s="23">
        <f t="shared" si="3"/>
        <v>8.3523260352351497E-2</v>
      </c>
      <c r="Q19" s="70">
        <v>22</v>
      </c>
      <c r="R19" s="21">
        <v>0</v>
      </c>
      <c r="S19" s="23">
        <f t="shared" si="4"/>
        <v>0</v>
      </c>
    </row>
    <row r="20" spans="1:19" ht="38.25" x14ac:dyDescent="0.25">
      <c r="A20" s="17"/>
      <c r="B20" s="19">
        <v>5005657</v>
      </c>
      <c r="C20" s="19" t="s">
        <v>1350</v>
      </c>
      <c r="D20" s="68">
        <v>3000515</v>
      </c>
      <c r="E20" s="19" t="s">
        <v>1338</v>
      </c>
      <c r="F20" s="69">
        <v>236</v>
      </c>
      <c r="G20" s="19" t="s">
        <v>1328</v>
      </c>
      <c r="H20" s="20">
        <v>2.0040329999999988</v>
      </c>
      <c r="I20" s="21">
        <v>10.718762999999994</v>
      </c>
      <c r="J20" s="21">
        <f t="shared" si="0"/>
        <v>1.3311645988156897</v>
      </c>
      <c r="K20" s="21">
        <v>0.13047049110900844</v>
      </c>
      <c r="L20" s="21">
        <v>0.26067746351657206</v>
      </c>
      <c r="M20" s="21">
        <v>0.94001664419010922</v>
      </c>
      <c r="N20" s="22">
        <f t="shared" si="1"/>
        <v>1.2172159334897927E-2</v>
      </c>
      <c r="O20" s="22">
        <f t="shared" si="2"/>
        <v>3.6491893199390703E-2</v>
      </c>
      <c r="P20" s="23">
        <f t="shared" si="3"/>
        <v>0.12419013265016593</v>
      </c>
      <c r="Q20" s="70">
        <v>440.5</v>
      </c>
      <c r="R20" s="21">
        <v>0</v>
      </c>
      <c r="S20" s="23">
        <f t="shared" si="4"/>
        <v>0</v>
      </c>
    </row>
    <row r="21" spans="1:19" ht="38.25" x14ac:dyDescent="0.25">
      <c r="A21" s="17"/>
      <c r="B21" s="19">
        <v>5005658</v>
      </c>
      <c r="C21" s="19" t="s">
        <v>1351</v>
      </c>
      <c r="D21" s="68">
        <v>3000515</v>
      </c>
      <c r="E21" s="19" t="s">
        <v>1338</v>
      </c>
      <c r="F21" s="69">
        <v>236</v>
      </c>
      <c r="G21" s="19" t="s">
        <v>1328</v>
      </c>
      <c r="H21" s="20">
        <v>0.4014749999999998</v>
      </c>
      <c r="I21" s="21">
        <v>0.56156699999999971</v>
      </c>
      <c r="J21" s="21">
        <f t="shared" si="0"/>
        <v>4.3215720858370332E-2</v>
      </c>
      <c r="K21" s="21">
        <v>2.4508200294803828E-3</v>
      </c>
      <c r="L21" s="21">
        <v>1.2580900193370326E-2</v>
      </c>
      <c r="M21" s="21">
        <v>2.8184000635519624E-2</v>
      </c>
      <c r="N21" s="22">
        <f t="shared" si="1"/>
        <v>4.3642522254341582E-3</v>
      </c>
      <c r="O21" s="22">
        <f t="shared" si="2"/>
        <v>2.6767456461741369E-2</v>
      </c>
      <c r="P21" s="23">
        <f t="shared" si="3"/>
        <v>7.6955591867702969E-2</v>
      </c>
      <c r="Q21" s="70">
        <v>30098.5</v>
      </c>
      <c r="R21" s="21">
        <v>0</v>
      </c>
      <c r="S21" s="23">
        <f t="shared" si="4"/>
        <v>0</v>
      </c>
    </row>
    <row r="22" spans="1:19" ht="51" x14ac:dyDescent="0.25">
      <c r="A22" s="17"/>
      <c r="B22" s="19">
        <v>5005659</v>
      </c>
      <c r="C22" s="19" t="s">
        <v>1352</v>
      </c>
      <c r="D22" s="68">
        <v>3000515</v>
      </c>
      <c r="E22" s="19" t="s">
        <v>1338</v>
      </c>
      <c r="F22" s="69">
        <v>236</v>
      </c>
      <c r="G22" s="19" t="s">
        <v>1328</v>
      </c>
      <c r="H22" s="20">
        <v>138.79588800000002</v>
      </c>
      <c r="I22" s="21">
        <v>122.70299899999999</v>
      </c>
      <c r="J22" s="21">
        <f t="shared" si="0"/>
        <v>33.456990847975248</v>
      </c>
      <c r="K22" s="21">
        <v>5.2186262321192771</v>
      </c>
      <c r="L22" s="21">
        <v>0.1815403118453105</v>
      </c>
      <c r="M22" s="21">
        <v>28.056824304010661</v>
      </c>
      <c r="N22" s="22">
        <f t="shared" si="1"/>
        <v>4.2530551613651088E-2</v>
      </c>
      <c r="O22" s="22">
        <f t="shared" si="2"/>
        <v>4.4010061595679405E-2</v>
      </c>
      <c r="P22" s="23">
        <f t="shared" si="3"/>
        <v>0.27266644760634784</v>
      </c>
      <c r="Q22" s="70">
        <v>160</v>
      </c>
      <c r="R22" s="21">
        <v>0</v>
      </c>
      <c r="S22" s="23">
        <f t="shared" si="4"/>
        <v>0</v>
      </c>
    </row>
    <row r="23" spans="1:19" ht="51" x14ac:dyDescent="0.25">
      <c r="A23" s="17"/>
      <c r="B23" s="19">
        <v>5005660</v>
      </c>
      <c r="C23" s="19" t="s">
        <v>1353</v>
      </c>
      <c r="D23" s="68">
        <v>3000515</v>
      </c>
      <c r="E23" s="19" t="s">
        <v>1338</v>
      </c>
      <c r="F23" s="69">
        <v>236</v>
      </c>
      <c r="G23" s="19" t="s">
        <v>1328</v>
      </c>
      <c r="H23" s="20">
        <v>39.527251999999962</v>
      </c>
      <c r="I23" s="21">
        <v>0.54553199999999991</v>
      </c>
      <c r="J23" s="21">
        <f t="shared" si="0"/>
        <v>1.5046859625726938E-2</v>
      </c>
      <c r="K23" s="21">
        <v>0</v>
      </c>
      <c r="L23" s="21">
        <v>4.7685997560620308E-4</v>
      </c>
      <c r="M23" s="21">
        <v>1.4569999650120735E-2</v>
      </c>
      <c r="N23" s="22">
        <f t="shared" si="1"/>
        <v>0</v>
      </c>
      <c r="O23" s="22">
        <f t="shared" si="2"/>
        <v>8.7411916369012843E-4</v>
      </c>
      <c r="P23" s="23">
        <f t="shared" si="3"/>
        <v>2.7581992670873461E-2</v>
      </c>
      <c r="Q23" s="70">
        <v>50</v>
      </c>
      <c r="R23" s="21">
        <v>0</v>
      </c>
      <c r="S23" s="23">
        <f t="shared" si="4"/>
        <v>0</v>
      </c>
    </row>
    <row r="24" spans="1:19" ht="15.75" thickBot="1" x14ac:dyDescent="0.3">
      <c r="A24" s="41" t="s">
        <v>302</v>
      </c>
      <c r="B24" s="43"/>
      <c r="C24" s="43"/>
      <c r="D24" s="65"/>
      <c r="E24" s="43"/>
      <c r="F24" s="66"/>
      <c r="G24" s="43"/>
      <c r="H24" s="44">
        <f t="shared" ref="H24:M24" ca="1" si="5">OFFSET(H24,-MATCH("PROYECTOS",$A$8:$A$33,0)-1,0)-(OFFSET(H24,-MATCH("PROYECTOS",$A$8:$A$33,0),0))</f>
        <v>280.64164499999987</v>
      </c>
      <c r="I24" s="45">
        <f t="shared" ca="1" si="5"/>
        <v>707.48663099999999</v>
      </c>
      <c r="J24" s="45">
        <f t="shared" ca="1" si="5"/>
        <v>88.744158527156287</v>
      </c>
      <c r="K24" s="45">
        <f t="shared" ca="1" si="5"/>
        <v>16.112999647593824</v>
      </c>
      <c r="L24" s="45">
        <f t="shared" ca="1" si="5"/>
        <v>38.370077658884838</v>
      </c>
      <c r="M24" s="45">
        <f t="shared" ca="1" si="5"/>
        <v>34.261081220677625</v>
      </c>
      <c r="N24" s="46">
        <f t="shared" ca="1" si="1"/>
        <v>2.2774988164537945E-2</v>
      </c>
      <c r="O24" s="46">
        <f t="shared" ca="1" si="2"/>
        <v>7.700933829586197E-2</v>
      </c>
      <c r="P24" s="47">
        <f t="shared" ca="1" si="3"/>
        <v>0.12543580986360192</v>
      </c>
      <c r="Q24" s="67"/>
      <c r="R24" s="45"/>
      <c r="S24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workbookViewId="0">
      <selection activeCell="A11" sqref="A11:L11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93</v>
      </c>
      <c r="B1" s="50" t="s">
        <v>56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1359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223.46996300000001</v>
      </c>
      <c r="E6" s="14">
        <v>278.22675099999998</v>
      </c>
      <c r="F6" s="14">
        <v>46.009847331440596</v>
      </c>
      <c r="G6" s="14">
        <v>16.774035182883381</v>
      </c>
      <c r="H6" s="14">
        <v>17.298832660302651</v>
      </c>
      <c r="I6" s="14">
        <v>11.936979488254565</v>
      </c>
      <c r="J6" s="15">
        <v>6.0289081199396896E-2</v>
      </c>
      <c r="K6" s="15">
        <v>0.12246438460975319</v>
      </c>
      <c r="L6" s="16">
        <v>0.16536816523239564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221.28886100000005</v>
      </c>
      <c r="E7" s="38">
        <f ca="1">SUM(E8:OFFSET(E6,MATCH("GOBIERNOS REGIONALES",$A$8:$A$50,0),0))</f>
        <v>275.90365999999989</v>
      </c>
      <c r="F7" s="38">
        <f ca="1">SUM(F8:OFFSET(F6,MATCH("GOBIERNOS REGIONALES",$A$8:$A$50,0),0))</f>
        <v>45.730805351862273</v>
      </c>
      <c r="G7" s="38">
        <f ca="1">SUM(G8:OFFSET(G6,MATCH("GOBIERNOS REGIONALES",$A$8:$A$50,0),0))</f>
        <v>16.603322802795446</v>
      </c>
      <c r="H7" s="38">
        <f ca="1">SUM(H8:OFFSET(H6,MATCH("GOBIERNOS REGIONALES",$A$8:$A$50,0),0))</f>
        <v>17.218471610389315</v>
      </c>
      <c r="I7" s="38">
        <f ca="1">SUM(I8:OFFSET(I6,MATCH("GOBIERNOS REGIONALES",$A$8:$A$50,0),0))</f>
        <v>11.909010938677511</v>
      </c>
      <c r="J7" s="39">
        <f ca="1">IFERROR(G7/E7,0)</f>
        <v>6.0177972277698139E-2</v>
      </c>
      <c r="K7" s="39">
        <f ca="1">IFERROR(SUM(G7,H7)/E7,0)</f>
        <v>0.12258552283498078</v>
      </c>
      <c r="L7" s="40">
        <f ca="1">IFERROR(SUM(G7,H7,I7)/E7,0)</f>
        <v>0.16574917981103365</v>
      </c>
      <c r="M7" s="4"/>
    </row>
    <row r="8" spans="1:13" x14ac:dyDescent="0.25">
      <c r="A8" s="17"/>
      <c r="B8" s="18">
        <v>38</v>
      </c>
      <c r="C8" s="19" t="s">
        <v>129</v>
      </c>
      <c r="D8" s="20">
        <v>32.364235999999998</v>
      </c>
      <c r="E8" s="21">
        <v>32.410873999999993</v>
      </c>
      <c r="F8" s="21">
        <f t="shared" ref="F8:F12" si="0">SUM(G8,H8,I8)</f>
        <v>5.337024277452656</v>
      </c>
      <c r="G8" s="21">
        <v>1.9202394860403729</v>
      </c>
      <c r="H8" s="21">
        <v>1.3794585441792151</v>
      </c>
      <c r="I8" s="21">
        <v>2.037326247233068</v>
      </c>
      <c r="J8" s="22">
        <f t="shared" ref="J8:J12" si="1">IFERROR(G8/E8,0)</f>
        <v>5.9246766564837877E-2</v>
      </c>
      <c r="K8" s="22">
        <f t="shared" ref="K8:K12" si="2">IFERROR(SUM(G8,H8)/E8,0)</f>
        <v>0.10180836315057683</v>
      </c>
      <c r="L8" s="23">
        <f t="shared" ref="L8:L12" si="3">IFERROR(SUM(G8,H8,I8)/E8,0)</f>
        <v>0.16466770619800802</v>
      </c>
      <c r="M8" s="4"/>
    </row>
    <row r="9" spans="1:13" ht="25.5" x14ac:dyDescent="0.25">
      <c r="A9" s="17"/>
      <c r="B9" s="18">
        <v>241</v>
      </c>
      <c r="C9" s="19" t="s">
        <v>165</v>
      </c>
      <c r="D9" s="20">
        <v>188.92462500000005</v>
      </c>
      <c r="E9" s="21">
        <v>243.49278599999991</v>
      </c>
      <c r="F9" s="21">
        <f t="shared" si="0"/>
        <v>40.393781074409617</v>
      </c>
      <c r="G9" s="21">
        <v>14.683083316755074</v>
      </c>
      <c r="H9" s="21">
        <v>15.8390130662101</v>
      </c>
      <c r="I9" s="21">
        <v>9.8716846914444432</v>
      </c>
      <c r="J9" s="22">
        <f t="shared" si="1"/>
        <v>6.0301923346324844E-2</v>
      </c>
      <c r="K9" s="22">
        <f t="shared" si="2"/>
        <v>0.12535113209869464</v>
      </c>
      <c r="L9" s="23">
        <f t="shared" si="3"/>
        <v>0.16589313276168122</v>
      </c>
      <c r="M9" s="4"/>
    </row>
    <row r="10" spans="1:13" x14ac:dyDescent="0.25">
      <c r="A10" s="34" t="s">
        <v>214</v>
      </c>
      <c r="B10" s="57"/>
      <c r="C10" s="36"/>
      <c r="D10" s="37">
        <f ca="1">SUM(D11:OFFSET(D9,(MATCH("GOBIERNOS LOCALES",$A$8:$A$50,0)-MATCH("GOBIERNOS REGIONALES",$A$8:$A$50,0)),0))</f>
        <v>0.34162799999999993</v>
      </c>
      <c r="E10" s="38">
        <f ca="1">SUM(E11:OFFSET(E9,(MATCH("GOBIERNOS LOCALES",$A$8:$A$50,0)-MATCH("GOBIERNOS REGIONALES",$A$8:$A$50,0)),0))</f>
        <v>0.31311500000000003</v>
      </c>
      <c r="F10" s="38">
        <f ca="1">SUM(F11:OFFSET(F9,(MATCH("GOBIERNOS LOCALES",$A$8:$A$50,0)-MATCH("GOBIERNOS REGIONALES",$A$8:$A$50,0)),0))</f>
        <v>8.7260718224570155E-2</v>
      </c>
      <c r="G10" s="38">
        <f ca="1">SUM(G11:OFFSET(G9,(MATCH("GOBIERNOS LOCALES",$A$8:$A$50,0)-MATCH("GOBIERNOS REGIONALES",$A$8:$A$50,0)),0))</f>
        <v>4.6923619112931192E-2</v>
      </c>
      <c r="H10" s="38">
        <f ca="1">SUM(H11:OFFSET(H9,(MATCH("GOBIERNOS LOCALES",$A$8:$A$50,0)-MATCH("GOBIERNOS REGIONALES",$A$8:$A$50,0)),0))</f>
        <v>2.0168549555819482E-2</v>
      </c>
      <c r="I10" s="38">
        <f ca="1">SUM(I11:OFFSET(I9,(MATCH("GOBIERNOS LOCALES",$A$8:$A$50,0)-MATCH("GOBIERNOS REGIONALES",$A$8:$A$50,0)),0))</f>
        <v>2.0168549555819482E-2</v>
      </c>
      <c r="J10" s="39">
        <f t="shared" ca="1" si="1"/>
        <v>0.1498606553915692</v>
      </c>
      <c r="K10" s="39">
        <f t="shared" ca="1" si="2"/>
        <v>0.21427324998403355</v>
      </c>
      <c r="L10" s="40">
        <f t="shared" ca="1" si="3"/>
        <v>0.27868584457649792</v>
      </c>
      <c r="M10" s="4"/>
    </row>
    <row r="11" spans="1:13" x14ac:dyDescent="0.25">
      <c r="A11" s="17"/>
      <c r="B11" s="18">
        <v>457</v>
      </c>
      <c r="C11" s="19" t="s">
        <v>232</v>
      </c>
      <c r="D11" s="20">
        <v>0.34162799999999993</v>
      </c>
      <c r="E11" s="21">
        <v>0.31311500000000003</v>
      </c>
      <c r="F11" s="21">
        <f t="shared" si="0"/>
        <v>8.7260718224570155E-2</v>
      </c>
      <c r="G11" s="21">
        <v>4.6923619112931192E-2</v>
      </c>
      <c r="H11" s="21">
        <v>2.0168549555819482E-2</v>
      </c>
      <c r="I11" s="21">
        <v>2.0168549555819482E-2</v>
      </c>
      <c r="J11" s="22">
        <f t="shared" si="1"/>
        <v>0.1498606553915692</v>
      </c>
      <c r="K11" s="22">
        <f t="shared" si="2"/>
        <v>0.21427324998403355</v>
      </c>
      <c r="L11" s="23">
        <f t="shared" si="3"/>
        <v>0.27868584457649792</v>
      </c>
      <c r="M11" s="4"/>
    </row>
    <row r="12" spans="1:13" ht="15.75" thickBot="1" x14ac:dyDescent="0.3">
      <c r="A12" s="41" t="s">
        <v>241</v>
      </c>
      <c r="B12" s="58"/>
      <c r="C12" s="43"/>
      <c r="D12" s="44">
        <v>1.8394740000000003</v>
      </c>
      <c r="E12" s="45">
        <v>2.0099759999999995</v>
      </c>
      <c r="F12" s="45">
        <f t="shared" si="0"/>
        <v>0.19178126135375351</v>
      </c>
      <c r="G12" s="45">
        <v>0.12378876097500324</v>
      </c>
      <c r="H12" s="45">
        <v>6.019250035751611E-2</v>
      </c>
      <c r="I12" s="45">
        <v>7.8000000212341547E-3</v>
      </c>
      <c r="J12" s="46">
        <f t="shared" si="1"/>
        <v>6.1587183615626886E-2</v>
      </c>
      <c r="K12" s="46">
        <f t="shared" si="2"/>
        <v>9.1534058781059774E-2</v>
      </c>
      <c r="L12" s="47">
        <f t="shared" si="3"/>
        <v>9.5414702142589541E-2</v>
      </c>
      <c r="M12" s="4"/>
    </row>
    <row r="13" spans="1:13" x14ac:dyDescent="0.25">
      <c r="D13" s="5"/>
      <c r="E13" s="5"/>
      <c r="F13" s="5"/>
      <c r="G13" s="5"/>
      <c r="H13" s="5"/>
      <c r="I13" s="5"/>
      <c r="J13" s="4"/>
      <c r="K13" s="4"/>
      <c r="L13" s="4"/>
      <c r="M13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93</v>
      </c>
      <c r="B1" s="51" t="s">
        <v>56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1360</v>
      </c>
      <c r="N2" s="72" t="s">
        <v>1381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223.46996300000001</v>
      </c>
      <c r="E6" s="14">
        <f ca="1">SUM(E7:OFFSET(E7,50,0))</f>
        <v>278.22675099999998</v>
      </c>
      <c r="F6" s="14">
        <f ca="1">SUM(F7:OFFSET(F7,50,0))</f>
        <v>46.009847331440596</v>
      </c>
      <c r="G6" s="14">
        <f ca="1">SUM(G7:OFFSET(G7,50,0))</f>
        <v>16.774035182883381</v>
      </c>
      <c r="H6" s="14">
        <f ca="1">SUM(H7:OFFSET(H7,50,0))</f>
        <v>17.298832660302651</v>
      </c>
      <c r="I6" s="14">
        <f ca="1">SUM(I7:OFFSET(I7,50,0))</f>
        <v>11.936979488254565</v>
      </c>
      <c r="J6" s="15">
        <f ca="1">IFERROR(G6/E6,0)</f>
        <v>6.0289081199396896E-2</v>
      </c>
      <c r="K6" s="15">
        <f ca="1">IFERROR(SUM(G6,H6)/E6,0)</f>
        <v>0.12246438460975319</v>
      </c>
      <c r="L6" s="16">
        <f ca="1">IFERROR(SUM(G6,H6,I6)/E6,0)</f>
        <v>0.16536816523239564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4</v>
      </c>
      <c r="C7" s="19" t="s">
        <v>261</v>
      </c>
      <c r="D7" s="20">
        <v>2.8704909999999999</v>
      </c>
      <c r="E7" s="21">
        <v>15.137627</v>
      </c>
      <c r="F7" s="21">
        <f t="shared" ref="F7:F24" si="0">SUM(G7,H7,I7)</f>
        <v>2.603510563261807</v>
      </c>
      <c r="G7" s="21">
        <v>1.9181447300361469</v>
      </c>
      <c r="H7" s="21">
        <v>0.25682307768147439</v>
      </c>
      <c r="I7" s="21">
        <v>0.42854275554418564</v>
      </c>
      <c r="J7" s="22">
        <f t="shared" ref="J7:J24" si="1">IFERROR(G7/E7,0)</f>
        <v>0.12671370024087308</v>
      </c>
      <c r="K7" s="22">
        <f t="shared" ref="K7:K24" si="2">IFERROR(SUM(G7,H7)/E7,0)</f>
        <v>0.1436795745936679</v>
      </c>
      <c r="L7" s="23">
        <f t="shared" ref="L7:L24" si="3">IFERROR(SUM(G7,H7,I7)/E7,0)</f>
        <v>0.17198934570536101</v>
      </c>
      <c r="M7" s="4"/>
      <c r="N7" t="s">
        <v>262</v>
      </c>
      <c r="O7" s="5">
        <v>3.3393000485375524E-2</v>
      </c>
      <c r="P7" s="71">
        <v>0.86976793908721695</v>
      </c>
    </row>
    <row r="8" spans="1:16" x14ac:dyDescent="0.25">
      <c r="A8" s="17"/>
      <c r="B8" s="55">
        <v>5</v>
      </c>
      <c r="C8" s="19" t="s">
        <v>262</v>
      </c>
      <c r="D8" s="20">
        <v>0</v>
      </c>
      <c r="E8" s="21">
        <v>3.8393000000000004E-2</v>
      </c>
      <c r="F8" s="21">
        <f t="shared" si="0"/>
        <v>3.3393000485375524E-2</v>
      </c>
      <c r="G8" s="21">
        <v>1.9693000474944711E-2</v>
      </c>
      <c r="H8" s="21">
        <v>1.3700000010430813E-2</v>
      </c>
      <c r="I8" s="21">
        <v>0</v>
      </c>
      <c r="J8" s="22">
        <f t="shared" si="1"/>
        <v>0.51293205727462576</v>
      </c>
      <c r="K8" s="22">
        <f t="shared" si="2"/>
        <v>0.86976793908721695</v>
      </c>
      <c r="L8" s="23">
        <f t="shared" si="3"/>
        <v>0.86976793908721695</v>
      </c>
      <c r="M8" s="4"/>
      <c r="N8" t="s">
        <v>267</v>
      </c>
      <c r="O8" s="5">
        <v>4.3851673826575279</v>
      </c>
      <c r="P8" s="71">
        <v>0.46966541848510329</v>
      </c>
    </row>
    <row r="9" spans="1:16" x14ac:dyDescent="0.25">
      <c r="A9" s="17"/>
      <c r="B9" s="55">
        <v>7</v>
      </c>
      <c r="C9" s="19" t="s">
        <v>264</v>
      </c>
      <c r="D9" s="20">
        <v>5.7381489999999999</v>
      </c>
      <c r="E9" s="21">
        <v>9.2644239999999982</v>
      </c>
      <c r="F9" s="21">
        <f t="shared" si="0"/>
        <v>3.311272707360331</v>
      </c>
      <c r="G9" s="21">
        <v>1.9851512480527163</v>
      </c>
      <c r="H9" s="21">
        <v>0.40244296658784151</v>
      </c>
      <c r="I9" s="21">
        <v>0.9236784927197732</v>
      </c>
      <c r="J9" s="22">
        <f t="shared" si="1"/>
        <v>0.21427681289767359</v>
      </c>
      <c r="K9" s="22">
        <f t="shared" si="2"/>
        <v>0.25771642302214992</v>
      </c>
      <c r="L9" s="23">
        <f t="shared" si="3"/>
        <v>0.35741808744508363</v>
      </c>
      <c r="M9" s="4"/>
      <c r="N9" t="s">
        <v>264</v>
      </c>
      <c r="O9" s="5">
        <v>3.311272707360331</v>
      </c>
      <c r="P9" s="71">
        <v>0.35741808744508363</v>
      </c>
    </row>
    <row r="10" spans="1:16" x14ac:dyDescent="0.25">
      <c r="A10" s="17"/>
      <c r="B10" s="55">
        <v>8</v>
      </c>
      <c r="C10" s="19" t="s">
        <v>265</v>
      </c>
      <c r="D10" s="20">
        <v>0.55000000000000004</v>
      </c>
      <c r="E10" s="21">
        <v>0.83339699999999994</v>
      </c>
      <c r="F10" s="21">
        <f t="shared" si="0"/>
        <v>2.8035070281475782E-2</v>
      </c>
      <c r="G10" s="21">
        <v>1.6535070259124041E-2</v>
      </c>
      <c r="H10" s="21">
        <v>8.9000000152736902E-3</v>
      </c>
      <c r="I10" s="21">
        <v>2.6000000070780516E-3</v>
      </c>
      <c r="J10" s="22">
        <f t="shared" si="1"/>
        <v>1.9840568491516098E-2</v>
      </c>
      <c r="K10" s="22">
        <f t="shared" si="2"/>
        <v>3.0519752620177098E-2</v>
      </c>
      <c r="L10" s="23">
        <f t="shared" si="3"/>
        <v>3.3639514278880032E-2</v>
      </c>
      <c r="M10" s="4"/>
      <c r="N10" t="s">
        <v>270</v>
      </c>
      <c r="O10" s="5">
        <v>3.793741214579768</v>
      </c>
      <c r="P10" s="71">
        <v>0.3254212613893217</v>
      </c>
    </row>
    <row r="11" spans="1:16" x14ac:dyDescent="0.25">
      <c r="A11" s="17"/>
      <c r="B11" s="55">
        <v>9</v>
      </c>
      <c r="C11" s="19" t="s">
        <v>266</v>
      </c>
      <c r="D11" s="20">
        <v>0.05</v>
      </c>
      <c r="E11" s="21">
        <v>0.05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  <c r="N11" t="s">
        <v>279</v>
      </c>
      <c r="O11" s="5">
        <v>6.0846540179336444</v>
      </c>
      <c r="P11" s="71">
        <v>0.3105868893607015</v>
      </c>
    </row>
    <row r="12" spans="1:16" x14ac:dyDescent="0.25">
      <c r="A12" s="17"/>
      <c r="B12" s="55">
        <v>10</v>
      </c>
      <c r="C12" s="19" t="s">
        <v>267</v>
      </c>
      <c r="D12" s="20">
        <v>6.5680730000000001</v>
      </c>
      <c r="E12" s="21">
        <v>9.3367900000000006</v>
      </c>
      <c r="F12" s="21">
        <f t="shared" si="0"/>
        <v>4.3851673826575279</v>
      </c>
      <c r="G12" s="21">
        <v>3.1560610323213041</v>
      </c>
      <c r="H12" s="21">
        <v>0.54510788712650537</v>
      </c>
      <c r="I12" s="21">
        <v>0.68399846320971847</v>
      </c>
      <c r="J12" s="22">
        <f t="shared" si="1"/>
        <v>0.33802420664075167</v>
      </c>
      <c r="K12" s="22">
        <f t="shared" si="2"/>
        <v>0.39640700063381623</v>
      </c>
      <c r="L12" s="23">
        <f t="shared" si="3"/>
        <v>0.46966541848510329</v>
      </c>
      <c r="M12" s="4"/>
      <c r="N12" t="s">
        <v>275</v>
      </c>
      <c r="O12" s="5">
        <v>2.6594166884751758</v>
      </c>
      <c r="P12" s="71">
        <v>0.19092076647488387</v>
      </c>
    </row>
    <row r="13" spans="1:16" x14ac:dyDescent="0.25">
      <c r="A13" s="17"/>
      <c r="B13" s="55">
        <v>11</v>
      </c>
      <c r="C13" s="19" t="s">
        <v>268</v>
      </c>
      <c r="D13" s="20">
        <v>30.922671999999999</v>
      </c>
      <c r="E13" s="21">
        <v>26.276036999999999</v>
      </c>
      <c r="F13" s="21">
        <f t="shared" si="0"/>
        <v>2.9869721797294915</v>
      </c>
      <c r="G13" s="21">
        <v>0.45443601483566454</v>
      </c>
      <c r="H13" s="21">
        <v>2.1087299332211842</v>
      </c>
      <c r="I13" s="21">
        <v>0.42380623167264275</v>
      </c>
      <c r="J13" s="22">
        <f t="shared" si="1"/>
        <v>1.7294693824478347E-2</v>
      </c>
      <c r="K13" s="22">
        <f t="shared" si="2"/>
        <v>9.7547660937486458E-2</v>
      </c>
      <c r="L13" s="23">
        <f t="shared" si="3"/>
        <v>0.11367666211344929</v>
      </c>
      <c r="M13" s="4"/>
      <c r="N13" t="s">
        <v>272</v>
      </c>
      <c r="O13" s="5">
        <v>13.00634033240749</v>
      </c>
      <c r="P13" s="71">
        <v>0.18620610945654165</v>
      </c>
    </row>
    <row r="14" spans="1:16" x14ac:dyDescent="0.25">
      <c r="A14" s="17"/>
      <c r="B14" s="55">
        <v>12</v>
      </c>
      <c r="C14" s="19" t="s">
        <v>269</v>
      </c>
      <c r="D14" s="20">
        <v>3.6754790000000002</v>
      </c>
      <c r="E14" s="21">
        <v>4.8172349999999993</v>
      </c>
      <c r="F14" s="21">
        <f t="shared" si="0"/>
        <v>0.4934167749597691</v>
      </c>
      <c r="G14" s="21">
        <v>9.3416437041014433E-2</v>
      </c>
      <c r="H14" s="21">
        <v>0.16778454737504944</v>
      </c>
      <c r="I14" s="21">
        <v>0.23221579054370522</v>
      </c>
      <c r="J14" s="22">
        <f t="shared" si="1"/>
        <v>1.9392127857788637E-2</v>
      </c>
      <c r="K14" s="22">
        <f t="shared" si="2"/>
        <v>5.4222180237431618E-2</v>
      </c>
      <c r="L14" s="23">
        <f t="shared" si="3"/>
        <v>0.10242738312741005</v>
      </c>
      <c r="M14" s="4"/>
      <c r="N14" t="s">
        <v>261</v>
      </c>
      <c r="O14" s="5">
        <v>2.603510563261807</v>
      </c>
      <c r="P14" s="71">
        <v>0.17198934570536101</v>
      </c>
    </row>
    <row r="15" spans="1:16" x14ac:dyDescent="0.25">
      <c r="A15" s="17"/>
      <c r="B15" s="55">
        <v>13</v>
      </c>
      <c r="C15" s="19" t="s">
        <v>270</v>
      </c>
      <c r="D15" s="20">
        <v>5.7266380000000003</v>
      </c>
      <c r="E15" s="21">
        <v>11.657939000000001</v>
      </c>
      <c r="F15" s="21">
        <f t="shared" si="0"/>
        <v>3.793741214579768</v>
      </c>
      <c r="G15" s="21">
        <v>1.0699243188719265</v>
      </c>
      <c r="H15" s="21">
        <v>1.8901456362800673</v>
      </c>
      <c r="I15" s="21">
        <v>0.8336712594277742</v>
      </c>
      <c r="J15" s="22">
        <f t="shared" si="1"/>
        <v>9.1776455415655073E-2</v>
      </c>
      <c r="K15" s="22">
        <f t="shared" si="2"/>
        <v>0.25391022848481137</v>
      </c>
      <c r="L15" s="23">
        <f t="shared" si="3"/>
        <v>0.3254212613893217</v>
      </c>
      <c r="M15" s="4"/>
      <c r="N15" t="s">
        <v>273</v>
      </c>
      <c r="O15" s="5">
        <v>1.651224673492834</v>
      </c>
      <c r="P15" s="71">
        <v>0.11740548516123596</v>
      </c>
    </row>
    <row r="16" spans="1:16" x14ac:dyDescent="0.25">
      <c r="A16" s="17"/>
      <c r="B16" s="55">
        <v>15</v>
      </c>
      <c r="C16" s="19" t="s">
        <v>272</v>
      </c>
      <c r="D16" s="20">
        <v>60.811349</v>
      </c>
      <c r="E16" s="21">
        <v>69.849159999999998</v>
      </c>
      <c r="F16" s="21">
        <f t="shared" si="0"/>
        <v>13.00634033240749</v>
      </c>
      <c r="G16" s="21">
        <v>4.6920269046895555</v>
      </c>
      <c r="H16" s="21">
        <v>4.9211798510732478</v>
      </c>
      <c r="I16" s="21">
        <v>3.3931335766446864</v>
      </c>
      <c r="J16" s="22">
        <f t="shared" si="1"/>
        <v>6.7173705520432253E-2</v>
      </c>
      <c r="K16" s="22">
        <f t="shared" si="2"/>
        <v>0.13762809396366119</v>
      </c>
      <c r="L16" s="23">
        <f t="shared" si="3"/>
        <v>0.18620610945654165</v>
      </c>
      <c r="M16" s="4"/>
      <c r="N16" t="s">
        <v>268</v>
      </c>
      <c r="O16" s="5">
        <v>2.9869721797294915</v>
      </c>
      <c r="P16" s="71">
        <v>0.11367666211344929</v>
      </c>
    </row>
    <row r="17" spans="1:16" x14ac:dyDescent="0.25">
      <c r="A17" s="17"/>
      <c r="B17" s="55">
        <v>16</v>
      </c>
      <c r="C17" s="19" t="s">
        <v>273</v>
      </c>
      <c r="D17" s="20">
        <v>10.376746000000001</v>
      </c>
      <c r="E17" s="21">
        <v>14.064288999999999</v>
      </c>
      <c r="F17" s="21">
        <f t="shared" si="0"/>
        <v>1.651224673492834</v>
      </c>
      <c r="G17" s="21">
        <v>0.25841314427088946</v>
      </c>
      <c r="H17" s="21">
        <v>1.1265827941242605</v>
      </c>
      <c r="I17" s="21">
        <v>0.26622873509768397</v>
      </c>
      <c r="J17" s="22">
        <f t="shared" si="1"/>
        <v>1.8373708352472668E-2</v>
      </c>
      <c r="K17" s="22">
        <f t="shared" si="2"/>
        <v>9.8476072156591071E-2</v>
      </c>
      <c r="L17" s="23">
        <f t="shared" si="3"/>
        <v>0.11740548516123596</v>
      </c>
      <c r="M17" s="4"/>
      <c r="N17" t="s">
        <v>269</v>
      </c>
      <c r="O17" s="5">
        <v>0.4934167749597691</v>
      </c>
      <c r="P17" s="71">
        <v>0.10242738312741005</v>
      </c>
    </row>
    <row r="18" spans="1:16" x14ac:dyDescent="0.25">
      <c r="A18" s="17"/>
      <c r="B18" s="55">
        <v>17</v>
      </c>
      <c r="C18" s="19" t="s">
        <v>274</v>
      </c>
      <c r="D18" s="20">
        <v>9.8317189999999997</v>
      </c>
      <c r="E18" s="21">
        <v>16.770742000000002</v>
      </c>
      <c r="F18" s="21">
        <f t="shared" si="0"/>
        <v>1.6169558255896845</v>
      </c>
      <c r="G18" s="21">
        <v>0.43588459986494854</v>
      </c>
      <c r="H18" s="21">
        <v>0.55785555942020437</v>
      </c>
      <c r="I18" s="21">
        <v>0.62321566630453162</v>
      </c>
      <c r="J18" s="22">
        <f t="shared" si="1"/>
        <v>2.5990776070906611E-2</v>
      </c>
      <c r="K18" s="22">
        <f t="shared" si="2"/>
        <v>5.9254394306772637E-2</v>
      </c>
      <c r="L18" s="23">
        <f t="shared" si="3"/>
        <v>9.6415282376276751E-2</v>
      </c>
      <c r="M18" s="4"/>
      <c r="N18" t="s">
        <v>274</v>
      </c>
      <c r="O18" s="5">
        <v>1.6169558255896845</v>
      </c>
      <c r="P18" s="71">
        <v>9.6415282376276751E-2</v>
      </c>
    </row>
    <row r="19" spans="1:16" x14ac:dyDescent="0.25">
      <c r="A19" s="17"/>
      <c r="B19" s="55">
        <v>18</v>
      </c>
      <c r="C19" s="19" t="s">
        <v>275</v>
      </c>
      <c r="D19" s="20">
        <v>6.9998079999999998</v>
      </c>
      <c r="E19" s="21">
        <v>13.929425999999999</v>
      </c>
      <c r="F19" s="21">
        <f t="shared" si="0"/>
        <v>2.6594166884751758</v>
      </c>
      <c r="G19" s="21">
        <v>1.8398487503873184</v>
      </c>
      <c r="H19" s="21">
        <v>0.4290978093049489</v>
      </c>
      <c r="I19" s="21">
        <v>0.39047012878290843</v>
      </c>
      <c r="J19" s="22">
        <f t="shared" si="1"/>
        <v>0.13208360131905783</v>
      </c>
      <c r="K19" s="22">
        <f t="shared" si="2"/>
        <v>0.16288873351222566</v>
      </c>
      <c r="L19" s="23">
        <f t="shared" si="3"/>
        <v>0.19092076647488387</v>
      </c>
      <c r="M19" s="4"/>
      <c r="N19" t="s">
        <v>278</v>
      </c>
      <c r="O19" s="5">
        <v>0.87037245673127472</v>
      </c>
      <c r="P19" s="71">
        <v>7.8975483590997E-2</v>
      </c>
    </row>
    <row r="20" spans="1:16" x14ac:dyDescent="0.25">
      <c r="A20" s="17"/>
      <c r="B20" s="55">
        <v>19</v>
      </c>
      <c r="C20" s="19" t="s">
        <v>276</v>
      </c>
      <c r="D20" s="20">
        <v>0</v>
      </c>
      <c r="E20" s="21">
        <v>0.68177500000000002</v>
      </c>
      <c r="F20" s="21">
        <f t="shared" si="0"/>
        <v>0</v>
      </c>
      <c r="G20" s="21">
        <v>0</v>
      </c>
      <c r="H20" s="21">
        <v>0</v>
      </c>
      <c r="I20" s="21">
        <v>0</v>
      </c>
      <c r="J20" s="22">
        <f t="shared" si="1"/>
        <v>0</v>
      </c>
      <c r="K20" s="22">
        <f t="shared" si="2"/>
        <v>0</v>
      </c>
      <c r="L20" s="23">
        <f t="shared" si="3"/>
        <v>0</v>
      </c>
      <c r="M20" s="4"/>
      <c r="N20" t="s">
        <v>277</v>
      </c>
      <c r="O20" s="5">
        <v>0.14043800791841932</v>
      </c>
      <c r="P20" s="71">
        <v>5.8498896327279934E-2</v>
      </c>
    </row>
    <row r="21" spans="1:16" x14ac:dyDescent="0.25">
      <c r="A21" s="17"/>
      <c r="B21" s="55">
        <v>20</v>
      </c>
      <c r="C21" s="19" t="s">
        <v>277</v>
      </c>
      <c r="D21" s="20">
        <v>7.1719660000000012</v>
      </c>
      <c r="E21" s="21">
        <v>2.4006950000000002</v>
      </c>
      <c r="F21" s="21">
        <f t="shared" si="0"/>
        <v>0.14043800791841932</v>
      </c>
      <c r="G21" s="21">
        <v>9.9069308838807046E-2</v>
      </c>
      <c r="H21" s="21">
        <v>2.0730149524752051E-2</v>
      </c>
      <c r="I21" s="21">
        <v>2.0638549554860219E-2</v>
      </c>
      <c r="J21" s="22">
        <f t="shared" si="1"/>
        <v>4.1266928468134033E-2</v>
      </c>
      <c r="K21" s="22">
        <f t="shared" si="2"/>
        <v>4.9901990200154157E-2</v>
      </c>
      <c r="L21" s="23">
        <f t="shared" si="3"/>
        <v>5.8498896327279934E-2</v>
      </c>
      <c r="M21" s="4"/>
      <c r="N21" t="s">
        <v>282</v>
      </c>
      <c r="O21" s="5">
        <v>2.3449364355765283</v>
      </c>
      <c r="P21" s="71">
        <v>4.4659329506389019E-2</v>
      </c>
    </row>
    <row r="22" spans="1:16" x14ac:dyDescent="0.25">
      <c r="A22" s="17"/>
      <c r="B22" s="55">
        <v>21</v>
      </c>
      <c r="C22" s="19" t="s">
        <v>278</v>
      </c>
      <c r="D22" s="20">
        <v>14.153813</v>
      </c>
      <c r="E22" s="21">
        <v>11.020793000000001</v>
      </c>
      <c r="F22" s="21">
        <f t="shared" si="0"/>
        <v>0.87037245673127472</v>
      </c>
      <c r="G22" s="21">
        <v>3.5415000515058637E-2</v>
      </c>
      <c r="H22" s="21">
        <v>2.2330900188535452E-2</v>
      </c>
      <c r="I22" s="21">
        <v>0.81262655602768064</v>
      </c>
      <c r="J22" s="22">
        <f t="shared" si="1"/>
        <v>3.2134711644668974E-3</v>
      </c>
      <c r="K22" s="22">
        <f t="shared" si="2"/>
        <v>5.2397228315234738E-3</v>
      </c>
      <c r="L22" s="23">
        <f t="shared" si="3"/>
        <v>7.8975483590997E-2</v>
      </c>
      <c r="M22" s="4"/>
      <c r="N22" t="s">
        <v>265</v>
      </c>
      <c r="O22" s="5">
        <v>2.8035070281475782E-2</v>
      </c>
      <c r="P22" s="71">
        <v>3.3639514278880032E-2</v>
      </c>
    </row>
    <row r="23" spans="1:16" x14ac:dyDescent="0.25">
      <c r="A23" s="17"/>
      <c r="B23" s="55">
        <v>22</v>
      </c>
      <c r="C23" s="19" t="s">
        <v>279</v>
      </c>
      <c r="D23" s="20">
        <v>9.9701820000000012</v>
      </c>
      <c r="E23" s="21">
        <v>19.590827000000001</v>
      </c>
      <c r="F23" s="21">
        <f t="shared" si="0"/>
        <v>6.0846540179336444</v>
      </c>
      <c r="G23" s="21">
        <v>1.4958000974729657E-3</v>
      </c>
      <c r="H23" s="21">
        <v>3.4439934217371047</v>
      </c>
      <c r="I23" s="21">
        <v>2.6391647960990667</v>
      </c>
      <c r="J23" s="22">
        <f t="shared" si="1"/>
        <v>7.6352065049268506E-5</v>
      </c>
      <c r="K23" s="22">
        <f t="shared" si="2"/>
        <v>0.17587257658058936</v>
      </c>
      <c r="L23" s="23">
        <f t="shared" si="3"/>
        <v>0.3105868893607015</v>
      </c>
      <c r="M23" s="4"/>
      <c r="N23" t="s">
        <v>266</v>
      </c>
      <c r="O23" s="5">
        <v>0</v>
      </c>
      <c r="P23" s="71">
        <v>0</v>
      </c>
    </row>
    <row r="24" spans="1:16" ht="15.75" thickBot="1" x14ac:dyDescent="0.3">
      <c r="A24" s="24"/>
      <c r="B24" s="56">
        <v>25</v>
      </c>
      <c r="C24" s="26" t="s">
        <v>282</v>
      </c>
      <c r="D24" s="27">
        <v>48.052878</v>
      </c>
      <c r="E24" s="28">
        <v>52.507201999999992</v>
      </c>
      <c r="F24" s="28">
        <f t="shared" si="0"/>
        <v>2.3449364355765283</v>
      </c>
      <c r="G24" s="28">
        <v>0.69851982232648879</v>
      </c>
      <c r="H24" s="28">
        <v>1.3834281266317703</v>
      </c>
      <c r="I24" s="28">
        <v>0.26298848661826923</v>
      </c>
      <c r="J24" s="29">
        <f t="shared" si="1"/>
        <v>1.3303314511530988E-2</v>
      </c>
      <c r="K24" s="29">
        <f t="shared" si="2"/>
        <v>3.9650712086282174E-2</v>
      </c>
      <c r="L24" s="30">
        <f t="shared" si="3"/>
        <v>4.4659329506389019E-2</v>
      </c>
      <c r="M24" s="4"/>
      <c r="N24" t="s">
        <v>276</v>
      </c>
      <c r="O24" s="5">
        <v>0</v>
      </c>
      <c r="P24" s="71">
        <v>0</v>
      </c>
    </row>
    <row r="25" spans="1:16" x14ac:dyDescent="0.25">
      <c r="O25" s="5"/>
      <c r="P25" s="71"/>
    </row>
    <row r="26" spans="1:16" x14ac:dyDescent="0.25">
      <c r="O26" s="5"/>
      <c r="P26" s="71"/>
    </row>
    <row r="27" spans="1:16" x14ac:dyDescent="0.25">
      <c r="O27" s="5"/>
      <c r="P27" s="71"/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topLeftCell="A5" workbookViewId="0">
      <selection activeCell="A23" sqref="A23:D2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93</v>
      </c>
      <c r="B1" s="49" t="s">
        <v>56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1361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223.46996300000001</v>
      </c>
      <c r="E6" s="14">
        <v>278.22675099999998</v>
      </c>
      <c r="F6" s="14">
        <v>46.009847331440596</v>
      </c>
      <c r="G6" s="14">
        <v>16.774035182883381</v>
      </c>
      <c r="H6" s="14">
        <v>17.298832660302651</v>
      </c>
      <c r="I6" s="14">
        <v>11.936979488254565</v>
      </c>
      <c r="J6" s="15">
        <v>6.0289081199396896E-2</v>
      </c>
      <c r="K6" s="15">
        <v>0.12246438460975319</v>
      </c>
      <c r="L6" s="16">
        <v>0.16536816523239564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57.304779999999994</v>
      </c>
      <c r="E7" s="38">
        <f ca="1">SUM(E8:OFFSET(E6,MATCH("PROYECTOS",$A$8:$A$50,0),0))</f>
        <v>71.978875000000002</v>
      </c>
      <c r="F7" s="38">
        <f ca="1">SUM(F8:OFFSET(F6,MATCH("PROYECTOS",$A$8:$A$50,0),0))</f>
        <v>10.506193426144364</v>
      </c>
      <c r="G7" s="38">
        <f ca="1">SUM(G8:OFFSET(G6,MATCH("PROYECTOS",$A$8:$A$50,0),0))</f>
        <v>4.0196827251784271</v>
      </c>
      <c r="H7" s="38">
        <f ca="1">SUM(H8:OFFSET(H6,MATCH("PROYECTOS",$A$8:$A$50,0),0))</f>
        <v>2.9412279801272234</v>
      </c>
      <c r="I7" s="38">
        <f ca="1">SUM(I8:OFFSET(I6,MATCH("PROYECTOS",$A$8:$A$50,0),0))</f>
        <v>3.5452827208387134</v>
      </c>
      <c r="J7" s="39">
        <f ca="1">IFERROR(G7/E7,0)</f>
        <v>5.5845311908229001E-2</v>
      </c>
      <c r="K7" s="39">
        <f ca="1">IFERROR(SUM(G7,H7)/E7,0)</f>
        <v>9.6707689656244974E-2</v>
      </c>
      <c r="L7" s="40">
        <f ca="1">IFERROR(SUM(G7,H7,I7)/E7,0)</f>
        <v>0.1459621788496189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3.3355180000000004</v>
      </c>
      <c r="E8" s="21">
        <v>3.3445550000000002</v>
      </c>
      <c r="F8" s="21">
        <f t="shared" ref="F8:F12" si="0">SUM(G8,H8,I8)</f>
        <v>0.79727079845179105</v>
      </c>
      <c r="G8" s="21">
        <v>0.30939359507465269</v>
      </c>
      <c r="H8" s="21">
        <v>0.18622731073264731</v>
      </c>
      <c r="I8" s="21">
        <v>0.30164989264449105</v>
      </c>
      <c r="J8" s="22">
        <f t="shared" ref="J8:J13" si="1">IFERROR(G8/E8,0)</f>
        <v>9.2506654868780056E-2</v>
      </c>
      <c r="K8" s="22">
        <f t="shared" ref="K8:K13" si="2">IFERROR(SUM(G8,H8)/E8,0)</f>
        <v>0.14818739886391463</v>
      </c>
      <c r="L8" s="23">
        <f t="shared" ref="L8:L13" si="3">IFERROR(SUM(G8,H8,I8)/E8,0)</f>
        <v>0.23837873751569072</v>
      </c>
      <c r="M8" s="4"/>
    </row>
    <row r="9" spans="1:13" ht="38.25" x14ac:dyDescent="0.25">
      <c r="A9" s="17"/>
      <c r="B9" s="19">
        <v>3000534</v>
      </c>
      <c r="C9" s="19" t="s">
        <v>1363</v>
      </c>
      <c r="D9" s="20">
        <v>10.999962</v>
      </c>
      <c r="E9" s="21">
        <v>10.999499999999999</v>
      </c>
      <c r="F9" s="21">
        <f t="shared" si="0"/>
        <v>1.2927070249861572</v>
      </c>
      <c r="G9" s="21">
        <v>0.35875867689901497</v>
      </c>
      <c r="H9" s="21">
        <v>0.37902227808808675</v>
      </c>
      <c r="I9" s="21">
        <v>0.55492606999905547</v>
      </c>
      <c r="J9" s="22">
        <f t="shared" si="1"/>
        <v>3.2615907713897448E-2</v>
      </c>
      <c r="K9" s="22">
        <f t="shared" si="2"/>
        <v>6.7074044728133261E-2</v>
      </c>
      <c r="L9" s="23">
        <f t="shared" si="3"/>
        <v>0.1175241624606716</v>
      </c>
      <c r="M9" s="4"/>
    </row>
    <row r="10" spans="1:13" ht="38.25" x14ac:dyDescent="0.25">
      <c r="A10" s="17"/>
      <c r="B10" s="19">
        <v>3000535</v>
      </c>
      <c r="C10" s="19" t="s">
        <v>1364</v>
      </c>
      <c r="D10" s="20">
        <v>4.8885750000000003</v>
      </c>
      <c r="E10" s="21">
        <v>4.9031250000000002</v>
      </c>
      <c r="F10" s="21">
        <f t="shared" si="0"/>
        <v>0.68228072845340648</v>
      </c>
      <c r="G10" s="21">
        <v>0.2631009517936036</v>
      </c>
      <c r="H10" s="21">
        <v>0.14261284649182926</v>
      </c>
      <c r="I10" s="21">
        <v>0.27656693016797362</v>
      </c>
      <c r="J10" s="22">
        <f t="shared" si="1"/>
        <v>5.3659849951531641E-2</v>
      </c>
      <c r="K10" s="22">
        <f t="shared" si="2"/>
        <v>8.2745962684090832E-2</v>
      </c>
      <c r="L10" s="23">
        <f t="shared" si="3"/>
        <v>0.13915221995225627</v>
      </c>
      <c r="M10" s="4"/>
    </row>
    <row r="11" spans="1:13" ht="51" x14ac:dyDescent="0.25">
      <c r="A11" s="17"/>
      <c r="B11" s="19">
        <v>3000670</v>
      </c>
      <c r="C11" s="19" t="s">
        <v>1365</v>
      </c>
      <c r="D11" s="20">
        <v>8.205093999999999</v>
      </c>
      <c r="E11" s="21">
        <v>8.205093999999999</v>
      </c>
      <c r="F11" s="21">
        <f t="shared" si="0"/>
        <v>1.8073251465830253</v>
      </c>
      <c r="G11" s="21">
        <v>0.71311456352850655</v>
      </c>
      <c r="H11" s="21">
        <v>0.41576757717484725</v>
      </c>
      <c r="I11" s="21">
        <v>0.67844300587967155</v>
      </c>
      <c r="J11" s="22">
        <f t="shared" si="1"/>
        <v>8.6911199741100661E-2</v>
      </c>
      <c r="K11" s="22">
        <f t="shared" si="2"/>
        <v>0.13758308444770456</v>
      </c>
      <c r="L11" s="23">
        <f t="shared" si="3"/>
        <v>0.22026867048482632</v>
      </c>
      <c r="M11" s="4"/>
    </row>
    <row r="12" spans="1:13" ht="38.25" x14ac:dyDescent="0.25">
      <c r="A12" s="17"/>
      <c r="B12" s="19">
        <v>3000671</v>
      </c>
      <c r="C12" s="19" t="s">
        <v>1366</v>
      </c>
      <c r="D12" s="20">
        <v>29.875630999999991</v>
      </c>
      <c r="E12" s="21">
        <v>44.526601000000007</v>
      </c>
      <c r="F12" s="21">
        <f t="shared" si="0"/>
        <v>5.9266097276699838</v>
      </c>
      <c r="G12" s="21">
        <v>2.3753149378826492</v>
      </c>
      <c r="H12" s="21">
        <v>1.8175979676398129</v>
      </c>
      <c r="I12" s="21">
        <v>1.7336968221475217</v>
      </c>
      <c r="J12" s="22">
        <f t="shared" si="1"/>
        <v>5.3345974867532529E-2</v>
      </c>
      <c r="K12" s="22">
        <f t="shared" si="2"/>
        <v>9.4166471532881241E-2</v>
      </c>
      <c r="L12" s="23">
        <f t="shared" si="3"/>
        <v>0.13310267558195119</v>
      </c>
      <c r="M12" s="4"/>
    </row>
    <row r="13" spans="1:13" ht="15.75" thickBot="1" x14ac:dyDescent="0.3">
      <c r="A13" s="41" t="s">
        <v>302</v>
      </c>
      <c r="B13" s="43"/>
      <c r="C13" s="43"/>
      <c r="D13" s="44">
        <f ca="1">OFFSET(D13,-MATCH("PROYECTOS",$A$8:$A$50,0)-1,0)-(OFFSET(D13,-MATCH("PROYECTOS",$A$8:$A$50,0),0))</f>
        <v>166.16518300000001</v>
      </c>
      <c r="E13" s="45">
        <f t="shared" ref="E13:I13" ca="1" si="4">OFFSET(E13,-MATCH("PROYECTOS",$A$8:$A$50,0)-1,0)-(OFFSET(E13,-MATCH("PROYECTOS",$A$8:$A$50,0),0))</f>
        <v>206.24787599999996</v>
      </c>
      <c r="F13" s="45">
        <f t="shared" ca="1" si="4"/>
        <v>35.503653905296233</v>
      </c>
      <c r="G13" s="45">
        <f t="shared" ca="1" si="4"/>
        <v>12.754352457704954</v>
      </c>
      <c r="H13" s="45">
        <f t="shared" ca="1" si="4"/>
        <v>14.357604680175427</v>
      </c>
      <c r="I13" s="45">
        <f t="shared" ca="1" si="4"/>
        <v>8.3916967674158514</v>
      </c>
      <c r="J13" s="46">
        <f t="shared" ca="1" si="1"/>
        <v>6.1839921482173016E-2</v>
      </c>
      <c r="K13" s="46">
        <f t="shared" ca="1" si="2"/>
        <v>0.13145326712542915</v>
      </c>
      <c r="L13" s="47">
        <f t="shared" ca="1" si="3"/>
        <v>0.17214070076191348</v>
      </c>
      <c r="M13" s="4"/>
    </row>
    <row r="14" spans="1:13" ht="15.75" thickBot="1" x14ac:dyDescent="0.3"/>
    <row r="15" spans="1:13" ht="15.75" thickBot="1" x14ac:dyDescent="0.3">
      <c r="A15" s="89" t="s">
        <v>324</v>
      </c>
      <c r="B15" s="90"/>
      <c r="C15" s="90"/>
      <c r="D15" s="91"/>
    </row>
    <row r="16" spans="1:13" ht="15.75" thickBot="1" x14ac:dyDescent="0.3">
      <c r="A16" s="1" t="s">
        <v>1382</v>
      </c>
    </row>
    <row r="17" spans="1:4" ht="45" customHeight="1" x14ac:dyDescent="0.25">
      <c r="A17" s="82" t="s">
        <v>326</v>
      </c>
      <c r="B17" s="83"/>
      <c r="C17" s="83"/>
      <c r="D17" s="94" t="s">
        <v>327</v>
      </c>
    </row>
    <row r="18" spans="1:4" ht="15.75" thickBot="1" x14ac:dyDescent="0.3">
      <c r="A18" s="92"/>
      <c r="B18" s="93"/>
      <c r="C18" s="93"/>
      <c r="D18" s="95"/>
    </row>
    <row r="19" spans="1:4" x14ac:dyDescent="0.25">
      <c r="A19" s="17"/>
      <c r="B19" s="19">
        <v>3000001</v>
      </c>
      <c r="C19" s="19" t="s">
        <v>284</v>
      </c>
      <c r="D19" s="23">
        <v>0.23837873751569072</v>
      </c>
    </row>
    <row r="20" spans="1:4" ht="38.25" x14ac:dyDescent="0.25">
      <c r="A20" s="17"/>
      <c r="B20" s="19">
        <v>3000534</v>
      </c>
      <c r="C20" s="19" t="s">
        <v>1363</v>
      </c>
      <c r="D20" s="23">
        <v>0.1175241624606716</v>
      </c>
    </row>
    <row r="21" spans="1:4" ht="38.25" x14ac:dyDescent="0.25">
      <c r="A21" s="17"/>
      <c r="B21" s="19">
        <v>3000535</v>
      </c>
      <c r="C21" s="19" t="s">
        <v>1364</v>
      </c>
      <c r="D21" s="23">
        <v>0.13915221995225627</v>
      </c>
    </row>
    <row r="22" spans="1:4" ht="51" x14ac:dyDescent="0.25">
      <c r="A22" s="17"/>
      <c r="B22" s="19">
        <v>3000670</v>
      </c>
      <c r="C22" s="19" t="s">
        <v>1365</v>
      </c>
      <c r="D22" s="23">
        <v>0.22026867048482632</v>
      </c>
    </row>
    <row r="23" spans="1:4" ht="39" thickBot="1" x14ac:dyDescent="0.3">
      <c r="A23" s="24"/>
      <c r="B23" s="26">
        <v>3000671</v>
      </c>
      <c r="C23" s="26" t="s">
        <v>1366</v>
      </c>
      <c r="D23" s="30">
        <v>0.13310267558195119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"/>
  <sheetViews>
    <sheetView topLeftCell="A19" workbookViewId="0">
      <selection activeCell="A24" sqref="A24:XFD4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93</v>
      </c>
      <c r="B1" s="49" t="s">
        <v>56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1362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223.46996300000001</v>
      </c>
      <c r="I6" s="14">
        <v>278.22675099999998</v>
      </c>
      <c r="J6" s="14">
        <v>46.009847331440596</v>
      </c>
      <c r="K6" s="14">
        <v>16.774035182883381</v>
      </c>
      <c r="L6" s="14">
        <v>17.298832660302651</v>
      </c>
      <c r="M6" s="14">
        <v>11.936979488254565</v>
      </c>
      <c r="N6" s="15">
        <v>6.0289081199396896E-2</v>
      </c>
      <c r="O6" s="15">
        <v>0.12246438460975319</v>
      </c>
      <c r="P6" s="16">
        <v>0.16536816523239564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SUM(H8:OFFSET(H6,MATCH("PROYECTOS",$A$8:$A$33,0),0))</f>
        <v>57.304780000000001</v>
      </c>
      <c r="I7" s="38">
        <f ca="1">SUM(I8:OFFSET(I6,MATCH("PROYECTOS",$A$8:$A$33,0),0))</f>
        <v>71.978874999999988</v>
      </c>
      <c r="J7" s="38">
        <f ca="1">SUM(J8:OFFSET(J6,MATCH("PROYECTOS",$A$8:$A$33,0),0))</f>
        <v>10.506193426144364</v>
      </c>
      <c r="K7" s="38">
        <f ca="1">SUM(K8:OFFSET(K6,MATCH("PROYECTOS",$A$8:$A$33,0),0))</f>
        <v>4.0196827251784271</v>
      </c>
      <c r="L7" s="38">
        <f ca="1">SUM(L8:OFFSET(L6,MATCH("PROYECTOS",$A$8:$A$33,0),0))</f>
        <v>2.9412279801272234</v>
      </c>
      <c r="M7" s="38">
        <f ca="1">SUM(M8:OFFSET(M6,MATCH("PROYECTOS",$A$8:$A$33,0),0))</f>
        <v>3.5452827208387134</v>
      </c>
      <c r="N7" s="39">
        <f ca="1">IFERROR(K7/I7,0)</f>
        <v>5.5845311908229014E-2</v>
      </c>
      <c r="O7" s="39">
        <f ca="1">IFERROR(SUM(K7,L7)/I7,0)</f>
        <v>9.6707689656245002E-2</v>
      </c>
      <c r="P7" s="40">
        <f ca="1">IFERROR(SUM(K7,L7,M7)/I7,0)</f>
        <v>0.14596217884961896</v>
      </c>
      <c r="Q7" s="64"/>
      <c r="R7" s="38"/>
      <c r="S7" s="40"/>
    </row>
    <row r="8" spans="1:19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60</v>
      </c>
      <c r="G8" s="19" t="s">
        <v>318</v>
      </c>
      <c r="H8" s="20">
        <v>0.51662799999999998</v>
      </c>
      <c r="I8" s="21">
        <v>0.49566500000000002</v>
      </c>
      <c r="J8" s="21">
        <f t="shared" ref="J8:J23" si="0">SUM(K8,L8,M8)</f>
        <v>0.16233571502380073</v>
      </c>
      <c r="K8" s="21">
        <v>6.6423617652617395E-2</v>
      </c>
      <c r="L8" s="21">
        <v>3.81685487809591E-2</v>
      </c>
      <c r="M8" s="21">
        <v>5.7743548590224236E-2</v>
      </c>
      <c r="N8" s="22">
        <f t="shared" ref="N8:N24" si="1">IFERROR(K8/I8,0)</f>
        <v>0.13400909415152853</v>
      </c>
      <c r="O8" s="22">
        <f t="shared" ref="O8:O24" si="2">IFERROR(SUM(K8,L8)/I8,0)</f>
        <v>0.21101382271004909</v>
      </c>
      <c r="P8" s="23">
        <f t="shared" ref="P8:P24" si="3">IFERROR(SUM(K8,L8,M8)/I8,0)</f>
        <v>0.32751094998396241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5003032</v>
      </c>
      <c r="C9" s="19" t="s">
        <v>521</v>
      </c>
      <c r="D9" s="68">
        <v>3000001</v>
      </c>
      <c r="E9" s="19" t="s">
        <v>284</v>
      </c>
      <c r="F9" s="69">
        <v>1</v>
      </c>
      <c r="G9" s="19" t="s">
        <v>539</v>
      </c>
      <c r="H9" s="20">
        <v>1.0271530000000002</v>
      </c>
      <c r="I9" s="21">
        <v>1.057153</v>
      </c>
      <c r="J9" s="21">
        <f t="shared" si="0"/>
        <v>0.24682777093403274</v>
      </c>
      <c r="K9" s="21">
        <v>7.5863680089241825E-2</v>
      </c>
      <c r="L9" s="21">
        <v>3.7872139590035658E-2</v>
      </c>
      <c r="M9" s="21">
        <v>0.13309195125475526</v>
      </c>
      <c r="N9" s="22">
        <f t="shared" si="1"/>
        <v>7.1762252095242438E-2</v>
      </c>
      <c r="O9" s="22">
        <f t="shared" si="2"/>
        <v>0.1075869052817118</v>
      </c>
      <c r="P9" s="23">
        <f t="shared" si="3"/>
        <v>0.23348348908250058</v>
      </c>
      <c r="Q9" s="70">
        <v>0</v>
      </c>
      <c r="R9" s="21">
        <v>0</v>
      </c>
      <c r="S9" s="23">
        <f t="shared" ref="S9:S23" si="4">IFERROR(R9/Q9,0)</f>
        <v>0</v>
      </c>
    </row>
    <row r="10" spans="1:19" ht="25.5" x14ac:dyDescent="0.25">
      <c r="A10" s="17"/>
      <c r="B10" s="19">
        <v>5005077</v>
      </c>
      <c r="C10" s="19" t="s">
        <v>1367</v>
      </c>
      <c r="D10" s="68">
        <v>3000001</v>
      </c>
      <c r="E10" s="19" t="s">
        <v>284</v>
      </c>
      <c r="F10" s="69">
        <v>36</v>
      </c>
      <c r="G10" s="19" t="s">
        <v>541</v>
      </c>
      <c r="H10" s="20">
        <v>1.7917369999999999</v>
      </c>
      <c r="I10" s="21">
        <v>1.7917369999999999</v>
      </c>
      <c r="J10" s="21">
        <f t="shared" si="0"/>
        <v>0.38810731249395758</v>
      </c>
      <c r="K10" s="21">
        <v>0.16710629733279347</v>
      </c>
      <c r="L10" s="21">
        <v>0.11018662236165255</v>
      </c>
      <c r="M10" s="21">
        <v>0.11081439279951155</v>
      </c>
      <c r="N10" s="22">
        <f t="shared" si="1"/>
        <v>9.326496987716025E-2</v>
      </c>
      <c r="O10" s="22">
        <f t="shared" si="2"/>
        <v>0.15476206591394051</v>
      </c>
      <c r="P10" s="23">
        <f t="shared" si="3"/>
        <v>0.21660953169687158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5005078</v>
      </c>
      <c r="C11" s="19" t="s">
        <v>1368</v>
      </c>
      <c r="D11" s="68">
        <v>3000534</v>
      </c>
      <c r="E11" s="19" t="s">
        <v>1363</v>
      </c>
      <c r="F11" s="69">
        <v>86</v>
      </c>
      <c r="G11" s="19" t="s">
        <v>508</v>
      </c>
      <c r="H11" s="20">
        <v>2.8763890000000001</v>
      </c>
      <c r="I11" s="21">
        <v>2.8857270000000006</v>
      </c>
      <c r="J11" s="21">
        <f t="shared" si="0"/>
        <v>0.4625686110521201</v>
      </c>
      <c r="K11" s="21">
        <v>0.10131442103011068</v>
      </c>
      <c r="L11" s="21">
        <v>0.13199742699362105</v>
      </c>
      <c r="M11" s="21">
        <v>0.22925676302838838</v>
      </c>
      <c r="N11" s="22">
        <f t="shared" si="1"/>
        <v>3.5108803095410847E-2</v>
      </c>
      <c r="O11" s="22">
        <f t="shared" si="2"/>
        <v>8.0850284182714338E-2</v>
      </c>
      <c r="P11" s="23">
        <f t="shared" si="3"/>
        <v>0.16029534708311632</v>
      </c>
      <c r="Q11" s="70">
        <v>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5005079</v>
      </c>
      <c r="C12" s="19" t="s">
        <v>1369</v>
      </c>
      <c r="D12" s="68">
        <v>3000534</v>
      </c>
      <c r="E12" s="19" t="s">
        <v>1363</v>
      </c>
      <c r="F12" s="69">
        <v>86</v>
      </c>
      <c r="G12" s="19" t="s">
        <v>508</v>
      </c>
      <c r="H12" s="20">
        <v>6.0817960000000006</v>
      </c>
      <c r="I12" s="21">
        <v>6.0719959999999986</v>
      </c>
      <c r="J12" s="21">
        <f t="shared" si="0"/>
        <v>0.63111024361569434</v>
      </c>
      <c r="K12" s="21">
        <v>0.21598440571688116</v>
      </c>
      <c r="L12" s="21">
        <v>0.17769895249512047</v>
      </c>
      <c r="M12" s="21">
        <v>0.23742688540369272</v>
      </c>
      <c r="N12" s="22">
        <f t="shared" si="1"/>
        <v>3.5570577733727293E-2</v>
      </c>
      <c r="O12" s="22">
        <f t="shared" si="2"/>
        <v>6.4835905394536111E-2</v>
      </c>
      <c r="P12" s="23">
        <f t="shared" si="3"/>
        <v>0.10393785562699555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5005080</v>
      </c>
      <c r="C13" s="19" t="s">
        <v>1370</v>
      </c>
      <c r="D13" s="68">
        <v>3000534</v>
      </c>
      <c r="E13" s="19" t="s">
        <v>1363</v>
      </c>
      <c r="F13" s="69">
        <v>41</v>
      </c>
      <c r="G13" s="19" t="s">
        <v>692</v>
      </c>
      <c r="H13" s="20">
        <v>2.0417770000000002</v>
      </c>
      <c r="I13" s="21">
        <v>2.0417769999999997</v>
      </c>
      <c r="J13" s="21">
        <f t="shared" si="0"/>
        <v>0.19902817031834275</v>
      </c>
      <c r="K13" s="21">
        <v>4.1459850152023137E-2</v>
      </c>
      <c r="L13" s="21">
        <v>6.9325898599345237E-2</v>
      </c>
      <c r="M13" s="21">
        <v>8.8242421566974372E-2</v>
      </c>
      <c r="N13" s="22">
        <f t="shared" si="1"/>
        <v>2.0305768040301729E-2</v>
      </c>
      <c r="O13" s="22">
        <f t="shared" si="2"/>
        <v>5.4259475325350609E-2</v>
      </c>
      <c r="P13" s="23">
        <f t="shared" si="3"/>
        <v>9.7477917675800427E-2</v>
      </c>
      <c r="Q13" s="70">
        <v>0</v>
      </c>
      <c r="R13" s="21">
        <v>0</v>
      </c>
      <c r="S13" s="23">
        <f t="shared" si="4"/>
        <v>0</v>
      </c>
    </row>
    <row r="14" spans="1:19" ht="51" x14ac:dyDescent="0.25">
      <c r="A14" s="17"/>
      <c r="B14" s="19">
        <v>5005081</v>
      </c>
      <c r="C14" s="19" t="s">
        <v>1371</v>
      </c>
      <c r="D14" s="68">
        <v>3000670</v>
      </c>
      <c r="E14" s="19" t="s">
        <v>1365</v>
      </c>
      <c r="F14" s="69">
        <v>41</v>
      </c>
      <c r="G14" s="19" t="s">
        <v>692</v>
      </c>
      <c r="H14" s="20">
        <v>0.81078000000000017</v>
      </c>
      <c r="I14" s="21">
        <v>0.81077999999999995</v>
      </c>
      <c r="J14" s="21">
        <f t="shared" si="0"/>
        <v>0.16744118081987835</v>
      </c>
      <c r="K14" s="21">
        <v>6.2853199022356421E-2</v>
      </c>
      <c r="L14" s="21">
        <v>4.0673430572496727E-2</v>
      </c>
      <c r="M14" s="21">
        <v>6.3914551225025207E-2</v>
      </c>
      <c r="N14" s="22">
        <f t="shared" si="1"/>
        <v>7.7521891292775383E-2</v>
      </c>
      <c r="O14" s="22">
        <f t="shared" si="2"/>
        <v>0.12768769529940693</v>
      </c>
      <c r="P14" s="23">
        <f t="shared" si="3"/>
        <v>0.20651863738607065</v>
      </c>
      <c r="Q14" s="70">
        <v>0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5005082</v>
      </c>
      <c r="C15" s="19" t="s">
        <v>1372</v>
      </c>
      <c r="D15" s="68">
        <v>3000535</v>
      </c>
      <c r="E15" s="19" t="s">
        <v>1364</v>
      </c>
      <c r="F15" s="69">
        <v>41</v>
      </c>
      <c r="G15" s="19" t="s">
        <v>692</v>
      </c>
      <c r="H15" s="20">
        <v>2.3513250000000001</v>
      </c>
      <c r="I15" s="21">
        <v>2.3513250000000001</v>
      </c>
      <c r="J15" s="21">
        <f t="shared" si="0"/>
        <v>0.41021887996976147</v>
      </c>
      <c r="K15" s="21">
        <v>0.17430831282399595</v>
      </c>
      <c r="L15" s="21">
        <v>0.10354976520102355</v>
      </c>
      <c r="M15" s="21">
        <v>0.13236080194474198</v>
      </c>
      <c r="N15" s="22">
        <f t="shared" si="1"/>
        <v>7.4131952334958354E-2</v>
      </c>
      <c r="O15" s="22">
        <f t="shared" si="2"/>
        <v>0.11817085176443898</v>
      </c>
      <c r="P15" s="23">
        <f t="shared" si="3"/>
        <v>0.17446285816284923</v>
      </c>
      <c r="Q15" s="70">
        <v>0</v>
      </c>
      <c r="R15" s="21">
        <v>0</v>
      </c>
      <c r="S15" s="23">
        <f t="shared" si="4"/>
        <v>0</v>
      </c>
    </row>
    <row r="16" spans="1:19" ht="38.25" x14ac:dyDescent="0.25">
      <c r="A16" s="17"/>
      <c r="B16" s="19">
        <v>5005083</v>
      </c>
      <c r="C16" s="19" t="s">
        <v>1373</v>
      </c>
      <c r="D16" s="68">
        <v>3000535</v>
      </c>
      <c r="E16" s="19" t="s">
        <v>1364</v>
      </c>
      <c r="F16" s="69">
        <v>41</v>
      </c>
      <c r="G16" s="19" t="s">
        <v>692</v>
      </c>
      <c r="H16" s="20">
        <v>2.5372500000000002</v>
      </c>
      <c r="I16" s="21">
        <v>2.5517999999999996</v>
      </c>
      <c r="J16" s="21">
        <f t="shared" si="0"/>
        <v>0.27206184848364501</v>
      </c>
      <c r="K16" s="21">
        <v>8.8792638969607651E-2</v>
      </c>
      <c r="L16" s="21">
        <v>3.9063081290805712E-2</v>
      </c>
      <c r="M16" s="21">
        <v>0.14420612822323164</v>
      </c>
      <c r="N16" s="22">
        <f t="shared" si="1"/>
        <v>3.479608079379562E-2</v>
      </c>
      <c r="O16" s="22">
        <f t="shared" si="2"/>
        <v>5.0104130519795197E-2</v>
      </c>
      <c r="P16" s="23">
        <f t="shared" si="3"/>
        <v>0.10661566285901915</v>
      </c>
      <c r="Q16" s="70">
        <v>0</v>
      </c>
      <c r="R16" s="21">
        <v>0</v>
      </c>
      <c r="S16" s="23">
        <f t="shared" si="4"/>
        <v>0</v>
      </c>
    </row>
    <row r="17" spans="1:19" ht="51" x14ac:dyDescent="0.25">
      <c r="A17" s="17"/>
      <c r="B17" s="19">
        <v>5005085</v>
      </c>
      <c r="C17" s="19" t="s">
        <v>1374</v>
      </c>
      <c r="D17" s="68">
        <v>3000670</v>
      </c>
      <c r="E17" s="19" t="s">
        <v>1365</v>
      </c>
      <c r="F17" s="69">
        <v>41</v>
      </c>
      <c r="G17" s="19" t="s">
        <v>692</v>
      </c>
      <c r="H17" s="20">
        <v>4.3492439999999997</v>
      </c>
      <c r="I17" s="21">
        <v>4.3492439999999988</v>
      </c>
      <c r="J17" s="21">
        <f t="shared" si="0"/>
        <v>1.241073480079649</v>
      </c>
      <c r="K17" s="21">
        <v>0.47259091123123653</v>
      </c>
      <c r="L17" s="21">
        <v>0.27579923484881874</v>
      </c>
      <c r="M17" s="21">
        <v>0.49268333399959374</v>
      </c>
      <c r="N17" s="22">
        <f t="shared" si="1"/>
        <v>0.10866047322965477</v>
      </c>
      <c r="O17" s="22">
        <f t="shared" si="2"/>
        <v>0.17207361695045287</v>
      </c>
      <c r="P17" s="23">
        <f t="shared" si="3"/>
        <v>0.28535384082374993</v>
      </c>
      <c r="Q17" s="70">
        <v>0</v>
      </c>
      <c r="R17" s="21">
        <v>0</v>
      </c>
      <c r="S17" s="23">
        <f t="shared" si="4"/>
        <v>0</v>
      </c>
    </row>
    <row r="18" spans="1:19" ht="51" x14ac:dyDescent="0.25">
      <c r="A18" s="17"/>
      <c r="B18" s="19">
        <v>5005086</v>
      </c>
      <c r="C18" s="19" t="s">
        <v>1375</v>
      </c>
      <c r="D18" s="68">
        <v>3000670</v>
      </c>
      <c r="E18" s="19" t="s">
        <v>1365</v>
      </c>
      <c r="F18" s="69">
        <v>41</v>
      </c>
      <c r="G18" s="19" t="s">
        <v>692</v>
      </c>
      <c r="H18" s="20">
        <v>0.70238699999999998</v>
      </c>
      <c r="I18" s="21">
        <v>0.70238699999999998</v>
      </c>
      <c r="J18" s="21">
        <f t="shared" si="0"/>
        <v>0.15737595269456506</v>
      </c>
      <c r="K18" s="21">
        <v>7.762651131633902E-2</v>
      </c>
      <c r="L18" s="21">
        <v>4.1926771536964225E-2</v>
      </c>
      <c r="M18" s="21">
        <v>3.7822669841261813E-2</v>
      </c>
      <c r="N18" s="22">
        <f t="shared" si="1"/>
        <v>0.11051814927716347</v>
      </c>
      <c r="O18" s="22">
        <f t="shared" si="2"/>
        <v>0.17020998801700948</v>
      </c>
      <c r="P18" s="23">
        <f t="shared" si="3"/>
        <v>0.22405874922879418</v>
      </c>
      <c r="Q18" s="70">
        <v>0</v>
      </c>
      <c r="R18" s="21">
        <v>0</v>
      </c>
      <c r="S18" s="23">
        <f t="shared" si="4"/>
        <v>0</v>
      </c>
    </row>
    <row r="19" spans="1:19" ht="38.25" x14ac:dyDescent="0.25">
      <c r="A19" s="17"/>
      <c r="B19" s="19">
        <v>5005087</v>
      </c>
      <c r="C19" s="19" t="s">
        <v>1376</v>
      </c>
      <c r="D19" s="68">
        <v>3000671</v>
      </c>
      <c r="E19" s="19" t="s">
        <v>1366</v>
      </c>
      <c r="F19" s="69">
        <v>107</v>
      </c>
      <c r="G19" s="19" t="s">
        <v>1228</v>
      </c>
      <c r="H19" s="20">
        <v>8.7350259999999995</v>
      </c>
      <c r="I19" s="21">
        <v>4.9399259999999998</v>
      </c>
      <c r="J19" s="21">
        <f t="shared" si="0"/>
        <v>0.79415537373643019</v>
      </c>
      <c r="K19" s="21">
        <v>0.34834450834023301</v>
      </c>
      <c r="L19" s="21">
        <v>0.23461525486527535</v>
      </c>
      <c r="M19" s="21">
        <v>0.21119561053092184</v>
      </c>
      <c r="N19" s="22">
        <f t="shared" si="1"/>
        <v>7.0516138974598616E-2</v>
      </c>
      <c r="O19" s="22">
        <f t="shared" si="2"/>
        <v>0.11800981699027645</v>
      </c>
      <c r="P19" s="23">
        <f t="shared" si="3"/>
        <v>0.1607626052974134</v>
      </c>
      <c r="Q19" s="70">
        <v>0</v>
      </c>
      <c r="R19" s="21">
        <v>0</v>
      </c>
      <c r="S19" s="23">
        <f t="shared" si="4"/>
        <v>0</v>
      </c>
    </row>
    <row r="20" spans="1:19" ht="38.25" x14ac:dyDescent="0.25">
      <c r="A20" s="17"/>
      <c r="B20" s="19">
        <v>5005088</v>
      </c>
      <c r="C20" s="19" t="s">
        <v>1377</v>
      </c>
      <c r="D20" s="68">
        <v>3000671</v>
      </c>
      <c r="E20" s="19" t="s">
        <v>1366</v>
      </c>
      <c r="F20" s="69">
        <v>107</v>
      </c>
      <c r="G20" s="19" t="s">
        <v>1228</v>
      </c>
      <c r="H20" s="20">
        <v>7.4135319999999982</v>
      </c>
      <c r="I20" s="21">
        <v>12.791936999999995</v>
      </c>
      <c r="J20" s="21">
        <f t="shared" si="0"/>
        <v>1.3840295141085335</v>
      </c>
      <c r="K20" s="21">
        <v>0.45374601482035359</v>
      </c>
      <c r="L20" s="21">
        <v>0.48447984806989552</v>
      </c>
      <c r="M20" s="21">
        <v>0.44580365121828436</v>
      </c>
      <c r="N20" s="22">
        <f t="shared" si="1"/>
        <v>3.547125152510943E-2</v>
      </c>
      <c r="O20" s="22">
        <f t="shared" si="2"/>
        <v>7.3345097219463279E-2</v>
      </c>
      <c r="P20" s="23">
        <f t="shared" si="3"/>
        <v>0.10819546047705941</v>
      </c>
      <c r="Q20" s="70">
        <v>0</v>
      </c>
      <c r="R20" s="21">
        <v>0</v>
      </c>
      <c r="S20" s="23">
        <f t="shared" si="4"/>
        <v>0</v>
      </c>
    </row>
    <row r="21" spans="1:19" ht="38.25" x14ac:dyDescent="0.25">
      <c r="A21" s="17"/>
      <c r="B21" s="19">
        <v>5005089</v>
      </c>
      <c r="C21" s="19" t="s">
        <v>1378</v>
      </c>
      <c r="D21" s="68">
        <v>3000671</v>
      </c>
      <c r="E21" s="19" t="s">
        <v>1366</v>
      </c>
      <c r="F21" s="69">
        <v>107</v>
      </c>
      <c r="G21" s="19" t="s">
        <v>1228</v>
      </c>
      <c r="H21" s="20">
        <v>5.4679660000000005</v>
      </c>
      <c r="I21" s="21">
        <v>6.1530809999999985</v>
      </c>
      <c r="J21" s="21">
        <f t="shared" si="0"/>
        <v>1.741615922353958</v>
      </c>
      <c r="K21" s="21">
        <v>0.66686496697366238</v>
      </c>
      <c r="L21" s="21">
        <v>0.49760916994819127</v>
      </c>
      <c r="M21" s="21">
        <v>0.57714178543210437</v>
      </c>
      <c r="N21" s="22">
        <f t="shared" si="1"/>
        <v>0.10837903271119989</v>
      </c>
      <c r="O21" s="22">
        <f t="shared" si="2"/>
        <v>0.18925057819356741</v>
      </c>
      <c r="P21" s="23">
        <f t="shared" si="3"/>
        <v>0.28304778083596793</v>
      </c>
      <c r="Q21" s="70">
        <v>0</v>
      </c>
      <c r="R21" s="21">
        <v>0</v>
      </c>
      <c r="S21" s="23">
        <f t="shared" si="4"/>
        <v>0</v>
      </c>
    </row>
    <row r="22" spans="1:19" ht="38.25" x14ac:dyDescent="0.25">
      <c r="A22" s="17"/>
      <c r="B22" s="19">
        <v>5005090</v>
      </c>
      <c r="C22" s="19" t="s">
        <v>1379</v>
      </c>
      <c r="D22" s="68">
        <v>3000671</v>
      </c>
      <c r="E22" s="19" t="s">
        <v>1366</v>
      </c>
      <c r="F22" s="69">
        <v>107</v>
      </c>
      <c r="G22" s="19" t="s">
        <v>1228</v>
      </c>
      <c r="H22" s="20">
        <v>8.2591070000000002</v>
      </c>
      <c r="I22" s="21">
        <v>20.641656999999995</v>
      </c>
      <c r="J22" s="21">
        <f t="shared" si="0"/>
        <v>2.0068089174710622</v>
      </c>
      <c r="K22" s="21">
        <v>0.90635944774840027</v>
      </c>
      <c r="L22" s="21">
        <v>0.60089369475645071</v>
      </c>
      <c r="M22" s="21">
        <v>0.49955577496621117</v>
      </c>
      <c r="N22" s="22">
        <f t="shared" si="1"/>
        <v>4.3909238863352899E-2</v>
      </c>
      <c r="O22" s="22">
        <f t="shared" si="2"/>
        <v>7.3019968431064008E-2</v>
      </c>
      <c r="P22" s="23">
        <f t="shared" si="3"/>
        <v>9.7221309193882194E-2</v>
      </c>
      <c r="Q22" s="70">
        <v>5</v>
      </c>
      <c r="R22" s="21">
        <v>0</v>
      </c>
      <c r="S22" s="23">
        <f t="shared" si="4"/>
        <v>0</v>
      </c>
    </row>
    <row r="23" spans="1:19" ht="51" x14ac:dyDescent="0.25">
      <c r="A23" s="17"/>
      <c r="B23" s="19">
        <v>5005160</v>
      </c>
      <c r="C23" s="19" t="s">
        <v>1380</v>
      </c>
      <c r="D23" s="68">
        <v>3000670</v>
      </c>
      <c r="E23" s="19" t="s">
        <v>1365</v>
      </c>
      <c r="F23" s="69">
        <v>86</v>
      </c>
      <c r="G23" s="19" t="s">
        <v>508</v>
      </c>
      <c r="H23" s="20">
        <v>2.3426830000000001</v>
      </c>
      <c r="I23" s="21">
        <v>2.3426829999999996</v>
      </c>
      <c r="J23" s="21">
        <f t="shared" si="0"/>
        <v>0.24143453298893292</v>
      </c>
      <c r="K23" s="21">
        <v>0.10004394195857458</v>
      </c>
      <c r="L23" s="21">
        <v>5.7368140216567554E-2</v>
      </c>
      <c r="M23" s="21">
        <v>8.4022450813790783E-2</v>
      </c>
      <c r="N23" s="22">
        <f t="shared" si="1"/>
        <v>4.2704856764049851E-2</v>
      </c>
      <c r="O23" s="22">
        <f t="shared" si="2"/>
        <v>6.7193078267585568E-2</v>
      </c>
      <c r="P23" s="23">
        <f t="shared" si="3"/>
        <v>0.10305898535522431</v>
      </c>
      <c r="Q23" s="70">
        <v>0</v>
      </c>
      <c r="R23" s="21">
        <v>0</v>
      </c>
      <c r="S23" s="23">
        <f t="shared" si="4"/>
        <v>0</v>
      </c>
    </row>
    <row r="24" spans="1:19" ht="15.75" thickBot="1" x14ac:dyDescent="0.3">
      <c r="A24" s="41" t="s">
        <v>302</v>
      </c>
      <c r="B24" s="43"/>
      <c r="C24" s="43"/>
      <c r="D24" s="65"/>
      <c r="E24" s="43"/>
      <c r="F24" s="66"/>
      <c r="G24" s="43"/>
      <c r="H24" s="44">
        <f t="shared" ref="H24:M24" ca="1" si="5">OFFSET(H24,-MATCH("PROYECTOS",$A$8:$A$33,0)-1,0)-(OFFSET(H24,-MATCH("PROYECTOS",$A$8:$A$33,0),0))</f>
        <v>166.16518300000001</v>
      </c>
      <c r="I24" s="45">
        <f t="shared" ca="1" si="5"/>
        <v>206.24787599999999</v>
      </c>
      <c r="J24" s="45">
        <f t="shared" ca="1" si="5"/>
        <v>35.503653905296233</v>
      </c>
      <c r="K24" s="45">
        <f t="shared" ca="1" si="5"/>
        <v>12.754352457704954</v>
      </c>
      <c r="L24" s="45">
        <f t="shared" ca="1" si="5"/>
        <v>14.357604680175427</v>
      </c>
      <c r="M24" s="45">
        <f t="shared" ca="1" si="5"/>
        <v>8.3916967674158514</v>
      </c>
      <c r="N24" s="46">
        <f t="shared" ca="1" si="1"/>
        <v>6.1839921482173009E-2</v>
      </c>
      <c r="O24" s="46">
        <f t="shared" ca="1" si="2"/>
        <v>0.13145326712542912</v>
      </c>
      <c r="P24" s="47">
        <f t="shared" ca="1" si="3"/>
        <v>0.17214070076191346</v>
      </c>
      <c r="Q24" s="67"/>
      <c r="R24" s="45"/>
      <c r="S24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workbookViewId="0">
      <selection activeCell="A15" sqref="A15:L15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94</v>
      </c>
      <c r="B1" s="50" t="s">
        <v>57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1383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28.876790000000003</v>
      </c>
      <c r="E6" s="14">
        <v>30.171018</v>
      </c>
      <c r="F6" s="14">
        <v>5.5827768266353814</v>
      </c>
      <c r="G6" s="14">
        <v>2.0069472006725846</v>
      </c>
      <c r="H6" s="14">
        <v>1.8226953778212192</v>
      </c>
      <c r="I6" s="14">
        <v>1.7531342481415777</v>
      </c>
      <c r="J6" s="15">
        <v>6.6519041574022608E-2</v>
      </c>
      <c r="K6" s="15">
        <v>0.1269311687956238</v>
      </c>
      <c r="L6" s="16">
        <v>0.18503773477697641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25.227548000000002</v>
      </c>
      <c r="E7" s="38">
        <f ca="1">SUM(E8:OFFSET(E6,MATCH("GOBIERNOS REGIONALES",$A$8:$A$50,0),0))</f>
        <v>25.819547999999998</v>
      </c>
      <c r="F7" s="38">
        <f ca="1">SUM(F8:OFFSET(F6,MATCH("GOBIERNOS REGIONALES",$A$8:$A$50,0),0))</f>
        <v>4.7472749657208624</v>
      </c>
      <c r="G7" s="38">
        <f ca="1">SUM(G8:OFFSET(G6,MATCH("GOBIERNOS REGIONALES",$A$8:$A$50,0),0))</f>
        <v>1.6231459823466139</v>
      </c>
      <c r="H7" s="38">
        <f ca="1">SUM(H8:OFFSET(H6,MATCH("GOBIERNOS REGIONALES",$A$8:$A$50,0),0))</f>
        <v>1.65014532773057</v>
      </c>
      <c r="I7" s="38">
        <f ca="1">SUM(I8:OFFSET(I6,MATCH("GOBIERNOS REGIONALES",$A$8:$A$50,0),0))</f>
        <v>1.4739836556436785</v>
      </c>
      <c r="J7" s="39">
        <f ca="1">IFERROR(G7/E7,0)</f>
        <v>6.2865003769493333E-2</v>
      </c>
      <c r="K7" s="39">
        <f ca="1">IFERROR(SUM(G7,H7)/E7,0)</f>
        <v>0.12677570149861586</v>
      </c>
      <c r="L7" s="40">
        <f ca="1">IFERROR(SUM(G7,H7,I7)/E7,0)</f>
        <v>0.1838635969042085</v>
      </c>
      <c r="M7" s="4"/>
    </row>
    <row r="8" spans="1:13" x14ac:dyDescent="0.25">
      <c r="A8" s="17"/>
      <c r="B8" s="18">
        <v>38</v>
      </c>
      <c r="C8" s="19" t="s">
        <v>129</v>
      </c>
      <c r="D8" s="20">
        <v>3.4434060000000004</v>
      </c>
      <c r="E8" s="21">
        <v>3.4434060000000009</v>
      </c>
      <c r="F8" s="21">
        <f t="shared" ref="F8:F16" si="0">SUM(G8,H8,I8)</f>
        <v>0.65410736815465498</v>
      </c>
      <c r="G8" s="21">
        <v>0.22738640689567546</v>
      </c>
      <c r="H8" s="21">
        <v>0.24671671338728629</v>
      </c>
      <c r="I8" s="21">
        <v>0.18000424787169322</v>
      </c>
      <c r="J8" s="22">
        <f t="shared" ref="J8:J16" si="1">IFERROR(G8/E8,0)</f>
        <v>6.6035317036583954E-2</v>
      </c>
      <c r="K8" s="22">
        <f t="shared" ref="K8:K16" si="2">IFERROR(SUM(G8,H8)/E8,0)</f>
        <v>0.13768435098357895</v>
      </c>
      <c r="L8" s="23">
        <f t="shared" ref="L8:L16" si="3">IFERROR(SUM(G8,H8,I8)/E8,0)</f>
        <v>0.18995940883957768</v>
      </c>
      <c r="M8" s="4"/>
    </row>
    <row r="9" spans="1:13" ht="25.5" x14ac:dyDescent="0.25">
      <c r="A9" s="17"/>
      <c r="B9" s="18">
        <v>59</v>
      </c>
      <c r="C9" s="19" t="s">
        <v>138</v>
      </c>
      <c r="D9" s="20">
        <v>8.7859740000000013</v>
      </c>
      <c r="E9" s="21">
        <v>9.3779739999999983</v>
      </c>
      <c r="F9" s="21">
        <f t="shared" si="0"/>
        <v>1.9634755532351846</v>
      </c>
      <c r="G9" s="21">
        <v>0.62875348225134076</v>
      </c>
      <c r="H9" s="21">
        <v>0.74437895284609112</v>
      </c>
      <c r="I9" s="21">
        <v>0.59034311813775275</v>
      </c>
      <c r="J9" s="22">
        <f t="shared" si="1"/>
        <v>6.7045769400868552E-2</v>
      </c>
      <c r="K9" s="22">
        <f t="shared" si="2"/>
        <v>0.14642101109444663</v>
      </c>
      <c r="L9" s="23">
        <f t="shared" si="3"/>
        <v>0.20937097428881601</v>
      </c>
      <c r="M9" s="4"/>
    </row>
    <row r="10" spans="1:13" x14ac:dyDescent="0.25">
      <c r="A10" s="17"/>
      <c r="B10" s="18">
        <v>240</v>
      </c>
      <c r="C10" s="19" t="s">
        <v>164</v>
      </c>
      <c r="D10" s="20">
        <v>10.734797</v>
      </c>
      <c r="E10" s="21">
        <v>10.734796999999997</v>
      </c>
      <c r="F10" s="21">
        <f t="shared" si="0"/>
        <v>1.539327770969976</v>
      </c>
      <c r="G10" s="21">
        <v>0.55657784853246994</v>
      </c>
      <c r="H10" s="21">
        <v>0.51006727879757818</v>
      </c>
      <c r="I10" s="21">
        <v>0.47268264363992785</v>
      </c>
      <c r="J10" s="22">
        <f t="shared" si="1"/>
        <v>5.1848008726431444E-2</v>
      </c>
      <c r="K10" s="22">
        <f t="shared" si="2"/>
        <v>9.9363325392184731E-2</v>
      </c>
      <c r="L10" s="23">
        <f t="shared" si="3"/>
        <v>0.14339607642044619</v>
      </c>
      <c r="M10" s="4"/>
    </row>
    <row r="11" spans="1:13" ht="25.5" x14ac:dyDescent="0.25">
      <c r="A11" s="17"/>
      <c r="B11" s="18">
        <v>243</v>
      </c>
      <c r="C11" s="19" t="s">
        <v>166</v>
      </c>
      <c r="D11" s="20">
        <v>2.2633710000000002</v>
      </c>
      <c r="E11" s="21">
        <v>2.2633709999999998</v>
      </c>
      <c r="F11" s="21">
        <f t="shared" si="0"/>
        <v>0.5903642733610468</v>
      </c>
      <c r="G11" s="21">
        <v>0.21042824466712773</v>
      </c>
      <c r="H11" s="21">
        <v>0.14898238269961439</v>
      </c>
      <c r="I11" s="21">
        <v>0.23095364599430468</v>
      </c>
      <c r="J11" s="22">
        <f t="shared" si="1"/>
        <v>9.2971167637620061E-2</v>
      </c>
      <c r="K11" s="22">
        <f t="shared" si="2"/>
        <v>0.15879439445267354</v>
      </c>
      <c r="L11" s="23">
        <f t="shared" si="3"/>
        <v>0.26083407155125998</v>
      </c>
      <c r="M11" s="4"/>
    </row>
    <row r="12" spans="1:13" x14ac:dyDescent="0.25">
      <c r="A12" s="34" t="s">
        <v>214</v>
      </c>
      <c r="B12" s="57"/>
      <c r="C12" s="36"/>
      <c r="D12" s="37">
        <f ca="1">SUM(D13:OFFSET(D11,(MATCH("GOBIERNOS LOCALES",$A$8:$A$50,0)-MATCH("GOBIERNOS REGIONALES",$A$8:$A$50,0)),0))</f>
        <v>3.5372509999999995</v>
      </c>
      <c r="E12" s="38">
        <f ca="1">SUM(E13:OFFSET(E11,(MATCH("GOBIERNOS LOCALES",$A$8:$A$50,0)-MATCH("GOBIERNOS REGIONALES",$A$8:$A$50,0)),0))</f>
        <v>4.1943000000000001</v>
      </c>
      <c r="F12" s="38">
        <f ca="1">SUM(F13:OFFSET(F11,(MATCH("GOBIERNOS LOCALES",$A$8:$A$50,0)-MATCH("GOBIERNOS REGIONALES",$A$8:$A$50,0)),0))</f>
        <v>0.81648786141886376</v>
      </c>
      <c r="G12" s="38">
        <f ca="1">SUM(G13:OFFSET(G11,(MATCH("GOBIERNOS LOCALES",$A$8:$A$50,0)-MATCH("GOBIERNOS REGIONALES",$A$8:$A$50,0)),0))</f>
        <v>0.3647872188303154</v>
      </c>
      <c r="H12" s="38">
        <f ca="1">SUM(H13:OFFSET(H11,(MATCH("GOBIERNOS LOCALES",$A$8:$A$50,0)-MATCH("GOBIERNOS REGIONALES",$A$8:$A$50,0)),0))</f>
        <v>0.17255005009064917</v>
      </c>
      <c r="I12" s="38">
        <f ca="1">SUM(I13:OFFSET(I11,(MATCH("GOBIERNOS LOCALES",$A$8:$A$50,0)-MATCH("GOBIERNOS REGIONALES",$A$8:$A$50,0)),0))</f>
        <v>0.2791505924978992</v>
      </c>
      <c r="J12" s="39">
        <f t="shared" ca="1" si="1"/>
        <v>8.697213333102434E-2</v>
      </c>
      <c r="K12" s="39">
        <f t="shared" ca="1" si="2"/>
        <v>0.12811131033091686</v>
      </c>
      <c r="L12" s="40">
        <f t="shared" ca="1" si="3"/>
        <v>0.19466606142118201</v>
      </c>
      <c r="M12" s="4"/>
    </row>
    <row r="13" spans="1:13" x14ac:dyDescent="0.25">
      <c r="A13" s="17"/>
      <c r="B13" s="18">
        <v>452</v>
      </c>
      <c r="C13" s="19" t="s">
        <v>227</v>
      </c>
      <c r="D13" s="20">
        <v>0.18901100000000001</v>
      </c>
      <c r="E13" s="21">
        <v>0.18901099999999998</v>
      </c>
      <c r="F13" s="21">
        <f t="shared" si="0"/>
        <v>4.8856659763259813E-2</v>
      </c>
      <c r="G13" s="21">
        <v>2.4366939876927063E-2</v>
      </c>
      <c r="H13" s="21">
        <v>1.1783469948568381E-2</v>
      </c>
      <c r="I13" s="21">
        <v>1.2706249937764369E-2</v>
      </c>
      <c r="J13" s="22">
        <f t="shared" si="1"/>
        <v>0.12891810464431733</v>
      </c>
      <c r="K13" s="22">
        <f t="shared" si="2"/>
        <v>0.19126087807320974</v>
      </c>
      <c r="L13" s="23">
        <f t="shared" si="3"/>
        <v>0.25848580116109549</v>
      </c>
      <c r="M13" s="4"/>
    </row>
    <row r="14" spans="1:13" x14ac:dyDescent="0.25">
      <c r="A14" s="17"/>
      <c r="B14" s="18">
        <v>457</v>
      </c>
      <c r="C14" s="19" t="s">
        <v>232</v>
      </c>
      <c r="D14" s="20">
        <v>2.2358739999999995</v>
      </c>
      <c r="E14" s="21">
        <v>2.3313269999999999</v>
      </c>
      <c r="F14" s="21">
        <f t="shared" si="0"/>
        <v>0.61817686178255826</v>
      </c>
      <c r="G14" s="21">
        <v>0.28829804854467511</v>
      </c>
      <c r="H14" s="21">
        <v>0.12988898088224232</v>
      </c>
      <c r="I14" s="21">
        <v>0.19998983235564083</v>
      </c>
      <c r="J14" s="22">
        <f t="shared" si="1"/>
        <v>0.12366263872235646</v>
      </c>
      <c r="K14" s="22">
        <f t="shared" si="2"/>
        <v>0.17937725142243771</v>
      </c>
      <c r="L14" s="23">
        <f t="shared" si="3"/>
        <v>0.26516094129333134</v>
      </c>
      <c r="M14" s="4"/>
    </row>
    <row r="15" spans="1:13" x14ac:dyDescent="0.25">
      <c r="A15" s="17"/>
      <c r="B15" s="18">
        <v>460</v>
      </c>
      <c r="C15" s="19" t="s">
        <v>235</v>
      </c>
      <c r="D15" s="20">
        <v>1.112366</v>
      </c>
      <c r="E15" s="21">
        <v>1.673962</v>
      </c>
      <c r="F15" s="21">
        <f t="shared" si="0"/>
        <v>0.14945433987304568</v>
      </c>
      <c r="G15" s="21">
        <v>5.2122230408713222E-2</v>
      </c>
      <c r="H15" s="21">
        <v>3.0877599259838462E-2</v>
      </c>
      <c r="I15" s="21">
        <v>6.6454510204493999E-2</v>
      </c>
      <c r="J15" s="22">
        <f t="shared" si="1"/>
        <v>3.1137045171104973E-2</v>
      </c>
      <c r="K15" s="22">
        <f t="shared" si="2"/>
        <v>4.958286369018633E-2</v>
      </c>
      <c r="L15" s="23">
        <f t="shared" si="3"/>
        <v>8.9281799630484854E-2</v>
      </c>
      <c r="M15" s="4"/>
    </row>
    <row r="16" spans="1:13" ht="15.75" thickBot="1" x14ac:dyDescent="0.3">
      <c r="A16" s="41" t="s">
        <v>241</v>
      </c>
      <c r="B16" s="58"/>
      <c r="C16" s="43"/>
      <c r="D16" s="44">
        <v>0.11199100000000001</v>
      </c>
      <c r="E16" s="45">
        <v>0.15717</v>
      </c>
      <c r="F16" s="45">
        <f t="shared" si="0"/>
        <v>1.9013999495655298E-2</v>
      </c>
      <c r="G16" s="45">
        <v>1.9013999495655298E-2</v>
      </c>
      <c r="H16" s="45">
        <v>0</v>
      </c>
      <c r="I16" s="45">
        <v>0</v>
      </c>
      <c r="J16" s="46">
        <f t="shared" si="1"/>
        <v>0.12097728253264171</v>
      </c>
      <c r="K16" s="46">
        <f t="shared" si="2"/>
        <v>0.12097728253264171</v>
      </c>
      <c r="L16" s="47">
        <f t="shared" si="3"/>
        <v>0.12097728253264171</v>
      </c>
      <c r="M16" s="4"/>
    </row>
    <row r="17" spans="4:13" x14ac:dyDescent="0.25">
      <c r="D17" s="5"/>
      <c r="E17" s="5"/>
      <c r="F17" s="5"/>
      <c r="G17" s="5"/>
      <c r="H17" s="5"/>
      <c r="I17" s="5"/>
      <c r="J17" s="4"/>
      <c r="K17" s="4"/>
      <c r="L17" s="4"/>
      <c r="M17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topLeftCell="A4" workbookViewId="0">
      <selection activeCell="H16" sqref="H1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17</v>
      </c>
      <c r="B1" s="49" t="s">
        <v>16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411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295.62321899999989</v>
      </c>
      <c r="I6" s="14">
        <v>396.60881199999983</v>
      </c>
      <c r="J6" s="14">
        <v>137.07581288009655</v>
      </c>
      <c r="K6" s="14">
        <v>44.598995564930306</v>
      </c>
      <c r="L6" s="14">
        <v>71.492988614446347</v>
      </c>
      <c r="M6" s="14">
        <v>20.983828700719897</v>
      </c>
      <c r="N6" s="15">
        <v>0.11245084379247308</v>
      </c>
      <c r="O6" s="15">
        <v>0.29271156027510731</v>
      </c>
      <c r="P6" s="16">
        <v>0.34561968552553646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SUM(H8:OFFSET(H6,MATCH("PROYECTOS",$A$8:$A$50,0),0))</f>
        <v>287.58836600000006</v>
      </c>
      <c r="I7" s="38">
        <f ca="1">SUM(I8:OFFSET(I6,MATCH("PROYECTOS",$A$8:$A$50,0),0))</f>
        <v>383.15779400000008</v>
      </c>
      <c r="J7" s="38">
        <f ca="1">SUM(J8:OFFSET(J6,MATCH("PROYECTOS",$A$8:$A$50,0),0))</f>
        <v>134.31183830503264</v>
      </c>
      <c r="K7" s="38">
        <f ca="1">SUM(K8:OFFSET(K6,MATCH("PROYECTOS",$A$8:$A$50,0),0))</f>
        <v>44.598995564930306</v>
      </c>
      <c r="L7" s="38">
        <f ca="1">SUM(L8:OFFSET(L6,MATCH("PROYECTOS",$A$8:$A$50,0),0))</f>
        <v>69.329326663043446</v>
      </c>
      <c r="M7" s="38">
        <f ca="1">SUM(M8:OFFSET(M6,MATCH("PROYECTOS",$A$8:$A$50,0),0))</f>
        <v>20.383516077058886</v>
      </c>
      <c r="N7" s="39">
        <f ca="1">IFERROR(K7/I7,0)</f>
        <v>0.11639850803851923</v>
      </c>
      <c r="O7" s="39">
        <f ca="1">IFERROR(SUM(K7,L7)/I7,0)</f>
        <v>0.29734047959356852</v>
      </c>
      <c r="P7" s="40">
        <f ca="1">IFERROR(SUM(K7,L7,M7)/I7,0)</f>
        <v>0.35053923059446523</v>
      </c>
      <c r="Q7" s="64"/>
      <c r="R7" s="38"/>
      <c r="S7" s="40"/>
    </row>
    <row r="8" spans="1:19" ht="25.5" x14ac:dyDescent="0.25">
      <c r="A8" s="17"/>
      <c r="B8" s="19">
        <v>5000085</v>
      </c>
      <c r="C8" s="19" t="s">
        <v>421</v>
      </c>
      <c r="D8" s="68">
        <v>3000001</v>
      </c>
      <c r="E8" s="19" t="s">
        <v>284</v>
      </c>
      <c r="F8" s="69">
        <v>60</v>
      </c>
      <c r="G8" s="19" t="s">
        <v>318</v>
      </c>
      <c r="H8" s="20">
        <v>24.490288000000024</v>
      </c>
      <c r="I8" s="21">
        <v>54.695328000000003</v>
      </c>
      <c r="J8" s="21">
        <f t="shared" ref="J8:J17" si="0">SUM(K8,L8,M8)</f>
        <v>33.921016371104542</v>
      </c>
      <c r="K8" s="21">
        <v>2.1239552962379094</v>
      </c>
      <c r="L8" s="21">
        <v>29.407823820241902</v>
      </c>
      <c r="M8" s="21">
        <v>2.3892372546247316</v>
      </c>
      <c r="N8" s="22">
        <f t="shared" ref="N8:N18" si="1">IFERROR(K8/I8,0)</f>
        <v>3.8832481199087228E-2</v>
      </c>
      <c r="O8" s="22">
        <f t="shared" ref="O8:O18" si="2">IFERROR(SUM(K8,L8)/I8,0)</f>
        <v>0.57649858350753114</v>
      </c>
      <c r="P8" s="23">
        <f t="shared" ref="P8:P18" si="3">IFERROR(SUM(K8,L8,M8)/I8,0)</f>
        <v>0.62018124054589341</v>
      </c>
      <c r="Q8" s="70">
        <v>318</v>
      </c>
      <c r="R8" s="21">
        <v>0</v>
      </c>
      <c r="S8" s="23">
        <f>IFERROR(R8/Q8,0)</f>
        <v>0</v>
      </c>
    </row>
    <row r="9" spans="1:19" ht="51" x14ac:dyDescent="0.25">
      <c r="A9" s="17"/>
      <c r="B9" s="19">
        <v>5000087</v>
      </c>
      <c r="C9" s="19" t="s">
        <v>422</v>
      </c>
      <c r="D9" s="68">
        <v>3043977</v>
      </c>
      <c r="E9" s="19" t="s">
        <v>412</v>
      </c>
      <c r="F9" s="69">
        <v>56</v>
      </c>
      <c r="G9" s="19" t="s">
        <v>429</v>
      </c>
      <c r="H9" s="20">
        <v>34.655058999999973</v>
      </c>
      <c r="I9" s="21">
        <v>35.501139999999978</v>
      </c>
      <c r="J9" s="21">
        <f t="shared" si="0"/>
        <v>15.384524535280434</v>
      </c>
      <c r="K9" s="21">
        <v>13.346064248864423</v>
      </c>
      <c r="L9" s="21">
        <v>1.7280887668302967</v>
      </c>
      <c r="M9" s="21">
        <v>0.31037151958571485</v>
      </c>
      <c r="N9" s="22">
        <f t="shared" si="1"/>
        <v>0.37593339957151883</v>
      </c>
      <c r="O9" s="22">
        <f t="shared" si="2"/>
        <v>0.42461039323511102</v>
      </c>
      <c r="P9" s="23">
        <f t="shared" si="3"/>
        <v>0.43335297219414487</v>
      </c>
      <c r="Q9" s="70">
        <v>24189</v>
      </c>
      <c r="R9" s="21">
        <v>0</v>
      </c>
      <c r="S9" s="23">
        <f t="shared" ref="S9:S17" si="4">IFERROR(R9/Q9,0)</f>
        <v>0</v>
      </c>
    </row>
    <row r="10" spans="1:19" ht="63.75" x14ac:dyDescent="0.25">
      <c r="A10" s="17"/>
      <c r="B10" s="19">
        <v>5000091</v>
      </c>
      <c r="C10" s="19" t="s">
        <v>423</v>
      </c>
      <c r="D10" s="68">
        <v>3043981</v>
      </c>
      <c r="E10" s="19" t="s">
        <v>416</v>
      </c>
      <c r="F10" s="69">
        <v>255</v>
      </c>
      <c r="G10" s="19" t="s">
        <v>430</v>
      </c>
      <c r="H10" s="20">
        <v>51.04012199999999</v>
      </c>
      <c r="I10" s="21">
        <v>75.876121000000012</v>
      </c>
      <c r="J10" s="21">
        <f t="shared" si="0"/>
        <v>20.091401397625962</v>
      </c>
      <c r="K10" s="21">
        <v>6.3049169383281196</v>
      </c>
      <c r="L10" s="21">
        <v>6.3697909871999947</v>
      </c>
      <c r="M10" s="21">
        <v>7.4166934720978475</v>
      </c>
      <c r="N10" s="22">
        <f t="shared" si="1"/>
        <v>8.3094876955137426E-2</v>
      </c>
      <c r="O10" s="22">
        <f t="shared" si="2"/>
        <v>0.1670447534544908</v>
      </c>
      <c r="P10" s="23">
        <f t="shared" si="3"/>
        <v>0.26479215242995829</v>
      </c>
      <c r="Q10" s="70">
        <v>1232374.5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5000092</v>
      </c>
      <c r="C11" s="19" t="s">
        <v>424</v>
      </c>
      <c r="D11" s="68">
        <v>3043982</v>
      </c>
      <c r="E11" s="19" t="s">
        <v>417</v>
      </c>
      <c r="F11" s="69">
        <v>334</v>
      </c>
      <c r="G11" s="19" t="s">
        <v>431</v>
      </c>
      <c r="H11" s="20">
        <v>18.046958000000018</v>
      </c>
      <c r="I11" s="21">
        <v>19.423811000000018</v>
      </c>
      <c r="J11" s="21">
        <f t="shared" si="0"/>
        <v>3.6181557820195849</v>
      </c>
      <c r="K11" s="21">
        <v>1.7412628966421835</v>
      </c>
      <c r="L11" s="21">
        <v>1.4158148167753097</v>
      </c>
      <c r="M11" s="21">
        <v>0.46107806860209166</v>
      </c>
      <c r="N11" s="22">
        <f t="shared" si="1"/>
        <v>8.9645790758681801E-2</v>
      </c>
      <c r="O11" s="22">
        <f t="shared" si="2"/>
        <v>0.16253647203514748</v>
      </c>
      <c r="P11" s="23">
        <f t="shared" si="3"/>
        <v>0.18627424772716236</v>
      </c>
      <c r="Q11" s="70">
        <v>128652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5000093</v>
      </c>
      <c r="C12" s="19" t="s">
        <v>425</v>
      </c>
      <c r="D12" s="68">
        <v>3043983</v>
      </c>
      <c r="E12" s="19" t="s">
        <v>418</v>
      </c>
      <c r="F12" s="69">
        <v>394</v>
      </c>
      <c r="G12" s="19" t="s">
        <v>405</v>
      </c>
      <c r="H12" s="20">
        <v>89.469160000000031</v>
      </c>
      <c r="I12" s="21">
        <v>85.62415600000007</v>
      </c>
      <c r="J12" s="21">
        <f t="shared" si="0"/>
        <v>24.212279397514383</v>
      </c>
      <c r="K12" s="21">
        <v>11.871761627024171</v>
      </c>
      <c r="L12" s="21">
        <v>8.403317182257215</v>
      </c>
      <c r="M12" s="21">
        <v>3.9372005882329972</v>
      </c>
      <c r="N12" s="22">
        <f t="shared" si="1"/>
        <v>0.13864967763330902</v>
      </c>
      <c r="O12" s="22">
        <f t="shared" si="2"/>
        <v>0.23679157560725467</v>
      </c>
      <c r="P12" s="23">
        <f t="shared" si="3"/>
        <v>0.28277393353242936</v>
      </c>
      <c r="Q12" s="70">
        <v>114592.5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5000094</v>
      </c>
      <c r="C13" s="19" t="s">
        <v>426</v>
      </c>
      <c r="D13" s="68">
        <v>3043984</v>
      </c>
      <c r="E13" s="19" t="s">
        <v>419</v>
      </c>
      <c r="F13" s="69">
        <v>394</v>
      </c>
      <c r="G13" s="19" t="s">
        <v>405</v>
      </c>
      <c r="H13" s="20">
        <v>40.648988000000038</v>
      </c>
      <c r="I13" s="21">
        <v>72.973510000000019</v>
      </c>
      <c r="J13" s="21">
        <f t="shared" si="0"/>
        <v>25.91313370609921</v>
      </c>
      <c r="K13" s="21">
        <v>4.7508745520503908</v>
      </c>
      <c r="L13" s="21">
        <v>17.842626919320644</v>
      </c>
      <c r="M13" s="21">
        <v>3.319632234728175</v>
      </c>
      <c r="N13" s="22">
        <f t="shared" si="1"/>
        <v>6.5104098076828015E-2</v>
      </c>
      <c r="O13" s="22">
        <f t="shared" si="2"/>
        <v>0.30961237127515218</v>
      </c>
      <c r="P13" s="23">
        <f t="shared" si="3"/>
        <v>0.35510329304564359</v>
      </c>
      <c r="Q13" s="70">
        <v>157055.5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5004451</v>
      </c>
      <c r="C14" s="19" t="s">
        <v>427</v>
      </c>
      <c r="D14" s="68">
        <v>3000001</v>
      </c>
      <c r="E14" s="19" t="s">
        <v>284</v>
      </c>
      <c r="F14" s="69">
        <v>80</v>
      </c>
      <c r="G14" s="19" t="s">
        <v>319</v>
      </c>
      <c r="H14" s="20">
        <v>2.6888000000000001</v>
      </c>
      <c r="I14" s="21">
        <v>1.9695440000000004</v>
      </c>
      <c r="J14" s="21">
        <f t="shared" si="0"/>
        <v>0.39486251872858702</v>
      </c>
      <c r="K14" s="21">
        <v>0.12292781073119841</v>
      </c>
      <c r="L14" s="21">
        <v>0.15630804889042338</v>
      </c>
      <c r="M14" s="21">
        <v>0.11562665910696523</v>
      </c>
      <c r="N14" s="22">
        <f t="shared" si="1"/>
        <v>6.2414351104214165E-2</v>
      </c>
      <c r="O14" s="22">
        <f t="shared" si="2"/>
        <v>0.14177690857458464</v>
      </c>
      <c r="P14" s="23">
        <f t="shared" si="3"/>
        <v>0.20048423326850628</v>
      </c>
      <c r="Q14" s="70">
        <v>26</v>
      </c>
      <c r="R14" s="21">
        <v>0</v>
      </c>
      <c r="S14" s="23">
        <f t="shared" si="4"/>
        <v>0</v>
      </c>
    </row>
    <row r="15" spans="1:19" ht="25.5" x14ac:dyDescent="0.25">
      <c r="A15" s="17"/>
      <c r="B15" s="19">
        <v>5005827</v>
      </c>
      <c r="C15" s="19" t="s">
        <v>428</v>
      </c>
      <c r="D15" s="68">
        <v>3043983</v>
      </c>
      <c r="E15" s="19" t="s">
        <v>418</v>
      </c>
      <c r="F15" s="69">
        <v>16</v>
      </c>
      <c r="G15" s="19" t="s">
        <v>317</v>
      </c>
      <c r="H15" s="20">
        <v>0</v>
      </c>
      <c r="I15" s="21">
        <v>0.68590799999999996</v>
      </c>
      <c r="J15" s="21">
        <f t="shared" si="0"/>
        <v>0.64769180491566658</v>
      </c>
      <c r="K15" s="21">
        <v>0</v>
      </c>
      <c r="L15" s="21">
        <v>0.66585740447044373</v>
      </c>
      <c r="M15" s="21">
        <v>-1.8165599554777145E-2</v>
      </c>
      <c r="N15" s="22">
        <f t="shared" si="1"/>
        <v>0</v>
      </c>
      <c r="O15" s="22">
        <f t="shared" si="2"/>
        <v>0.97076780628078951</v>
      </c>
      <c r="P15" s="23">
        <f t="shared" si="3"/>
        <v>0.94428378866504925</v>
      </c>
      <c r="Q15" s="70">
        <v>0</v>
      </c>
      <c r="R15" s="21">
        <v>0</v>
      </c>
      <c r="S15" s="23">
        <f t="shared" si="4"/>
        <v>0</v>
      </c>
    </row>
    <row r="16" spans="1:19" ht="25.5" x14ac:dyDescent="0.25">
      <c r="A16" s="17"/>
      <c r="B16" s="19">
        <v>5005827</v>
      </c>
      <c r="C16" s="19" t="s">
        <v>428</v>
      </c>
      <c r="D16" s="68">
        <v>3043984</v>
      </c>
      <c r="E16" s="19" t="s">
        <v>419</v>
      </c>
      <c r="F16" s="69">
        <v>16</v>
      </c>
      <c r="G16" s="19" t="s">
        <v>317</v>
      </c>
      <c r="H16" s="20">
        <v>0</v>
      </c>
      <c r="I16" s="21">
        <v>0.23177</v>
      </c>
      <c r="J16" s="21">
        <f t="shared" si="0"/>
        <v>0.22984300416101178</v>
      </c>
      <c r="K16" s="21">
        <v>0</v>
      </c>
      <c r="L16" s="21">
        <v>0.23176928423345089</v>
      </c>
      <c r="M16" s="21">
        <v>-1.9262800724391127E-3</v>
      </c>
      <c r="N16" s="22">
        <f t="shared" si="1"/>
        <v>0</v>
      </c>
      <c r="O16" s="22">
        <f t="shared" si="2"/>
        <v>0.99999691173771799</v>
      </c>
      <c r="P16" s="23">
        <f t="shared" si="3"/>
        <v>0.99168574086815275</v>
      </c>
      <c r="Q16" s="70">
        <v>0</v>
      </c>
      <c r="R16" s="21">
        <v>0</v>
      </c>
      <c r="S16" s="23">
        <f t="shared" si="4"/>
        <v>0</v>
      </c>
    </row>
    <row r="17" spans="1:19" x14ac:dyDescent="0.25">
      <c r="A17" s="17"/>
      <c r="B17" s="19">
        <v>9000000</v>
      </c>
      <c r="C17" s="19" t="s">
        <v>312</v>
      </c>
      <c r="D17" s="68">
        <v>9000000</v>
      </c>
      <c r="E17" s="19" t="s">
        <v>313</v>
      </c>
      <c r="F17" s="69"/>
      <c r="G17" s="19" t="s">
        <v>320</v>
      </c>
      <c r="H17" s="20">
        <v>26.548991000000019</v>
      </c>
      <c r="I17" s="21">
        <v>36.176506000000003</v>
      </c>
      <c r="J17" s="21">
        <f t="shared" si="0"/>
        <v>9.8989297875832563</v>
      </c>
      <c r="K17" s="21">
        <v>4.3372321950519108</v>
      </c>
      <c r="L17" s="21">
        <v>3.1079294328237665</v>
      </c>
      <c r="M17" s="21">
        <v>2.4537681597075789</v>
      </c>
      <c r="N17" s="22">
        <f t="shared" si="1"/>
        <v>0.11989085388876168</v>
      </c>
      <c r="O17" s="22">
        <f t="shared" si="2"/>
        <v>0.20580101427914782</v>
      </c>
      <c r="P17" s="23">
        <f t="shared" si="3"/>
        <v>0.27362868563324649</v>
      </c>
      <c r="Q17" s="70"/>
      <c r="R17" s="21"/>
      <c r="S17" s="23">
        <f t="shared" si="4"/>
        <v>0</v>
      </c>
    </row>
    <row r="18" spans="1:19" ht="15.75" thickBot="1" x14ac:dyDescent="0.3">
      <c r="A18" s="41" t="s">
        <v>302</v>
      </c>
      <c r="B18" s="43"/>
      <c r="C18" s="43"/>
      <c r="D18" s="65"/>
      <c r="E18" s="43"/>
      <c r="F18" s="66"/>
      <c r="G18" s="43"/>
      <c r="H18" s="44">
        <f ca="1">OFFSET(H18,-MATCH("PROYECTOS",$A$8:$A$50,0)-1,0)-(OFFSET(H18,-MATCH("PROYECTOS",$A$8:$A$50,0),0))</f>
        <v>8.0348529999998277</v>
      </c>
      <c r="I18" s="45">
        <f t="shared" ref="I18:M18" ca="1" si="5">OFFSET(I18,-MATCH("PROYECTOS",$A$8:$A$50,0)-1,0)-(OFFSET(I18,-MATCH("PROYECTOS",$A$8:$A$50,0),0))</f>
        <v>13.451017999999749</v>
      </c>
      <c r="J18" s="45">
        <f t="shared" ca="1" si="5"/>
        <v>2.7639745750639122</v>
      </c>
      <c r="K18" s="45">
        <f t="shared" ca="1" si="5"/>
        <v>0</v>
      </c>
      <c r="L18" s="45">
        <f t="shared" ca="1" si="5"/>
        <v>2.1636619514029007</v>
      </c>
      <c r="M18" s="45">
        <f t="shared" ca="1" si="5"/>
        <v>0.60031262366101146</v>
      </c>
      <c r="N18" s="46">
        <f t="shared" ca="1" si="1"/>
        <v>0</v>
      </c>
      <c r="O18" s="46">
        <f t="shared" ca="1" si="2"/>
        <v>0.16085488484239194</v>
      </c>
      <c r="P18" s="47">
        <f t="shared" ca="1" si="3"/>
        <v>0.20548441575678242</v>
      </c>
      <c r="Q18" s="67"/>
      <c r="R18" s="45"/>
      <c r="S18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94</v>
      </c>
      <c r="B1" s="51" t="s">
        <v>57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1384</v>
      </c>
      <c r="N2" s="72" t="s">
        <v>1404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28.876790000000003</v>
      </c>
      <c r="E6" s="14">
        <f ca="1">SUM(E7:OFFSET(E7,50,0))</f>
        <v>30.171018</v>
      </c>
      <c r="F6" s="14">
        <f ca="1">SUM(F7:OFFSET(F7,50,0))</f>
        <v>5.5827768266353814</v>
      </c>
      <c r="G6" s="14">
        <f ca="1">SUM(G7:OFFSET(G7,50,0))</f>
        <v>2.0069472006725846</v>
      </c>
      <c r="H6" s="14">
        <f ca="1">SUM(H7:OFFSET(H7,50,0))</f>
        <v>1.8226953778212192</v>
      </c>
      <c r="I6" s="14">
        <f ca="1">SUM(I7:OFFSET(I7,50,0))</f>
        <v>1.7531342481415777</v>
      </c>
      <c r="J6" s="15">
        <f ca="1">IFERROR(G6/E6,0)</f>
        <v>6.6519041574022608E-2</v>
      </c>
      <c r="K6" s="15">
        <f ca="1">IFERROR(SUM(G6,H6)/E6,0)</f>
        <v>0.1269311687956238</v>
      </c>
      <c r="L6" s="16">
        <f ca="1">IFERROR(SUM(G6,H6,I6)/E6,0)</f>
        <v>0.18503773477697641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</v>
      </c>
      <c r="C7" s="19" t="s">
        <v>258</v>
      </c>
      <c r="D7" s="20">
        <v>7.3616000000000001E-2</v>
      </c>
      <c r="E7" s="21">
        <v>7.2335999999999998E-2</v>
      </c>
      <c r="F7" s="21">
        <f t="shared" ref="F7:F30" si="0">SUM(G7,H7,I7)</f>
        <v>2.1849999902769923E-3</v>
      </c>
      <c r="G7" s="21">
        <v>8.3999997877981514E-4</v>
      </c>
      <c r="H7" s="21">
        <v>1.3450000114971772E-3</v>
      </c>
      <c r="I7" s="21">
        <v>0</v>
      </c>
      <c r="J7" s="22">
        <f t="shared" ref="J7:J30" si="1">IFERROR(G7/E7,0)</f>
        <v>1.1612474822768955E-2</v>
      </c>
      <c r="K7" s="22">
        <f t="shared" ref="K7:K30" si="2">IFERROR(SUM(G7,H7)/E7,0)</f>
        <v>3.0206259542648092E-2</v>
      </c>
      <c r="L7" s="23">
        <f t="shared" ref="L7:L30" si="3">IFERROR(SUM(G7,H7,I7)/E7,0)</f>
        <v>3.0206259542648092E-2</v>
      </c>
      <c r="M7" s="4"/>
      <c r="N7" t="s">
        <v>266</v>
      </c>
      <c r="O7" s="5">
        <v>6.3332661577078397E-2</v>
      </c>
      <c r="P7" s="71">
        <v>0.40640584702558069</v>
      </c>
    </row>
    <row r="8" spans="1:16" x14ac:dyDescent="0.25">
      <c r="A8" s="17"/>
      <c r="B8" s="55">
        <v>2</v>
      </c>
      <c r="C8" s="19" t="s">
        <v>259</v>
      </c>
      <c r="D8" s="20">
        <v>0.71394700000000011</v>
      </c>
      <c r="E8" s="21">
        <v>1.0380959999999997</v>
      </c>
      <c r="F8" s="21">
        <f t="shared" si="0"/>
        <v>0.27520424642716534</v>
      </c>
      <c r="G8" s="21">
        <v>7.9010457950062118E-2</v>
      </c>
      <c r="H8" s="21">
        <v>0.15623505881376332</v>
      </c>
      <c r="I8" s="21">
        <v>3.9958729663339909E-2</v>
      </c>
      <c r="J8" s="22">
        <f t="shared" si="1"/>
        <v>7.6110935742033634E-2</v>
      </c>
      <c r="K8" s="22">
        <f t="shared" si="2"/>
        <v>0.22661248744222645</v>
      </c>
      <c r="L8" s="23">
        <f t="shared" si="3"/>
        <v>0.26510481345382836</v>
      </c>
      <c r="M8" s="4"/>
      <c r="N8" t="s">
        <v>259</v>
      </c>
      <c r="O8" s="5">
        <v>0.27520424642716534</v>
      </c>
      <c r="P8" s="71">
        <v>0.26510481345382836</v>
      </c>
    </row>
    <row r="9" spans="1:16" x14ac:dyDescent="0.25">
      <c r="A9" s="17"/>
      <c r="B9" s="55">
        <v>3</v>
      </c>
      <c r="C9" s="19" t="s">
        <v>260</v>
      </c>
      <c r="D9" s="20">
        <v>0.34953800000000002</v>
      </c>
      <c r="E9" s="21">
        <v>0.34825800000000001</v>
      </c>
      <c r="F9" s="21">
        <f t="shared" si="0"/>
        <v>3.0470000237983186E-3</v>
      </c>
      <c r="G9" s="21">
        <v>1.0866700249607675E-3</v>
      </c>
      <c r="H9" s="21">
        <v>1.1403300122765359E-3</v>
      </c>
      <c r="I9" s="21">
        <v>8.1999998656101525E-4</v>
      </c>
      <c r="J9" s="22">
        <f t="shared" si="1"/>
        <v>3.1203016871421975E-3</v>
      </c>
      <c r="K9" s="22">
        <f t="shared" si="2"/>
        <v>6.3946845075699716E-3</v>
      </c>
      <c r="L9" s="23">
        <f t="shared" si="3"/>
        <v>8.7492606739782534E-3</v>
      </c>
      <c r="M9" s="4"/>
      <c r="N9" t="s">
        <v>277</v>
      </c>
      <c r="O9" s="5">
        <v>0.7308290213914006</v>
      </c>
      <c r="P9" s="71">
        <v>0.2561569229692976</v>
      </c>
    </row>
    <row r="10" spans="1:16" x14ac:dyDescent="0.25">
      <c r="A10" s="17"/>
      <c r="B10" s="55">
        <v>4</v>
      </c>
      <c r="C10" s="19" t="s">
        <v>261</v>
      </c>
      <c r="D10" s="20">
        <v>3.0287000000000001E-2</v>
      </c>
      <c r="E10" s="21">
        <v>3.0287000000000001E-2</v>
      </c>
      <c r="F10" s="21">
        <f t="shared" si="0"/>
        <v>2.2650000100838952E-3</v>
      </c>
      <c r="G10" s="21">
        <v>1.209999987622723E-3</v>
      </c>
      <c r="H10" s="21">
        <v>1.2500000229920261E-3</v>
      </c>
      <c r="I10" s="21">
        <v>-1.9500000053085387E-4</v>
      </c>
      <c r="J10" s="22">
        <f t="shared" si="1"/>
        <v>3.9951133741299001E-2</v>
      </c>
      <c r="K10" s="22">
        <f t="shared" si="2"/>
        <v>8.1222967299988402E-2</v>
      </c>
      <c r="L10" s="23">
        <f t="shared" si="3"/>
        <v>7.4784561365731014E-2</v>
      </c>
      <c r="M10" s="4"/>
      <c r="N10" t="s">
        <v>279</v>
      </c>
      <c r="O10" s="5">
        <v>0.14253629804625234</v>
      </c>
      <c r="P10" s="71">
        <v>0.24149198628039875</v>
      </c>
    </row>
    <row r="11" spans="1:16" x14ac:dyDescent="0.25">
      <c r="A11" s="17"/>
      <c r="B11" s="55">
        <v>5</v>
      </c>
      <c r="C11" s="19" t="s">
        <v>262</v>
      </c>
      <c r="D11" s="20">
        <v>1.1141329999999998</v>
      </c>
      <c r="E11" s="21">
        <v>1.1235139999999997</v>
      </c>
      <c r="F11" s="21">
        <f t="shared" si="0"/>
        <v>0.25196402007168217</v>
      </c>
      <c r="G11" s="21">
        <v>5.6631811261468101E-2</v>
      </c>
      <c r="H11" s="21">
        <v>0.15458187893818831</v>
      </c>
      <c r="I11" s="21">
        <v>4.0750329872025759E-2</v>
      </c>
      <c r="J11" s="22">
        <f t="shared" si="1"/>
        <v>5.0405968471659561E-2</v>
      </c>
      <c r="K11" s="22">
        <f t="shared" si="2"/>
        <v>0.18799382134949497</v>
      </c>
      <c r="L11" s="23">
        <f t="shared" si="3"/>
        <v>0.22426424599220146</v>
      </c>
      <c r="M11" s="4"/>
      <c r="N11" t="s">
        <v>269</v>
      </c>
      <c r="O11" s="5">
        <v>9.8193822301254841E-2</v>
      </c>
      <c r="P11" s="71">
        <v>0.24148793050330733</v>
      </c>
    </row>
    <row r="12" spans="1:16" x14ac:dyDescent="0.25">
      <c r="A12" s="17"/>
      <c r="B12" s="55">
        <v>6</v>
      </c>
      <c r="C12" s="19" t="s">
        <v>263</v>
      </c>
      <c r="D12" s="20">
        <v>0.16460900000000001</v>
      </c>
      <c r="E12" s="21">
        <v>0.157329</v>
      </c>
      <c r="F12" s="21">
        <f t="shared" si="0"/>
        <v>1.8834999500541016E-3</v>
      </c>
      <c r="G12" s="21">
        <v>0</v>
      </c>
      <c r="H12" s="21">
        <v>2.2099999623605981E-3</v>
      </c>
      <c r="I12" s="21">
        <v>-3.265000123064965E-4</v>
      </c>
      <c r="J12" s="22">
        <f t="shared" si="1"/>
        <v>0</v>
      </c>
      <c r="K12" s="22">
        <f t="shared" si="2"/>
        <v>1.4046996817882261E-2</v>
      </c>
      <c r="L12" s="23">
        <f t="shared" si="3"/>
        <v>1.1971727717420829E-2</v>
      </c>
      <c r="M12" s="4"/>
      <c r="N12" t="s">
        <v>271</v>
      </c>
      <c r="O12" s="5">
        <v>5.150605983362766E-2</v>
      </c>
      <c r="P12" s="71">
        <v>0.24068814614186154</v>
      </c>
    </row>
    <row r="13" spans="1:16" x14ac:dyDescent="0.25">
      <c r="A13" s="17"/>
      <c r="B13" s="55">
        <v>7</v>
      </c>
      <c r="C13" s="19" t="s">
        <v>264</v>
      </c>
      <c r="D13" s="20">
        <v>12.576487000000004</v>
      </c>
      <c r="E13" s="21">
        <v>12.295597999999998</v>
      </c>
      <c r="F13" s="21">
        <f t="shared" si="0"/>
        <v>1.9049356804607669</v>
      </c>
      <c r="G13" s="21">
        <v>0.6912239586818032</v>
      </c>
      <c r="H13" s="21">
        <v>0.61417922917280521</v>
      </c>
      <c r="I13" s="21">
        <v>0.59953249260615848</v>
      </c>
      <c r="J13" s="22">
        <f t="shared" si="1"/>
        <v>5.6217189166545889E-2</v>
      </c>
      <c r="K13" s="22">
        <f t="shared" si="2"/>
        <v>0.10616833665630647</v>
      </c>
      <c r="L13" s="23">
        <f t="shared" si="3"/>
        <v>0.15492826623485634</v>
      </c>
      <c r="M13" s="4"/>
      <c r="N13" t="s">
        <v>272</v>
      </c>
      <c r="O13" s="5">
        <v>1.4402915727823711</v>
      </c>
      <c r="P13" s="71">
        <v>0.23606619804704126</v>
      </c>
    </row>
    <row r="14" spans="1:16" x14ac:dyDescent="0.25">
      <c r="A14" s="17"/>
      <c r="B14" s="55">
        <v>8</v>
      </c>
      <c r="C14" s="19" t="s">
        <v>265</v>
      </c>
      <c r="D14" s="20">
        <v>0.40003599999999995</v>
      </c>
      <c r="E14" s="21">
        <v>0.55003600000000008</v>
      </c>
      <c r="F14" s="21">
        <f t="shared" si="0"/>
        <v>1.9467000191070838E-2</v>
      </c>
      <c r="G14" s="21">
        <v>1.9533300655893981E-3</v>
      </c>
      <c r="H14" s="21">
        <v>1.6966670118563343E-2</v>
      </c>
      <c r="I14" s="21">
        <v>5.4700000691809691E-4</v>
      </c>
      <c r="J14" s="22">
        <f t="shared" si="1"/>
        <v>3.5512767629562389E-3</v>
      </c>
      <c r="K14" s="22">
        <f t="shared" si="2"/>
        <v>3.4397748845807798E-2</v>
      </c>
      <c r="L14" s="23">
        <f t="shared" si="3"/>
        <v>3.5392229219670779E-2</v>
      </c>
      <c r="M14" s="4"/>
      <c r="N14" t="s">
        <v>262</v>
      </c>
      <c r="O14" s="5">
        <v>0.25196402007168217</v>
      </c>
      <c r="P14" s="71">
        <v>0.22426424599220146</v>
      </c>
    </row>
    <row r="15" spans="1:16" x14ac:dyDescent="0.25">
      <c r="A15" s="17"/>
      <c r="B15" s="55">
        <v>9</v>
      </c>
      <c r="C15" s="19" t="s">
        <v>266</v>
      </c>
      <c r="D15" s="20">
        <v>0.107116</v>
      </c>
      <c r="E15" s="21">
        <v>0.155836</v>
      </c>
      <c r="F15" s="21">
        <f t="shared" si="0"/>
        <v>6.3332661577078397E-2</v>
      </c>
      <c r="G15" s="21">
        <v>3.4106600069208071E-3</v>
      </c>
      <c r="H15" s="21">
        <v>2.4899999843910336E-3</v>
      </c>
      <c r="I15" s="21">
        <v>5.7432001585766557E-2</v>
      </c>
      <c r="J15" s="22">
        <f t="shared" si="1"/>
        <v>2.1886213756261756E-2</v>
      </c>
      <c r="K15" s="22">
        <f t="shared" si="2"/>
        <v>3.7864549855693423E-2</v>
      </c>
      <c r="L15" s="23">
        <f t="shared" si="3"/>
        <v>0.40640584702558069</v>
      </c>
      <c r="M15" s="4"/>
      <c r="N15" t="s">
        <v>274</v>
      </c>
      <c r="O15" s="5">
        <v>8.0091819749213755E-2</v>
      </c>
      <c r="P15" s="71">
        <v>0.18572705248012392</v>
      </c>
    </row>
    <row r="16" spans="1:16" x14ac:dyDescent="0.25">
      <c r="A16" s="17"/>
      <c r="B16" s="55">
        <v>10</v>
      </c>
      <c r="C16" s="19" t="s">
        <v>267</v>
      </c>
      <c r="D16" s="20">
        <v>2.0866000000000003E-2</v>
      </c>
      <c r="E16" s="21">
        <v>0.166546</v>
      </c>
      <c r="F16" s="21">
        <f t="shared" si="0"/>
        <v>3.0299999925773591E-3</v>
      </c>
      <c r="G16" s="21">
        <v>0</v>
      </c>
      <c r="H16" s="21">
        <v>1.2500000011641532E-3</v>
      </c>
      <c r="I16" s="21">
        <v>1.7799999914132059E-3</v>
      </c>
      <c r="J16" s="22">
        <f t="shared" si="1"/>
        <v>0</v>
      </c>
      <c r="K16" s="22">
        <f t="shared" si="2"/>
        <v>7.5054339411583177E-3</v>
      </c>
      <c r="L16" s="23">
        <f t="shared" si="3"/>
        <v>1.8193171811855938E-2</v>
      </c>
      <c r="M16" s="4"/>
      <c r="N16" t="s">
        <v>278</v>
      </c>
      <c r="O16" s="5">
        <v>8.4833029279252514E-2</v>
      </c>
      <c r="P16" s="71">
        <v>0.184987056556639</v>
      </c>
    </row>
    <row r="17" spans="1:16" x14ac:dyDescent="0.25">
      <c r="A17" s="17"/>
      <c r="B17" s="55">
        <v>11</v>
      </c>
      <c r="C17" s="19" t="s">
        <v>268</v>
      </c>
      <c r="D17" s="20">
        <v>1.7687000000000001E-2</v>
      </c>
      <c r="E17" s="21">
        <v>1.6406999999999998E-2</v>
      </c>
      <c r="F17" s="21">
        <f t="shared" si="0"/>
        <v>1.8169999930250924E-3</v>
      </c>
      <c r="G17" s="21">
        <v>1.1599999706959352E-3</v>
      </c>
      <c r="H17" s="21">
        <v>-1.7299999672104605E-4</v>
      </c>
      <c r="I17" s="21">
        <v>8.3000001905020326E-4</v>
      </c>
      <c r="J17" s="22">
        <f t="shared" si="1"/>
        <v>7.0701528048755735E-2</v>
      </c>
      <c r="K17" s="22">
        <f t="shared" si="2"/>
        <v>6.015724836806785E-2</v>
      </c>
      <c r="L17" s="23">
        <f t="shared" si="3"/>
        <v>0.11074541311788216</v>
      </c>
      <c r="M17" s="4"/>
      <c r="N17" t="s">
        <v>273</v>
      </c>
      <c r="O17" s="5">
        <v>0.13296070240539848</v>
      </c>
      <c r="P17" s="71">
        <v>0.16840146413938956</v>
      </c>
    </row>
    <row r="18" spans="1:16" x14ac:dyDescent="0.25">
      <c r="A18" s="17"/>
      <c r="B18" s="55">
        <v>12</v>
      </c>
      <c r="C18" s="19" t="s">
        <v>269</v>
      </c>
      <c r="D18" s="20">
        <v>0.60725300000000004</v>
      </c>
      <c r="E18" s="21">
        <v>0.40662000000000004</v>
      </c>
      <c r="F18" s="21">
        <f t="shared" si="0"/>
        <v>9.8193822301254841E-2</v>
      </c>
      <c r="G18" s="21">
        <v>7.4233000486856326E-3</v>
      </c>
      <c r="H18" s="21">
        <v>8.7118872215796728E-2</v>
      </c>
      <c r="I18" s="21">
        <v>3.6516500367724802E-3</v>
      </c>
      <c r="J18" s="22">
        <f t="shared" si="1"/>
        <v>1.825611147677348E-2</v>
      </c>
      <c r="K18" s="22">
        <f t="shared" si="2"/>
        <v>0.23250743265083457</v>
      </c>
      <c r="L18" s="23">
        <f t="shared" si="3"/>
        <v>0.24148793050330733</v>
      </c>
      <c r="M18" s="4"/>
      <c r="N18" t="s">
        <v>264</v>
      </c>
      <c r="O18" s="5">
        <v>1.9049356804607669</v>
      </c>
      <c r="P18" s="71">
        <v>0.15492826623485634</v>
      </c>
    </row>
    <row r="19" spans="1:16" x14ac:dyDescent="0.25">
      <c r="A19" s="17"/>
      <c r="B19" s="55">
        <v>13</v>
      </c>
      <c r="C19" s="19" t="s">
        <v>270</v>
      </c>
      <c r="D19" s="20">
        <v>2.1396999999999999E-2</v>
      </c>
      <c r="E19" s="21">
        <v>2.0116999999999999E-2</v>
      </c>
      <c r="F19" s="21">
        <f t="shared" si="0"/>
        <v>1.249999986612238E-3</v>
      </c>
      <c r="G19" s="21">
        <v>0</v>
      </c>
      <c r="H19" s="21">
        <v>1.249999986612238E-3</v>
      </c>
      <c r="I19" s="21">
        <v>0</v>
      </c>
      <c r="J19" s="22">
        <f t="shared" si="1"/>
        <v>0</v>
      </c>
      <c r="K19" s="22">
        <f t="shared" si="2"/>
        <v>6.2136500800926482E-2</v>
      </c>
      <c r="L19" s="23">
        <f t="shared" si="3"/>
        <v>6.2136500800926482E-2</v>
      </c>
      <c r="M19" s="4"/>
      <c r="N19" t="s">
        <v>280</v>
      </c>
      <c r="O19" s="5">
        <v>0.28520672223385191</v>
      </c>
      <c r="P19" s="71">
        <v>0.13517841624768911</v>
      </c>
    </row>
    <row r="20" spans="1:16" x14ac:dyDescent="0.25">
      <c r="A20" s="17"/>
      <c r="B20" s="55">
        <v>14</v>
      </c>
      <c r="C20" s="19" t="s">
        <v>271</v>
      </c>
      <c r="D20" s="20">
        <v>0.21527500000000002</v>
      </c>
      <c r="E20" s="21">
        <v>0.21399499999999999</v>
      </c>
      <c r="F20" s="21">
        <f t="shared" si="0"/>
        <v>5.150605983362766E-2</v>
      </c>
      <c r="G20" s="21">
        <v>2.5056939859496197E-2</v>
      </c>
      <c r="H20" s="21">
        <v>1.3962870038085384E-2</v>
      </c>
      <c r="I20" s="21">
        <v>1.2486249936046079E-2</v>
      </c>
      <c r="J20" s="22">
        <f t="shared" si="1"/>
        <v>0.11709123979296805</v>
      </c>
      <c r="K20" s="22">
        <f t="shared" si="2"/>
        <v>0.18233982054525377</v>
      </c>
      <c r="L20" s="23">
        <f t="shared" si="3"/>
        <v>0.24068814614186154</v>
      </c>
      <c r="M20" s="4"/>
      <c r="N20" t="s">
        <v>281</v>
      </c>
      <c r="O20" s="5">
        <v>2.9799999683746137E-3</v>
      </c>
      <c r="P20" s="71">
        <v>0.13021060772413762</v>
      </c>
    </row>
    <row r="21" spans="1:16" x14ac:dyDescent="0.25">
      <c r="A21" s="17"/>
      <c r="B21" s="55">
        <v>15</v>
      </c>
      <c r="C21" s="19" t="s">
        <v>272</v>
      </c>
      <c r="D21" s="20">
        <v>5.7489389999999991</v>
      </c>
      <c r="E21" s="21">
        <v>6.1012190000000004</v>
      </c>
      <c r="F21" s="21">
        <f t="shared" si="0"/>
        <v>1.4402915727823711</v>
      </c>
      <c r="G21" s="21">
        <v>0.56229266051013838</v>
      </c>
      <c r="H21" s="21">
        <v>0.43184105729051225</v>
      </c>
      <c r="I21" s="21">
        <v>0.44615785498172045</v>
      </c>
      <c r="J21" s="22">
        <f t="shared" si="1"/>
        <v>9.216070764057778E-2</v>
      </c>
      <c r="K21" s="22">
        <f t="shared" si="2"/>
        <v>0.16294017929870253</v>
      </c>
      <c r="L21" s="23">
        <f t="shared" si="3"/>
        <v>0.23606619804704126</v>
      </c>
      <c r="M21" s="4"/>
      <c r="N21" t="s">
        <v>268</v>
      </c>
      <c r="O21" s="5">
        <v>1.8169999930250924E-3</v>
      </c>
      <c r="P21" s="71">
        <v>0.11074541311788216</v>
      </c>
    </row>
    <row r="22" spans="1:16" x14ac:dyDescent="0.25">
      <c r="A22" s="17"/>
      <c r="B22" s="55">
        <v>16</v>
      </c>
      <c r="C22" s="19" t="s">
        <v>273</v>
      </c>
      <c r="D22" s="20">
        <v>0.72814500000000004</v>
      </c>
      <c r="E22" s="21">
        <v>0.78954600000000008</v>
      </c>
      <c r="F22" s="21">
        <f t="shared" si="0"/>
        <v>0.13296070240539848</v>
      </c>
      <c r="G22" s="21">
        <v>5.9450101834954694E-2</v>
      </c>
      <c r="H22" s="21">
        <v>3.9898160579468822E-2</v>
      </c>
      <c r="I22" s="21">
        <v>3.3612439990974963E-2</v>
      </c>
      <c r="J22" s="22">
        <f t="shared" si="1"/>
        <v>7.5296565158907383E-2</v>
      </c>
      <c r="K22" s="22">
        <f t="shared" si="2"/>
        <v>0.1258296063996569</v>
      </c>
      <c r="L22" s="23">
        <f t="shared" si="3"/>
        <v>0.16840146413938956</v>
      </c>
      <c r="M22" s="4"/>
      <c r="N22" t="s">
        <v>261</v>
      </c>
      <c r="O22" s="5">
        <v>2.2650000100838952E-3</v>
      </c>
      <c r="P22" s="71">
        <v>7.4784561365731014E-2</v>
      </c>
    </row>
    <row r="23" spans="1:16" x14ac:dyDescent="0.25">
      <c r="A23" s="17"/>
      <c r="B23" s="55">
        <v>17</v>
      </c>
      <c r="C23" s="19" t="s">
        <v>274</v>
      </c>
      <c r="D23" s="20">
        <v>0.43187399999999998</v>
      </c>
      <c r="E23" s="21">
        <v>0.43123400000000001</v>
      </c>
      <c r="F23" s="21">
        <f t="shared" si="0"/>
        <v>8.0091819749213755E-2</v>
      </c>
      <c r="G23" s="21">
        <v>2.0928299752995372E-2</v>
      </c>
      <c r="H23" s="21">
        <v>3.4283670996956062E-2</v>
      </c>
      <c r="I23" s="21">
        <v>2.4879848999262322E-2</v>
      </c>
      <c r="J23" s="22">
        <f t="shared" si="1"/>
        <v>4.8531191309116095E-2</v>
      </c>
      <c r="K23" s="22">
        <f t="shared" si="2"/>
        <v>0.12803250845237488</v>
      </c>
      <c r="L23" s="23">
        <f t="shared" si="3"/>
        <v>0.18572705248012392</v>
      </c>
      <c r="M23" s="4"/>
      <c r="N23" t="s">
        <v>282</v>
      </c>
      <c r="O23" s="5">
        <v>1.9166700076311827E-3</v>
      </c>
      <c r="P23" s="71">
        <v>7.1890401996593634E-2</v>
      </c>
    </row>
    <row r="24" spans="1:16" x14ac:dyDescent="0.25">
      <c r="A24" s="17"/>
      <c r="B24" s="55">
        <v>19</v>
      </c>
      <c r="C24" s="19" t="s">
        <v>276</v>
      </c>
      <c r="D24" s="20">
        <v>0.19405</v>
      </c>
      <c r="E24" s="21">
        <v>0.19277</v>
      </c>
      <c r="F24" s="21">
        <f t="shared" si="0"/>
        <v>1.0499999625608325E-3</v>
      </c>
      <c r="G24" s="21">
        <v>1.3599999656435102E-3</v>
      </c>
      <c r="H24" s="21">
        <v>0</v>
      </c>
      <c r="I24" s="21">
        <v>-3.1000000308267772E-4</v>
      </c>
      <c r="J24" s="22">
        <f t="shared" si="1"/>
        <v>7.0550395063729331E-3</v>
      </c>
      <c r="K24" s="22">
        <f t="shared" si="2"/>
        <v>7.0550395063729331E-3</v>
      </c>
      <c r="L24" s="23">
        <f t="shared" si="3"/>
        <v>5.4469054446274444E-3</v>
      </c>
      <c r="M24" s="4"/>
      <c r="N24" t="s">
        <v>270</v>
      </c>
      <c r="O24" s="5">
        <v>1.249999986612238E-3</v>
      </c>
      <c r="P24" s="71">
        <v>6.2136500800926482E-2</v>
      </c>
    </row>
    <row r="25" spans="1:16" x14ac:dyDescent="0.25">
      <c r="A25" s="17"/>
      <c r="B25" s="55">
        <v>20</v>
      </c>
      <c r="C25" s="19" t="s">
        <v>277</v>
      </c>
      <c r="D25" s="20">
        <v>2.7582389999999988</v>
      </c>
      <c r="E25" s="21">
        <v>2.8530520000000004</v>
      </c>
      <c r="F25" s="21">
        <f t="shared" si="0"/>
        <v>0.7308290213914006</v>
      </c>
      <c r="G25" s="21">
        <v>0.34027924884867389</v>
      </c>
      <c r="H25" s="21">
        <v>0.16843027060531313</v>
      </c>
      <c r="I25" s="21">
        <v>0.22211950193741359</v>
      </c>
      <c r="J25" s="22">
        <f t="shared" si="1"/>
        <v>0.11926850574355947</v>
      </c>
      <c r="K25" s="22">
        <f t="shared" si="2"/>
        <v>0.17830362694195093</v>
      </c>
      <c r="L25" s="23">
        <f t="shared" si="3"/>
        <v>0.2561569229692976</v>
      </c>
      <c r="M25" s="4"/>
      <c r="N25" t="s">
        <v>265</v>
      </c>
      <c r="O25" s="5">
        <v>1.9467000191070838E-2</v>
      </c>
      <c r="P25" s="71">
        <v>3.5392229219670779E-2</v>
      </c>
    </row>
    <row r="26" spans="1:16" x14ac:dyDescent="0.25">
      <c r="A26" s="17"/>
      <c r="B26" s="55">
        <v>21</v>
      </c>
      <c r="C26" s="19" t="s">
        <v>278</v>
      </c>
      <c r="D26" s="20">
        <v>0.45857700000000007</v>
      </c>
      <c r="E26" s="21">
        <v>0.45858899999999997</v>
      </c>
      <c r="F26" s="21">
        <f t="shared" si="0"/>
        <v>8.4833029279252514E-2</v>
      </c>
      <c r="G26" s="21">
        <v>2.0898779999697581E-2</v>
      </c>
      <c r="H26" s="21">
        <v>1.6800949713797309E-2</v>
      </c>
      <c r="I26" s="21">
        <v>4.7133299565757625E-2</v>
      </c>
      <c r="J26" s="22">
        <f t="shared" si="1"/>
        <v>4.5571917337087417E-2</v>
      </c>
      <c r="K26" s="22">
        <f t="shared" si="2"/>
        <v>8.2208098566461232E-2</v>
      </c>
      <c r="L26" s="23">
        <f t="shared" si="3"/>
        <v>0.184987056556639</v>
      </c>
      <c r="M26" s="4"/>
      <c r="N26" t="s">
        <v>258</v>
      </c>
      <c r="O26" s="5">
        <v>2.1849999902769923E-3</v>
      </c>
      <c r="P26" s="71">
        <v>3.0206259542648092E-2</v>
      </c>
    </row>
    <row r="27" spans="1:16" x14ac:dyDescent="0.25">
      <c r="A27" s="17"/>
      <c r="B27" s="55">
        <v>22</v>
      </c>
      <c r="C27" s="19" t="s">
        <v>279</v>
      </c>
      <c r="D27" s="20">
        <v>0.57023200000000007</v>
      </c>
      <c r="E27" s="21">
        <v>0.59023200000000009</v>
      </c>
      <c r="F27" s="21">
        <f t="shared" si="0"/>
        <v>0.14253629804625234</v>
      </c>
      <c r="G27" s="21">
        <v>1.6017279907828197E-2</v>
      </c>
      <c r="H27" s="21">
        <v>7.262719955178909E-3</v>
      </c>
      <c r="I27" s="21">
        <v>0.11925629818324524</v>
      </c>
      <c r="J27" s="22">
        <f t="shared" si="1"/>
        <v>2.7137261124148122E-2</v>
      </c>
      <c r="K27" s="22">
        <f t="shared" si="2"/>
        <v>3.9442117443661308E-2</v>
      </c>
      <c r="L27" s="23">
        <f t="shared" si="3"/>
        <v>0.24149198628039875</v>
      </c>
      <c r="M27" s="4"/>
      <c r="N27" t="s">
        <v>267</v>
      </c>
      <c r="O27" s="5">
        <v>3.0299999925773591E-3</v>
      </c>
      <c r="P27" s="71">
        <v>1.8193171811855938E-2</v>
      </c>
    </row>
    <row r="28" spans="1:16" x14ac:dyDescent="0.25">
      <c r="A28" s="17"/>
      <c r="B28" s="55">
        <v>23</v>
      </c>
      <c r="C28" s="19" t="s">
        <v>280</v>
      </c>
      <c r="D28" s="20">
        <v>1.5233000000000001</v>
      </c>
      <c r="E28" s="21">
        <v>2.1098540000000003</v>
      </c>
      <c r="F28" s="21">
        <f t="shared" si="0"/>
        <v>0.28520672223385191</v>
      </c>
      <c r="G28" s="21">
        <v>0.1154337020489038</v>
      </c>
      <c r="H28" s="21">
        <v>6.742163936723955E-2</v>
      </c>
      <c r="I28" s="21">
        <v>0.10235138081770856</v>
      </c>
      <c r="J28" s="22">
        <f t="shared" si="1"/>
        <v>5.4711701401567968E-2</v>
      </c>
      <c r="K28" s="22">
        <f t="shared" si="2"/>
        <v>8.6667296133354874E-2</v>
      </c>
      <c r="L28" s="23">
        <f t="shared" si="3"/>
        <v>0.13517841624768911</v>
      </c>
      <c r="M28" s="4"/>
      <c r="N28" t="s">
        <v>263</v>
      </c>
      <c r="O28" s="5">
        <v>1.8834999500541016E-3</v>
      </c>
      <c r="P28" s="71">
        <v>1.1971727717420829E-2</v>
      </c>
    </row>
    <row r="29" spans="1:16" x14ac:dyDescent="0.25">
      <c r="A29" s="17"/>
      <c r="B29" s="55">
        <v>24</v>
      </c>
      <c r="C29" s="19" t="s">
        <v>281</v>
      </c>
      <c r="D29" s="20">
        <v>2.3526000000000002E-2</v>
      </c>
      <c r="E29" s="21">
        <v>2.2886E-2</v>
      </c>
      <c r="F29" s="21">
        <f t="shared" si="0"/>
        <v>2.9799999683746137E-3</v>
      </c>
      <c r="G29" s="21">
        <v>1.2799999676644802E-3</v>
      </c>
      <c r="H29" s="21">
        <v>1.7000000007101335E-3</v>
      </c>
      <c r="I29" s="21">
        <v>0</v>
      </c>
      <c r="J29" s="22">
        <f t="shared" si="1"/>
        <v>5.592938773330771E-2</v>
      </c>
      <c r="K29" s="22">
        <f t="shared" si="2"/>
        <v>0.13021060772413762</v>
      </c>
      <c r="L29" s="23">
        <f t="shared" si="3"/>
        <v>0.13021060772413762</v>
      </c>
      <c r="M29" s="4"/>
      <c r="N29" t="s">
        <v>260</v>
      </c>
      <c r="O29" s="5">
        <v>3.0470000237983186E-3</v>
      </c>
      <c r="P29" s="71">
        <v>8.7492606739782534E-3</v>
      </c>
    </row>
    <row r="30" spans="1:16" ht="15.75" thickBot="1" x14ac:dyDescent="0.3">
      <c r="A30" s="24"/>
      <c r="B30" s="56">
        <v>25</v>
      </c>
      <c r="C30" s="26" t="s">
        <v>282</v>
      </c>
      <c r="D30" s="27">
        <v>2.7660999999999998E-2</v>
      </c>
      <c r="E30" s="28">
        <v>2.6660999999999997E-2</v>
      </c>
      <c r="F30" s="28">
        <f t="shared" si="0"/>
        <v>1.9166700076311827E-3</v>
      </c>
      <c r="G30" s="28">
        <v>0</v>
      </c>
      <c r="H30" s="28">
        <v>1.2500000302679837E-3</v>
      </c>
      <c r="I30" s="28">
        <v>6.66669977363199E-4</v>
      </c>
      <c r="J30" s="29">
        <f t="shared" si="1"/>
        <v>0</v>
      </c>
      <c r="K30" s="29">
        <f t="shared" si="2"/>
        <v>4.6884964189939753E-2</v>
      </c>
      <c r="L30" s="30">
        <f t="shared" si="3"/>
        <v>7.1890401996593634E-2</v>
      </c>
      <c r="M30" s="4"/>
      <c r="N30" t="s">
        <v>276</v>
      </c>
      <c r="O30" s="5">
        <v>1.0499999625608325E-3</v>
      </c>
      <c r="P30" s="71">
        <v>5.4469054446274444E-3</v>
      </c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topLeftCell="A11" workbookViewId="0">
      <selection activeCell="A20" sqref="A20:D2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94</v>
      </c>
      <c r="B1" s="49" t="s">
        <v>57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1385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28.876790000000003</v>
      </c>
      <c r="E6" s="14">
        <v>30.171018</v>
      </c>
      <c r="F6" s="14">
        <v>5.5827768266353814</v>
      </c>
      <c r="G6" s="14">
        <v>2.0069472006725846</v>
      </c>
      <c r="H6" s="14">
        <v>1.8226953778212192</v>
      </c>
      <c r="I6" s="14">
        <v>1.7531342481415777</v>
      </c>
      <c r="J6" s="15">
        <v>6.6519041574022608E-2</v>
      </c>
      <c r="K6" s="15">
        <v>0.1269311687956238</v>
      </c>
      <c r="L6" s="16">
        <v>0.18503773477697641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27.652433000000002</v>
      </c>
      <c r="E7" s="38">
        <f ca="1">SUM(E8:OFFSET(E6,MATCH("PROYECTOS",$A$8:$A$50,0),0))</f>
        <v>28.339885999999993</v>
      </c>
      <c r="F7" s="38">
        <f ca="1">SUM(F8:OFFSET(F6,MATCH("PROYECTOS",$A$8:$A$50,0),0))</f>
        <v>5.4143084872666805</v>
      </c>
      <c r="G7" s="38">
        <f ca="1">SUM(G8:OFFSET(G6,MATCH("PROYECTOS",$A$8:$A$50,0),0))</f>
        <v>1.9358109707682161</v>
      </c>
      <c r="H7" s="38">
        <f ca="1">SUM(H8:OFFSET(H6,MATCH("PROYECTOS",$A$8:$A$50,0),0))</f>
        <v>1.7918177785613807</v>
      </c>
      <c r="I7" s="38">
        <f ca="1">SUM(I8:OFFSET(I6,MATCH("PROYECTOS",$A$8:$A$50,0),0))</f>
        <v>1.6866797379370837</v>
      </c>
      <c r="J7" s="39">
        <f ca="1">IFERROR(G7/E7,0)</f>
        <v>6.830694275792841E-2</v>
      </c>
      <c r="K7" s="39">
        <f ca="1">IFERROR(SUM(G7,H7)/E7,0)</f>
        <v>0.13153294792115952</v>
      </c>
      <c r="L7" s="40">
        <f ca="1">IFERROR(SUM(G7,H7,I7)/E7,0)</f>
        <v>0.1910490566993347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4.1724049999999995</v>
      </c>
      <c r="E8" s="21">
        <v>4.2186979999999998</v>
      </c>
      <c r="F8" s="21">
        <f t="shared" ref="F8:F11" si="0">SUM(G8,H8,I8)</f>
        <v>1.2109682717436954</v>
      </c>
      <c r="G8" s="21">
        <v>0.58921304903924465</v>
      </c>
      <c r="H8" s="21">
        <v>0.31622779033386905</v>
      </c>
      <c r="I8" s="21">
        <v>0.30552743237058166</v>
      </c>
      <c r="J8" s="22">
        <f t="shared" ref="J8:J12" si="1">IFERROR(G8/E8,0)</f>
        <v>0.13966703685337151</v>
      </c>
      <c r="K8" s="22">
        <f t="shared" ref="K8:K12" si="2">IFERROR(SUM(G8,H8)/E8,0)</f>
        <v>0.21462565923730823</v>
      </c>
      <c r="L8" s="23">
        <f t="shared" ref="L8:L12" si="3">IFERROR(SUM(G8,H8,I8)/E8,0)</f>
        <v>0.28704786921076014</v>
      </c>
      <c r="M8" s="4"/>
    </row>
    <row r="9" spans="1:13" ht="38.25" x14ac:dyDescent="0.25">
      <c r="A9" s="17"/>
      <c r="B9" s="19">
        <v>3000538</v>
      </c>
      <c r="C9" s="19" t="s">
        <v>1387</v>
      </c>
      <c r="D9" s="20">
        <v>7.4968590000000006</v>
      </c>
      <c r="E9" s="21">
        <v>7.6788189999999998</v>
      </c>
      <c r="F9" s="21">
        <f t="shared" si="0"/>
        <v>1.275825000657278</v>
      </c>
      <c r="G9" s="21">
        <v>0.29963493254399509</v>
      </c>
      <c r="H9" s="21">
        <v>0.42840980196342571</v>
      </c>
      <c r="I9" s="21">
        <v>0.5477802661498572</v>
      </c>
      <c r="J9" s="22">
        <f t="shared" si="1"/>
        <v>3.9020965664641284E-2</v>
      </c>
      <c r="K9" s="22">
        <f t="shared" si="2"/>
        <v>9.4812071297346742E-2</v>
      </c>
      <c r="L9" s="23">
        <f t="shared" si="3"/>
        <v>0.16614859663410195</v>
      </c>
      <c r="M9" s="4"/>
    </row>
    <row r="10" spans="1:13" ht="51" x14ac:dyDescent="0.25">
      <c r="A10" s="17"/>
      <c r="B10" s="19">
        <v>3000539</v>
      </c>
      <c r="C10" s="19" t="s">
        <v>1388</v>
      </c>
      <c r="D10" s="20">
        <v>13.272676000000001</v>
      </c>
      <c r="E10" s="21">
        <v>13.731875999999993</v>
      </c>
      <c r="F10" s="21">
        <f t="shared" si="0"/>
        <v>2.2638439214679238</v>
      </c>
      <c r="G10" s="21">
        <v>0.80499478532510693</v>
      </c>
      <c r="H10" s="21">
        <v>0.8825278431231709</v>
      </c>
      <c r="I10" s="21">
        <v>0.57632129301964596</v>
      </c>
      <c r="J10" s="22">
        <f t="shared" si="1"/>
        <v>5.8622345943489973E-2</v>
      </c>
      <c r="K10" s="22">
        <f t="shared" si="2"/>
        <v>0.12289090204778129</v>
      </c>
      <c r="L10" s="23">
        <f t="shared" si="3"/>
        <v>0.16486049841026273</v>
      </c>
      <c r="M10" s="4"/>
    </row>
    <row r="11" spans="1:13" ht="38.25" x14ac:dyDescent="0.25">
      <c r="A11" s="17"/>
      <c r="B11" s="19">
        <v>3000540</v>
      </c>
      <c r="C11" s="19" t="s">
        <v>1389</v>
      </c>
      <c r="D11" s="20">
        <v>2.710493</v>
      </c>
      <c r="E11" s="21">
        <v>2.7104929999999996</v>
      </c>
      <c r="F11" s="21">
        <f t="shared" si="0"/>
        <v>0.6636712933977833</v>
      </c>
      <c r="G11" s="21">
        <v>0.24196820385986939</v>
      </c>
      <c r="H11" s="21">
        <v>0.16465234314091504</v>
      </c>
      <c r="I11" s="21">
        <v>0.25705074639699887</v>
      </c>
      <c r="J11" s="22">
        <f t="shared" si="1"/>
        <v>8.9270920035532067E-2</v>
      </c>
      <c r="K11" s="22">
        <f t="shared" si="2"/>
        <v>0.15001719133780625</v>
      </c>
      <c r="L11" s="23">
        <f t="shared" si="3"/>
        <v>0.24485261293712376</v>
      </c>
      <c r="M11" s="4"/>
    </row>
    <row r="12" spans="1:13" ht="15.75" thickBot="1" x14ac:dyDescent="0.3">
      <c r="A12" s="41" t="s">
        <v>302</v>
      </c>
      <c r="B12" s="43"/>
      <c r="C12" s="43"/>
      <c r="D12" s="44">
        <f ca="1">OFFSET(D12,-MATCH("PROYECTOS",$A$8:$A$50,0)-1,0)-(OFFSET(D12,-MATCH("PROYECTOS",$A$8:$A$50,0),0))</f>
        <v>1.2243570000000012</v>
      </c>
      <c r="E12" s="45">
        <f t="shared" ref="E12:I12" ca="1" si="4">OFFSET(E12,-MATCH("PROYECTOS",$A$8:$A$50,0)-1,0)-(OFFSET(E12,-MATCH("PROYECTOS",$A$8:$A$50,0),0))</f>
        <v>1.8311320000000073</v>
      </c>
      <c r="F12" s="45">
        <f t="shared" ca="1" si="4"/>
        <v>0.16846833936870098</v>
      </c>
      <c r="G12" s="45">
        <f t="shared" ca="1" si="4"/>
        <v>7.113622990436852E-2</v>
      </c>
      <c r="H12" s="45">
        <f t="shared" ca="1" si="4"/>
        <v>3.0877599259838462E-2</v>
      </c>
      <c r="I12" s="45">
        <f t="shared" ca="1" si="4"/>
        <v>6.6454510204493999E-2</v>
      </c>
      <c r="J12" s="46">
        <f t="shared" ca="1" si="1"/>
        <v>3.8848226072379401E-2</v>
      </c>
      <c r="K12" s="46">
        <f t="shared" ca="1" si="2"/>
        <v>5.5710800294138586E-2</v>
      </c>
      <c r="L12" s="47">
        <f t="shared" ca="1" si="3"/>
        <v>9.2002291133954472E-2</v>
      </c>
      <c r="M12" s="4"/>
    </row>
    <row r="13" spans="1:13" ht="15.75" thickBot="1" x14ac:dyDescent="0.3"/>
    <row r="14" spans="1:13" ht="15.75" thickBot="1" x14ac:dyDescent="0.3">
      <c r="A14" s="89" t="s">
        <v>324</v>
      </c>
      <c r="B14" s="90"/>
      <c r="C14" s="90"/>
      <c r="D14" s="91"/>
    </row>
    <row r="15" spans="1:13" ht="15.75" thickBot="1" x14ac:dyDescent="0.3">
      <c r="A15" s="1" t="s">
        <v>1405</v>
      </c>
    </row>
    <row r="16" spans="1:13" ht="45" customHeight="1" x14ac:dyDescent="0.25">
      <c r="A16" s="82" t="s">
        <v>326</v>
      </c>
      <c r="B16" s="83"/>
      <c r="C16" s="83"/>
      <c r="D16" s="94" t="s">
        <v>327</v>
      </c>
    </row>
    <row r="17" spans="1:4" ht="15.75" thickBot="1" x14ac:dyDescent="0.3">
      <c r="A17" s="92"/>
      <c r="B17" s="93"/>
      <c r="C17" s="93"/>
      <c r="D17" s="95"/>
    </row>
    <row r="18" spans="1:4" ht="38.25" x14ac:dyDescent="0.25">
      <c r="A18" s="17"/>
      <c r="B18" s="19">
        <v>3000538</v>
      </c>
      <c r="C18" s="19" t="s">
        <v>1387</v>
      </c>
      <c r="D18" s="23">
        <v>0.16614859663410195</v>
      </c>
    </row>
    <row r="19" spans="1:4" ht="51" x14ac:dyDescent="0.25">
      <c r="A19" s="17"/>
      <c r="B19" s="19">
        <v>3000539</v>
      </c>
      <c r="C19" s="19" t="s">
        <v>1388</v>
      </c>
      <c r="D19" s="23">
        <v>0.16486049841026273</v>
      </c>
    </row>
    <row r="20" spans="1:4" ht="39" thickBot="1" x14ac:dyDescent="0.3">
      <c r="A20" s="24"/>
      <c r="B20" s="26">
        <v>3000540</v>
      </c>
      <c r="C20" s="26" t="s">
        <v>1389</v>
      </c>
      <c r="D20" s="30">
        <v>0.24485261293712376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"/>
  <sheetViews>
    <sheetView topLeftCell="A15" workbookViewId="0">
      <selection activeCell="A19" sqref="A19:XFD2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94</v>
      </c>
      <c r="B1" s="49" t="s">
        <v>57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1386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28.876790000000003</v>
      </c>
      <c r="I6" s="14">
        <v>30.171018</v>
      </c>
      <c r="J6" s="14">
        <v>5.5827768266353814</v>
      </c>
      <c r="K6" s="14">
        <v>2.0069472006725846</v>
      </c>
      <c r="L6" s="14">
        <v>1.8226953778212192</v>
      </c>
      <c r="M6" s="14">
        <v>1.7531342481415777</v>
      </c>
      <c r="N6" s="15">
        <v>6.6519041574022608E-2</v>
      </c>
      <c r="O6" s="15">
        <v>0.1269311687956238</v>
      </c>
      <c r="P6" s="16">
        <v>0.18503773477697641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SUM(H8:OFFSET(H6,MATCH("PROYECTOS",$A$8:$A$28,0),0))</f>
        <v>27.652433000000002</v>
      </c>
      <c r="I7" s="38">
        <f ca="1">SUM(I8:OFFSET(I6,MATCH("PROYECTOS",$A$8:$A$28,0),0))</f>
        <v>28.339885999999993</v>
      </c>
      <c r="J7" s="38">
        <f ca="1">SUM(J8:OFFSET(J6,MATCH("PROYECTOS",$A$8:$A$28,0),0))</f>
        <v>5.4143084872666805</v>
      </c>
      <c r="K7" s="38">
        <f ca="1">SUM(K8:OFFSET(K6,MATCH("PROYECTOS",$A$8:$A$28,0),0))</f>
        <v>1.9358109707682161</v>
      </c>
      <c r="L7" s="38">
        <f ca="1">SUM(L8:OFFSET(L6,MATCH("PROYECTOS",$A$8:$A$28,0),0))</f>
        <v>1.7918177785613807</v>
      </c>
      <c r="M7" s="38">
        <f ca="1">SUM(M8:OFFSET(M6,MATCH("PROYECTOS",$A$8:$A$28,0),0))</f>
        <v>1.6866797379370837</v>
      </c>
      <c r="N7" s="39">
        <f ca="1">IFERROR(K7/I7,0)</f>
        <v>6.830694275792841E-2</v>
      </c>
      <c r="O7" s="39">
        <f ca="1">IFERROR(SUM(K7,L7)/I7,0)</f>
        <v>0.13153294792115952</v>
      </c>
      <c r="P7" s="40">
        <f ca="1">IFERROR(SUM(K7,L7,M7)/I7,0)</f>
        <v>0.1910490566993347</v>
      </c>
      <c r="Q7" s="64"/>
      <c r="R7" s="38"/>
      <c r="S7" s="40"/>
    </row>
    <row r="8" spans="1:19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60</v>
      </c>
      <c r="G8" s="19" t="s">
        <v>318</v>
      </c>
      <c r="H8" s="20">
        <v>4.0877549999999996</v>
      </c>
      <c r="I8" s="21">
        <v>4.1340479999999999</v>
      </c>
      <c r="J8" s="21">
        <f t="shared" ref="J8:J18" si="0">SUM(K8,L8,M8)</f>
        <v>1.2109682717436954</v>
      </c>
      <c r="K8" s="21">
        <v>0.58921304903924465</v>
      </c>
      <c r="L8" s="21">
        <v>0.31622779033386905</v>
      </c>
      <c r="M8" s="21">
        <v>0.30552743237058166</v>
      </c>
      <c r="N8" s="22">
        <f t="shared" ref="N8:N19" si="1">IFERROR(K8/I8,0)</f>
        <v>0.14252690076149205</v>
      </c>
      <c r="O8" s="22">
        <f t="shared" ref="O8:O19" si="2">IFERROR(SUM(K8,L8)/I8,0)</f>
        <v>0.21902039825689343</v>
      </c>
      <c r="P8" s="23">
        <f t="shared" ref="P8:P19" si="3">IFERROR(SUM(K8,L8,M8)/I8,0)</f>
        <v>0.29292554700470225</v>
      </c>
      <c r="Q8" s="70">
        <v>0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5002853</v>
      </c>
      <c r="C9" s="19" t="s">
        <v>1390</v>
      </c>
      <c r="D9" s="68">
        <v>3000538</v>
      </c>
      <c r="E9" s="19" t="s">
        <v>1387</v>
      </c>
      <c r="F9" s="69">
        <v>36</v>
      </c>
      <c r="G9" s="19" t="s">
        <v>541</v>
      </c>
      <c r="H9" s="20">
        <v>0.35841999999999996</v>
      </c>
      <c r="I9" s="21">
        <v>0.26266999999999996</v>
      </c>
      <c r="J9" s="21">
        <f t="shared" si="0"/>
        <v>5.3424161160364747E-2</v>
      </c>
      <c r="K9" s="21">
        <v>0</v>
      </c>
      <c r="L9" s="21">
        <v>0</v>
      </c>
      <c r="M9" s="21">
        <v>5.3424161160364747E-2</v>
      </c>
      <c r="N9" s="22">
        <f t="shared" si="1"/>
        <v>0</v>
      </c>
      <c r="O9" s="22">
        <f t="shared" si="2"/>
        <v>0</v>
      </c>
      <c r="P9" s="23">
        <f t="shared" si="3"/>
        <v>0.20338889542149752</v>
      </c>
      <c r="Q9" s="70">
        <v>0</v>
      </c>
      <c r="R9" s="21">
        <v>0</v>
      </c>
      <c r="S9" s="23">
        <f t="shared" ref="S9:S18" si="4">IFERROR(R9/Q9,0)</f>
        <v>0</v>
      </c>
    </row>
    <row r="10" spans="1:19" ht="38.25" x14ac:dyDescent="0.25">
      <c r="A10" s="17"/>
      <c r="B10" s="19">
        <v>5002857</v>
      </c>
      <c r="C10" s="19" t="s">
        <v>1391</v>
      </c>
      <c r="D10" s="68">
        <v>3000538</v>
      </c>
      <c r="E10" s="19" t="s">
        <v>1387</v>
      </c>
      <c r="F10" s="69">
        <v>24</v>
      </c>
      <c r="G10" s="19" t="s">
        <v>1400</v>
      </c>
      <c r="H10" s="20">
        <v>4.3318459999999996</v>
      </c>
      <c r="I10" s="21">
        <v>4.5138060000000007</v>
      </c>
      <c r="J10" s="21">
        <f t="shared" si="0"/>
        <v>0.78081014772578783</v>
      </c>
      <c r="K10" s="21">
        <v>0.14503296955808764</v>
      </c>
      <c r="L10" s="21">
        <v>0.28669759114927729</v>
      </c>
      <c r="M10" s="21">
        <v>0.3490795870184229</v>
      </c>
      <c r="N10" s="22">
        <f t="shared" si="1"/>
        <v>3.2130970971744825E-2</v>
      </c>
      <c r="O10" s="22">
        <f t="shared" si="2"/>
        <v>9.5646680585600011E-2</v>
      </c>
      <c r="P10" s="23">
        <f t="shared" si="3"/>
        <v>0.17298265537459689</v>
      </c>
      <c r="Q10" s="70">
        <v>0</v>
      </c>
      <c r="R10" s="21">
        <v>0</v>
      </c>
      <c r="S10" s="23">
        <f t="shared" si="4"/>
        <v>0</v>
      </c>
    </row>
    <row r="11" spans="1:19" ht="51" x14ac:dyDescent="0.25">
      <c r="A11" s="17"/>
      <c r="B11" s="19">
        <v>5002859</v>
      </c>
      <c r="C11" s="19" t="s">
        <v>1392</v>
      </c>
      <c r="D11" s="68">
        <v>3000539</v>
      </c>
      <c r="E11" s="19" t="s">
        <v>1388</v>
      </c>
      <c r="F11" s="69">
        <v>71</v>
      </c>
      <c r="G11" s="19" t="s">
        <v>1401</v>
      </c>
      <c r="H11" s="20">
        <v>10.251332000000003</v>
      </c>
      <c r="I11" s="21">
        <v>10.165059999999995</v>
      </c>
      <c r="J11" s="21">
        <f t="shared" si="0"/>
        <v>1.6872160897073627</v>
      </c>
      <c r="K11" s="21">
        <v>0.62183028740400914</v>
      </c>
      <c r="L11" s="21">
        <v>0.62928831735735002</v>
      </c>
      <c r="M11" s="21">
        <v>0.43609748494600353</v>
      </c>
      <c r="N11" s="22">
        <f t="shared" si="1"/>
        <v>6.1173302214055737E-2</v>
      </c>
      <c r="O11" s="22">
        <f t="shared" si="2"/>
        <v>0.12308029709232998</v>
      </c>
      <c r="P11" s="23">
        <f t="shared" si="3"/>
        <v>0.16598191153887568</v>
      </c>
      <c r="Q11" s="70">
        <v>0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5004195</v>
      </c>
      <c r="C12" s="19" t="s">
        <v>1393</v>
      </c>
      <c r="D12" s="68">
        <v>3000001</v>
      </c>
      <c r="E12" s="19" t="s">
        <v>284</v>
      </c>
      <c r="F12" s="69">
        <v>60</v>
      </c>
      <c r="G12" s="19" t="s">
        <v>318</v>
      </c>
      <c r="H12" s="20">
        <v>8.4650000000000003E-2</v>
      </c>
      <c r="I12" s="21">
        <v>8.4650000000000003E-2</v>
      </c>
      <c r="J12" s="21">
        <f t="shared" si="0"/>
        <v>0</v>
      </c>
      <c r="K12" s="21">
        <v>0</v>
      </c>
      <c r="L12" s="21">
        <v>0</v>
      </c>
      <c r="M12" s="21">
        <v>0</v>
      </c>
      <c r="N12" s="22">
        <f t="shared" si="1"/>
        <v>0</v>
      </c>
      <c r="O12" s="22">
        <f t="shared" si="2"/>
        <v>0</v>
      </c>
      <c r="P12" s="23">
        <f t="shared" si="3"/>
        <v>0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5005072</v>
      </c>
      <c r="C13" s="19" t="s">
        <v>1394</v>
      </c>
      <c r="D13" s="68">
        <v>3000538</v>
      </c>
      <c r="E13" s="19" t="s">
        <v>1387</v>
      </c>
      <c r="F13" s="69">
        <v>201</v>
      </c>
      <c r="G13" s="19" t="s">
        <v>632</v>
      </c>
      <c r="H13" s="20">
        <v>2.3636700000000004</v>
      </c>
      <c r="I13" s="21">
        <v>2.3636700000000004</v>
      </c>
      <c r="J13" s="21">
        <f t="shared" si="0"/>
        <v>0.3669187427185534</v>
      </c>
      <c r="K13" s="21">
        <v>0.11954976373817772</v>
      </c>
      <c r="L13" s="21">
        <v>0.11839126104678144</v>
      </c>
      <c r="M13" s="21">
        <v>0.12897771793359425</v>
      </c>
      <c r="N13" s="22">
        <f t="shared" si="1"/>
        <v>5.0578026432699021E-2</v>
      </c>
      <c r="O13" s="22">
        <f t="shared" si="2"/>
        <v>0.10066592408625533</v>
      </c>
      <c r="P13" s="23">
        <f t="shared" si="3"/>
        <v>0.15523264360869043</v>
      </c>
      <c r="Q13" s="70">
        <v>0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5005073</v>
      </c>
      <c r="C14" s="19" t="s">
        <v>1395</v>
      </c>
      <c r="D14" s="68">
        <v>3000538</v>
      </c>
      <c r="E14" s="19" t="s">
        <v>1387</v>
      </c>
      <c r="F14" s="69">
        <v>584</v>
      </c>
      <c r="G14" s="19" t="s">
        <v>1402</v>
      </c>
      <c r="H14" s="20">
        <v>0.44292300000000007</v>
      </c>
      <c r="I14" s="21">
        <v>0.53867299999999996</v>
      </c>
      <c r="J14" s="21">
        <f t="shared" si="0"/>
        <v>7.4671949052572018E-2</v>
      </c>
      <c r="K14" s="21">
        <v>3.5052199247729732E-2</v>
      </c>
      <c r="L14" s="21">
        <v>2.3320949767366983E-2</v>
      </c>
      <c r="M14" s="21">
        <v>1.6298800037475303E-2</v>
      </c>
      <c r="N14" s="22">
        <f t="shared" si="1"/>
        <v>6.507138699680462E-2</v>
      </c>
      <c r="O14" s="22">
        <f t="shared" si="2"/>
        <v>0.10836472036856631</v>
      </c>
      <c r="P14" s="23">
        <f t="shared" si="3"/>
        <v>0.1386220379572988</v>
      </c>
      <c r="Q14" s="70">
        <v>0</v>
      </c>
      <c r="R14" s="21">
        <v>0</v>
      </c>
      <c r="S14" s="23">
        <f t="shared" si="4"/>
        <v>0</v>
      </c>
    </row>
    <row r="15" spans="1:19" ht="51" x14ac:dyDescent="0.25">
      <c r="A15" s="17"/>
      <c r="B15" s="19">
        <v>5005074</v>
      </c>
      <c r="C15" s="19" t="s">
        <v>1396</v>
      </c>
      <c r="D15" s="68">
        <v>3000539</v>
      </c>
      <c r="E15" s="19" t="s">
        <v>1388</v>
      </c>
      <c r="F15" s="69">
        <v>535</v>
      </c>
      <c r="G15" s="19" t="s">
        <v>768</v>
      </c>
      <c r="H15" s="20">
        <v>3.021344</v>
      </c>
      <c r="I15" s="21">
        <v>3.5668160000000007</v>
      </c>
      <c r="J15" s="21">
        <f t="shared" si="0"/>
        <v>0.57662783176056109</v>
      </c>
      <c r="K15" s="21">
        <v>0.18316449792109779</v>
      </c>
      <c r="L15" s="21">
        <v>0.25323952576582087</v>
      </c>
      <c r="M15" s="21">
        <v>0.14022380807364243</v>
      </c>
      <c r="N15" s="22">
        <f t="shared" si="1"/>
        <v>5.1352382046367898E-2</v>
      </c>
      <c r="O15" s="22">
        <f t="shared" si="2"/>
        <v>0.1223511455838817</v>
      </c>
      <c r="P15" s="23">
        <f t="shared" si="3"/>
        <v>0.161664585938989</v>
      </c>
      <c r="Q15" s="70">
        <v>0</v>
      </c>
      <c r="R15" s="21">
        <v>0</v>
      </c>
      <c r="S15" s="23">
        <f t="shared" si="4"/>
        <v>0</v>
      </c>
    </row>
    <row r="16" spans="1:19" ht="51" x14ac:dyDescent="0.25">
      <c r="A16" s="17"/>
      <c r="B16" s="19">
        <v>5005075</v>
      </c>
      <c r="C16" s="19" t="s">
        <v>1397</v>
      </c>
      <c r="D16" s="68">
        <v>3000540</v>
      </c>
      <c r="E16" s="19" t="s">
        <v>1389</v>
      </c>
      <c r="F16" s="69">
        <v>36</v>
      </c>
      <c r="G16" s="19" t="s">
        <v>541</v>
      </c>
      <c r="H16" s="20">
        <v>0.79110999999999998</v>
      </c>
      <c r="I16" s="21">
        <v>0.68703499999999995</v>
      </c>
      <c r="J16" s="21">
        <f t="shared" si="0"/>
        <v>0.16431282395205926</v>
      </c>
      <c r="K16" s="21">
        <v>7.5146212009713054E-2</v>
      </c>
      <c r="L16" s="21">
        <v>4.0010451572015882E-2</v>
      </c>
      <c r="M16" s="21">
        <v>4.9156160370330326E-2</v>
      </c>
      <c r="N16" s="22">
        <f t="shared" si="1"/>
        <v>0.10937756010932931</v>
      </c>
      <c r="O16" s="22">
        <f t="shared" si="2"/>
        <v>0.16761396956738586</v>
      </c>
      <c r="P16" s="23">
        <f t="shared" si="3"/>
        <v>0.23916223183980331</v>
      </c>
      <c r="Q16" s="70">
        <v>0</v>
      </c>
      <c r="R16" s="21">
        <v>0</v>
      </c>
      <c r="S16" s="23">
        <f t="shared" si="4"/>
        <v>0</v>
      </c>
    </row>
    <row r="17" spans="1:19" ht="51" x14ac:dyDescent="0.25">
      <c r="A17" s="17"/>
      <c r="B17" s="19">
        <v>5005076</v>
      </c>
      <c r="C17" s="19" t="s">
        <v>1398</v>
      </c>
      <c r="D17" s="68">
        <v>3000540</v>
      </c>
      <c r="E17" s="19" t="s">
        <v>1389</v>
      </c>
      <c r="F17" s="69">
        <v>201</v>
      </c>
      <c r="G17" s="19" t="s">
        <v>632</v>
      </c>
      <c r="H17" s="20">
        <v>1.1721220000000001</v>
      </c>
      <c r="I17" s="21">
        <v>0.99545499999999998</v>
      </c>
      <c r="J17" s="21">
        <f t="shared" si="0"/>
        <v>0.17920785807655193</v>
      </c>
      <c r="K17" s="21">
        <v>4.1439959139097482E-2</v>
      </c>
      <c r="L17" s="21">
        <v>5.0044799252646044E-2</v>
      </c>
      <c r="M17" s="21">
        <v>8.7723099684808403E-2</v>
      </c>
      <c r="N17" s="22">
        <f t="shared" si="1"/>
        <v>4.1629163688059717E-2</v>
      </c>
      <c r="O17" s="22">
        <f t="shared" si="2"/>
        <v>9.1902455049945528E-2</v>
      </c>
      <c r="P17" s="23">
        <f t="shared" si="3"/>
        <v>0.18002607659467473</v>
      </c>
      <c r="Q17" s="70">
        <v>0</v>
      </c>
      <c r="R17" s="21">
        <v>0</v>
      </c>
      <c r="S17" s="23">
        <f t="shared" si="4"/>
        <v>0</v>
      </c>
    </row>
    <row r="18" spans="1:19" ht="38.25" x14ac:dyDescent="0.25">
      <c r="A18" s="17"/>
      <c r="B18" s="19">
        <v>5005587</v>
      </c>
      <c r="C18" s="19" t="s">
        <v>1399</v>
      </c>
      <c r="D18" s="68">
        <v>3000540</v>
      </c>
      <c r="E18" s="19" t="s">
        <v>1389</v>
      </c>
      <c r="F18" s="69">
        <v>471</v>
      </c>
      <c r="G18" s="19" t="s">
        <v>1403</v>
      </c>
      <c r="H18" s="20">
        <v>0.74726099999999995</v>
      </c>
      <c r="I18" s="21">
        <v>1.0280029999999998</v>
      </c>
      <c r="J18" s="21">
        <f t="shared" si="0"/>
        <v>0.32015061136917211</v>
      </c>
      <c r="K18" s="21">
        <v>0.12538203271105886</v>
      </c>
      <c r="L18" s="21">
        <v>7.4597092316253111E-2</v>
      </c>
      <c r="M18" s="21">
        <v>0.12017148634186015</v>
      </c>
      <c r="N18" s="22">
        <f t="shared" si="1"/>
        <v>0.1219666019564718</v>
      </c>
      <c r="O18" s="22">
        <f t="shared" si="2"/>
        <v>0.19453165508983145</v>
      </c>
      <c r="P18" s="23">
        <f t="shared" si="3"/>
        <v>0.31142964696520553</v>
      </c>
      <c r="Q18" s="70">
        <v>0</v>
      </c>
      <c r="R18" s="21">
        <v>0</v>
      </c>
      <c r="S18" s="23">
        <f t="shared" si="4"/>
        <v>0</v>
      </c>
    </row>
    <row r="19" spans="1:19" ht="15.75" thickBot="1" x14ac:dyDescent="0.3">
      <c r="A19" s="41" t="s">
        <v>302</v>
      </c>
      <c r="B19" s="43"/>
      <c r="C19" s="43"/>
      <c r="D19" s="65"/>
      <c r="E19" s="43"/>
      <c r="F19" s="66"/>
      <c r="G19" s="43"/>
      <c r="H19" s="44">
        <f t="shared" ref="H19:M19" ca="1" si="5">OFFSET(H19,-MATCH("PROYECTOS",$A$8:$A$28,0)-1,0)-(OFFSET(H19,-MATCH("PROYECTOS",$A$8:$A$28,0),0))</f>
        <v>1.2243570000000012</v>
      </c>
      <c r="I19" s="45">
        <f t="shared" ca="1" si="5"/>
        <v>1.8311320000000073</v>
      </c>
      <c r="J19" s="45">
        <f t="shared" ca="1" si="5"/>
        <v>0.16846833936870098</v>
      </c>
      <c r="K19" s="45">
        <f t="shared" ca="1" si="5"/>
        <v>7.113622990436852E-2</v>
      </c>
      <c r="L19" s="45">
        <f t="shared" ca="1" si="5"/>
        <v>3.0877599259838462E-2</v>
      </c>
      <c r="M19" s="45">
        <f t="shared" ca="1" si="5"/>
        <v>6.6454510204493999E-2</v>
      </c>
      <c r="N19" s="46">
        <f t="shared" ca="1" si="1"/>
        <v>3.8848226072379401E-2</v>
      </c>
      <c r="O19" s="46">
        <f t="shared" ca="1" si="2"/>
        <v>5.5710800294138586E-2</v>
      </c>
      <c r="P19" s="47">
        <f t="shared" ca="1" si="3"/>
        <v>9.2002291133954472E-2</v>
      </c>
      <c r="Q19" s="67"/>
      <c r="R19" s="45"/>
      <c r="S19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workbookViewId="0">
      <selection activeCell="A16" sqref="A16:L1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95</v>
      </c>
      <c r="B1" s="50" t="s">
        <v>58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1406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102.510873</v>
      </c>
      <c r="E6" s="14">
        <v>113.77705599999999</v>
      </c>
      <c r="F6" s="14">
        <v>12.077657941502018</v>
      </c>
      <c r="G6" s="14">
        <v>4.0563173657556035</v>
      </c>
      <c r="H6" s="14">
        <v>4.4632491226053537</v>
      </c>
      <c r="I6" s="14">
        <v>3.5580914531410599</v>
      </c>
      <c r="J6" s="15">
        <v>3.56514530113664E-2</v>
      </c>
      <c r="K6" s="15">
        <v>7.4879477355794463E-2</v>
      </c>
      <c r="L6" s="16">
        <v>0.1061519639030036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96.097910999999982</v>
      </c>
      <c r="E7" s="38">
        <f ca="1">SUM(E8:OFFSET(E6,MATCH("GOBIERNOS REGIONALES",$A$8:$A$50,0),0))</f>
        <v>108.805041</v>
      </c>
      <c r="F7" s="38">
        <f ca="1">SUM(F8:OFFSET(F6,MATCH("GOBIERNOS REGIONALES",$A$8:$A$50,0),0))</f>
        <v>10.060622972043909</v>
      </c>
      <c r="G7" s="38">
        <f ca="1">SUM(G8:OFFSET(G6,MATCH("GOBIERNOS REGIONALES",$A$8:$A$50,0),0))</f>
        <v>3.2957700176975777</v>
      </c>
      <c r="H7" s="38">
        <f ca="1">SUM(H8:OFFSET(H6,MATCH("GOBIERNOS REGIONALES",$A$8:$A$50,0),0))</f>
        <v>3.80312935721087</v>
      </c>
      <c r="I7" s="38">
        <f ca="1">SUM(I8:OFFSET(I6,MATCH("GOBIERNOS REGIONALES",$A$8:$A$50,0),0))</f>
        <v>2.9617235971354603</v>
      </c>
      <c r="J7" s="39">
        <f ca="1">IFERROR(G7/E7,0)</f>
        <v>3.0290600393207679E-2</v>
      </c>
      <c r="K7" s="39">
        <f ca="1">IFERROR(SUM(G7,H7)/E7,0)</f>
        <v>6.5244213959796654E-2</v>
      </c>
      <c r="L7" s="40">
        <f ca="1">IFERROR(SUM(G7,H7,I7)/E7,0)</f>
        <v>9.2464677000065734E-2</v>
      </c>
      <c r="M7" s="4"/>
    </row>
    <row r="8" spans="1:13" x14ac:dyDescent="0.25">
      <c r="A8" s="17"/>
      <c r="B8" s="18">
        <v>38</v>
      </c>
      <c r="C8" s="19" t="s">
        <v>129</v>
      </c>
      <c r="D8" s="20">
        <v>6.2012619999999998</v>
      </c>
      <c r="E8" s="21">
        <v>6.202483</v>
      </c>
      <c r="F8" s="21">
        <f t="shared" ref="F8:F17" si="0">SUM(G8,H8,I8)</f>
        <v>0.94054300666903146</v>
      </c>
      <c r="G8" s="21">
        <v>0.19303860020590946</v>
      </c>
      <c r="H8" s="21">
        <v>0.40861450278316624</v>
      </c>
      <c r="I8" s="21">
        <v>0.33888990367995575</v>
      </c>
      <c r="J8" s="22">
        <f t="shared" ref="J8:J17" si="1">IFERROR(G8/E8,0)</f>
        <v>3.1122793920742624E-2</v>
      </c>
      <c r="K8" s="22">
        <f t="shared" ref="K8:K17" si="2">IFERROR(SUM(G8,H8)/E8,0)</f>
        <v>9.7001975336179991E-2</v>
      </c>
      <c r="L8" s="23">
        <f t="shared" ref="L8:L17" si="3">IFERROR(SUM(G8,H8,I8)/E8,0)</f>
        <v>0.15163975567027455</v>
      </c>
      <c r="M8" s="4"/>
    </row>
    <row r="9" spans="1:13" ht="25.5" x14ac:dyDescent="0.25">
      <c r="A9" s="17"/>
      <c r="B9" s="18">
        <v>59</v>
      </c>
      <c r="C9" s="19" t="s">
        <v>138</v>
      </c>
      <c r="D9" s="20">
        <v>81.324635999999998</v>
      </c>
      <c r="E9" s="21">
        <v>94.021209000000013</v>
      </c>
      <c r="F9" s="21">
        <f t="shared" si="0"/>
        <v>7.7635494593638361</v>
      </c>
      <c r="G9" s="21">
        <v>2.5194720556082757</v>
      </c>
      <c r="H9" s="21">
        <v>3.0149828442350701</v>
      </c>
      <c r="I9" s="21">
        <v>2.2290945595204903</v>
      </c>
      <c r="J9" s="22">
        <f t="shared" si="1"/>
        <v>2.6796848098478241E-2</v>
      </c>
      <c r="K9" s="22">
        <f t="shared" si="2"/>
        <v>5.8863898461924108E-2</v>
      </c>
      <c r="L9" s="23">
        <f t="shared" si="3"/>
        <v>8.2572321095805465E-2</v>
      </c>
      <c r="M9" s="4"/>
    </row>
    <row r="10" spans="1:13" x14ac:dyDescent="0.25">
      <c r="A10" s="17"/>
      <c r="B10" s="18">
        <v>240</v>
      </c>
      <c r="C10" s="19" t="s">
        <v>164</v>
      </c>
      <c r="D10" s="20">
        <v>6.3205449999999992</v>
      </c>
      <c r="E10" s="21">
        <v>6.3298810000000021</v>
      </c>
      <c r="F10" s="21">
        <f t="shared" si="0"/>
        <v>1.0285005612167879</v>
      </c>
      <c r="G10" s="21">
        <v>0.47656151268165559</v>
      </c>
      <c r="H10" s="21">
        <v>0.27146701305173337</v>
      </c>
      <c r="I10" s="21">
        <v>0.28047203548339894</v>
      </c>
      <c r="J10" s="22">
        <f t="shared" si="1"/>
        <v>7.5287594297847843E-2</v>
      </c>
      <c r="K10" s="22">
        <f t="shared" si="2"/>
        <v>0.11817418459105135</v>
      </c>
      <c r="L10" s="23">
        <f t="shared" si="3"/>
        <v>0.16248339600962286</v>
      </c>
      <c r="M10" s="4"/>
    </row>
    <row r="11" spans="1:13" ht="25.5" x14ac:dyDescent="0.25">
      <c r="A11" s="17"/>
      <c r="B11" s="18">
        <v>241</v>
      </c>
      <c r="C11" s="19" t="s">
        <v>165</v>
      </c>
      <c r="D11" s="20">
        <v>0.8678260000000001</v>
      </c>
      <c r="E11" s="21">
        <v>0.86782599999999999</v>
      </c>
      <c r="F11" s="21">
        <f t="shared" si="0"/>
        <v>0.22839864512206987</v>
      </c>
      <c r="G11" s="21">
        <v>6.3057388237211853E-2</v>
      </c>
      <c r="H11" s="21">
        <v>8.3411997882649302E-2</v>
      </c>
      <c r="I11" s="21">
        <v>8.192925900220871E-2</v>
      </c>
      <c r="J11" s="22">
        <f t="shared" si="1"/>
        <v>7.2661326391709691E-2</v>
      </c>
      <c r="K11" s="22">
        <f t="shared" si="2"/>
        <v>0.16877736564687063</v>
      </c>
      <c r="L11" s="23">
        <f t="shared" si="3"/>
        <v>0.26318483788463343</v>
      </c>
      <c r="M11" s="4"/>
    </row>
    <row r="12" spans="1:13" ht="25.5" x14ac:dyDescent="0.25">
      <c r="A12" s="17"/>
      <c r="B12" s="18">
        <v>243</v>
      </c>
      <c r="C12" s="19" t="s">
        <v>166</v>
      </c>
      <c r="D12" s="20">
        <v>1.383642</v>
      </c>
      <c r="E12" s="21">
        <v>1.383642</v>
      </c>
      <c r="F12" s="21">
        <f t="shared" si="0"/>
        <v>9.9631299672182649E-2</v>
      </c>
      <c r="G12" s="21">
        <v>4.3640460964525118E-2</v>
      </c>
      <c r="H12" s="21">
        <v>2.4652999258250929E-2</v>
      </c>
      <c r="I12" s="21">
        <v>3.1337839449406601E-2</v>
      </c>
      <c r="J12" s="22">
        <f t="shared" si="1"/>
        <v>3.1540283515913162E-2</v>
      </c>
      <c r="K12" s="22">
        <f t="shared" si="2"/>
        <v>4.9357753105771611E-2</v>
      </c>
      <c r="L12" s="23">
        <f t="shared" si="3"/>
        <v>7.2006559263294009E-2</v>
      </c>
      <c r="M12" s="4"/>
    </row>
    <row r="13" spans="1:13" x14ac:dyDescent="0.25">
      <c r="A13" s="34" t="s">
        <v>214</v>
      </c>
      <c r="B13" s="57"/>
      <c r="C13" s="36"/>
      <c r="D13" s="37">
        <f ca="1">SUM(D14:OFFSET(D12,(MATCH("GOBIERNOS LOCALES",$A$8:$A$50,0)-MATCH("GOBIERNOS REGIONALES",$A$8:$A$50,0)),0))</f>
        <v>6.1341540000000006</v>
      </c>
      <c r="E13" s="38">
        <f ca="1">SUM(E14:OFFSET(E12,(MATCH("GOBIERNOS LOCALES",$A$8:$A$50,0)-MATCH("GOBIERNOS REGIONALES",$A$8:$A$50,0)),0))</f>
        <v>4.6659309999999996</v>
      </c>
      <c r="F13" s="38">
        <f ca="1">SUM(F14:OFFSET(F12,(MATCH("GOBIERNOS LOCALES",$A$8:$A$50,0)-MATCH("GOBIERNOS REGIONALES",$A$8:$A$50,0)),0))</f>
        <v>2.0089899696667999</v>
      </c>
      <c r="G13" s="38">
        <f ca="1">SUM(G14:OFFSET(G12,(MATCH("GOBIERNOS LOCALES",$A$8:$A$50,0)-MATCH("GOBIERNOS REGIONALES",$A$8:$A$50,0)),0))</f>
        <v>0.75735684809478698</v>
      </c>
      <c r="H13" s="38">
        <f ca="1">SUM(H14:OFFSET(H12,(MATCH("GOBIERNOS LOCALES",$A$8:$A$50,0)-MATCH("GOBIERNOS REGIONALES",$A$8:$A$50,0)),0))</f>
        <v>0.65526526556641329</v>
      </c>
      <c r="I13" s="38">
        <f ca="1">SUM(I14:OFFSET(I12,(MATCH("GOBIERNOS LOCALES",$A$8:$A$50,0)-MATCH("GOBIERNOS REGIONALES",$A$8:$A$50,0)),0))</f>
        <v>0.59636785600559961</v>
      </c>
      <c r="J13" s="39">
        <f t="shared" ca="1" si="1"/>
        <v>0.16231634117495244</v>
      </c>
      <c r="K13" s="39">
        <f t="shared" ca="1" si="2"/>
        <v>0.30275246540533934</v>
      </c>
      <c r="L13" s="40">
        <f t="shared" ca="1" si="3"/>
        <v>0.43056572625416023</v>
      </c>
      <c r="M13" s="4"/>
    </row>
    <row r="14" spans="1:13" x14ac:dyDescent="0.25">
      <c r="A14" s="17"/>
      <c r="B14" s="18">
        <v>443</v>
      </c>
      <c r="C14" s="19" t="s">
        <v>218</v>
      </c>
      <c r="D14" s="20">
        <v>0</v>
      </c>
      <c r="E14" s="21">
        <v>2.0068999999999997E-2</v>
      </c>
      <c r="F14" s="21">
        <f t="shared" si="0"/>
        <v>1.3000000035390258E-4</v>
      </c>
      <c r="G14" s="21">
        <v>0</v>
      </c>
      <c r="H14" s="21">
        <v>0</v>
      </c>
      <c r="I14" s="21">
        <v>1.3000000035390258E-4</v>
      </c>
      <c r="J14" s="22">
        <f t="shared" si="1"/>
        <v>0</v>
      </c>
      <c r="K14" s="22">
        <f t="shared" si="2"/>
        <v>0</v>
      </c>
      <c r="L14" s="23">
        <f t="shared" si="3"/>
        <v>6.4776521178884147E-3</v>
      </c>
      <c r="M14" s="4"/>
    </row>
    <row r="15" spans="1:13" x14ac:dyDescent="0.25">
      <c r="A15" s="17"/>
      <c r="B15" s="18">
        <v>457</v>
      </c>
      <c r="C15" s="19" t="s">
        <v>232</v>
      </c>
      <c r="D15" s="20">
        <v>3.1341540000000001</v>
      </c>
      <c r="E15" s="21">
        <v>1.6458619999999999</v>
      </c>
      <c r="F15" s="21">
        <f t="shared" si="0"/>
        <v>0.83255135808394698</v>
      </c>
      <c r="G15" s="21">
        <v>0.50995746283297194</v>
      </c>
      <c r="H15" s="21">
        <v>0.15985167627513874</v>
      </c>
      <c r="I15" s="21">
        <v>0.16274221897583629</v>
      </c>
      <c r="J15" s="22">
        <f t="shared" si="1"/>
        <v>0.30984217560948119</v>
      </c>
      <c r="K15" s="22">
        <f t="shared" si="2"/>
        <v>0.40696555307073784</v>
      </c>
      <c r="L15" s="23">
        <f t="shared" si="3"/>
        <v>0.50584517905143145</v>
      </c>
      <c r="M15" s="4"/>
    </row>
    <row r="16" spans="1:13" x14ac:dyDescent="0.25">
      <c r="A16" s="17"/>
      <c r="B16" s="18">
        <v>458</v>
      </c>
      <c r="C16" s="19" t="s">
        <v>233</v>
      </c>
      <c r="D16" s="20">
        <v>3</v>
      </c>
      <c r="E16" s="21">
        <v>2.9999999999999996</v>
      </c>
      <c r="F16" s="21">
        <f t="shared" si="0"/>
        <v>1.176308611582499</v>
      </c>
      <c r="G16" s="21">
        <v>0.24739938526181504</v>
      </c>
      <c r="H16" s="21">
        <v>0.49541358929127455</v>
      </c>
      <c r="I16" s="21">
        <v>0.43349563702940941</v>
      </c>
      <c r="J16" s="22">
        <f t="shared" si="1"/>
        <v>8.2466461753938361E-2</v>
      </c>
      <c r="K16" s="22">
        <f t="shared" si="2"/>
        <v>0.2476043248510299</v>
      </c>
      <c r="L16" s="23">
        <f t="shared" si="3"/>
        <v>0.3921028705274997</v>
      </c>
      <c r="M16" s="4"/>
    </row>
    <row r="17" spans="1:13" ht="15.75" thickBot="1" x14ac:dyDescent="0.3">
      <c r="A17" s="41" t="s">
        <v>241</v>
      </c>
      <c r="B17" s="58"/>
      <c r="C17" s="43"/>
      <c r="D17" s="44">
        <v>0.27880800000000006</v>
      </c>
      <c r="E17" s="45">
        <v>0.30608399999999997</v>
      </c>
      <c r="F17" s="45">
        <f t="shared" si="0"/>
        <v>8.0449997913092375E-3</v>
      </c>
      <c r="G17" s="45">
        <v>3.1904999632388353E-3</v>
      </c>
      <c r="H17" s="45">
        <v>4.8544998280704021E-3</v>
      </c>
      <c r="I17" s="45">
        <v>0</v>
      </c>
      <c r="J17" s="46">
        <f t="shared" si="1"/>
        <v>1.0423609085214633E-2</v>
      </c>
      <c r="K17" s="46">
        <f t="shared" si="2"/>
        <v>2.6283633876025007E-2</v>
      </c>
      <c r="L17" s="47">
        <f t="shared" si="3"/>
        <v>2.6283633876025007E-2</v>
      </c>
      <c r="M17" s="4"/>
    </row>
    <row r="18" spans="1:13" x14ac:dyDescent="0.25">
      <c r="D18" s="5"/>
      <c r="E18" s="5"/>
      <c r="F18" s="5"/>
      <c r="G18" s="5"/>
      <c r="H18" s="5"/>
      <c r="I18" s="5"/>
      <c r="J18" s="4"/>
      <c r="K18" s="4"/>
      <c r="L18" s="4"/>
      <c r="M18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95</v>
      </c>
      <c r="B1" s="51" t="s">
        <v>58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1407</v>
      </c>
      <c r="N2" s="72" t="s">
        <v>1423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102.510873</v>
      </c>
      <c r="E6" s="14">
        <f ca="1">SUM(E7:OFFSET(E7,50,0))</f>
        <v>113.77705599999999</v>
      </c>
      <c r="F6" s="14">
        <f ca="1">SUM(F7:OFFSET(F7,50,0))</f>
        <v>12.077657941502018</v>
      </c>
      <c r="G6" s="14">
        <f ca="1">SUM(G7:OFFSET(G7,50,0))</f>
        <v>4.0563173657556035</v>
      </c>
      <c r="H6" s="14">
        <f ca="1">SUM(H7:OFFSET(H7,50,0))</f>
        <v>4.4632491226053537</v>
      </c>
      <c r="I6" s="14">
        <f ca="1">SUM(I7:OFFSET(I7,50,0))</f>
        <v>3.5580914531410599</v>
      </c>
      <c r="J6" s="15">
        <f ca="1">IFERROR(G6/E6,0)</f>
        <v>3.56514530113664E-2</v>
      </c>
      <c r="K6" s="15">
        <f ca="1">IFERROR(SUM(G6,H6)/E6,0)</f>
        <v>7.4879477355794463E-2</v>
      </c>
      <c r="L6" s="16">
        <f ca="1">IFERROR(SUM(G6,H6,I6)/E6,0)</f>
        <v>0.1061519639030036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2</v>
      </c>
      <c r="C7" s="19" t="s">
        <v>259</v>
      </c>
      <c r="D7" s="20">
        <v>0.137458</v>
      </c>
      <c r="E7" s="21">
        <v>0.15912399999999999</v>
      </c>
      <c r="F7" s="21">
        <f t="shared" ref="F7:F20" si="0">SUM(G7,H7,I7)</f>
        <v>2.3976999492333562E-2</v>
      </c>
      <c r="G7" s="21">
        <v>3.060000017285347E-3</v>
      </c>
      <c r="H7" s="21">
        <v>3.1800000579096377E-3</v>
      </c>
      <c r="I7" s="21">
        <v>1.7736999417138577E-2</v>
      </c>
      <c r="J7" s="22">
        <f t="shared" ref="J7:J20" si="1">IFERROR(G7/E7,0)</f>
        <v>1.9230285923464388E-2</v>
      </c>
      <c r="K7" s="22">
        <f t="shared" ref="K7:K20" si="2">IFERROR(SUM(G7,H7)/E7,0)</f>
        <v>3.921470095771213E-2</v>
      </c>
      <c r="L7" s="23">
        <f t="shared" ref="L7:L20" si="3">IFERROR(SUM(G7,H7,I7)/E7,0)</f>
        <v>0.15068122654240443</v>
      </c>
      <c r="M7" s="4"/>
      <c r="N7" t="s">
        <v>280</v>
      </c>
      <c r="O7" s="5">
        <v>1.1223717588400177</v>
      </c>
      <c r="P7" s="71">
        <v>0.64374930245737738</v>
      </c>
    </row>
    <row r="8" spans="1:16" x14ac:dyDescent="0.25">
      <c r="A8" s="17"/>
      <c r="B8" s="55">
        <v>3</v>
      </c>
      <c r="C8" s="19" t="s">
        <v>260</v>
      </c>
      <c r="D8" s="20">
        <v>0</v>
      </c>
      <c r="E8" s="21">
        <v>1.5178000000000001E-2</v>
      </c>
      <c r="F8" s="21">
        <f t="shared" si="0"/>
        <v>8.0449997913092375E-3</v>
      </c>
      <c r="G8" s="21">
        <v>3.1904999632388353E-3</v>
      </c>
      <c r="H8" s="21">
        <v>4.8544998280704021E-3</v>
      </c>
      <c r="I8" s="21">
        <v>0</v>
      </c>
      <c r="J8" s="22">
        <f t="shared" si="1"/>
        <v>0.21020555825792828</v>
      </c>
      <c r="K8" s="22">
        <f t="shared" si="2"/>
        <v>0.53004347024042942</v>
      </c>
      <c r="L8" s="23">
        <f t="shared" si="3"/>
        <v>0.53004347024042942</v>
      </c>
      <c r="M8" s="4"/>
      <c r="N8" t="s">
        <v>260</v>
      </c>
      <c r="O8" s="5">
        <v>8.0449997913092375E-3</v>
      </c>
      <c r="P8" s="71">
        <v>0.53004347024042942</v>
      </c>
    </row>
    <row r="9" spans="1:16" x14ac:dyDescent="0.25">
      <c r="A9" s="17"/>
      <c r="B9" s="55">
        <v>4</v>
      </c>
      <c r="C9" s="19" t="s">
        <v>261</v>
      </c>
      <c r="D9" s="20">
        <v>16.728773</v>
      </c>
      <c r="E9" s="21">
        <v>19.7043</v>
      </c>
      <c r="F9" s="21">
        <f t="shared" si="0"/>
        <v>0.51785190039946993</v>
      </c>
      <c r="G9" s="21">
        <v>0.10138845059555024</v>
      </c>
      <c r="H9" s="21">
        <v>0.22047037665026092</v>
      </c>
      <c r="I9" s="21">
        <v>0.19599307315365877</v>
      </c>
      <c r="J9" s="22">
        <f t="shared" si="1"/>
        <v>5.1454987284780601E-3</v>
      </c>
      <c r="K9" s="22">
        <f t="shared" si="2"/>
        <v>1.6334446148597574E-2</v>
      </c>
      <c r="L9" s="23">
        <f t="shared" si="3"/>
        <v>2.6281162000145651E-2</v>
      </c>
      <c r="M9" s="4"/>
      <c r="N9" t="s">
        <v>278</v>
      </c>
      <c r="O9" s="5">
        <v>1.1825286115054041</v>
      </c>
      <c r="P9" s="71">
        <v>0.37374363908628744</v>
      </c>
    </row>
    <row r="10" spans="1:16" x14ac:dyDescent="0.25">
      <c r="A10" s="17"/>
      <c r="B10" s="55">
        <v>7</v>
      </c>
      <c r="C10" s="19" t="s">
        <v>264</v>
      </c>
      <c r="D10" s="20">
        <v>9.0314019999999982</v>
      </c>
      <c r="E10" s="21">
        <v>11.628349000000004</v>
      </c>
      <c r="F10" s="21">
        <f t="shared" si="0"/>
        <v>2.5244101204316394</v>
      </c>
      <c r="G10" s="21">
        <v>0.73074306293892732</v>
      </c>
      <c r="H10" s="21">
        <v>0.96079169298900524</v>
      </c>
      <c r="I10" s="21">
        <v>0.83287536450370681</v>
      </c>
      <c r="J10" s="22">
        <f t="shared" si="1"/>
        <v>6.2841514555413425E-2</v>
      </c>
      <c r="K10" s="22">
        <f t="shared" si="2"/>
        <v>0.14546645924782031</v>
      </c>
      <c r="L10" s="23">
        <f t="shared" si="3"/>
        <v>0.21709101785916801</v>
      </c>
      <c r="M10" s="4"/>
      <c r="N10" t="s">
        <v>277</v>
      </c>
      <c r="O10" s="5">
        <v>1.520577250072165</v>
      </c>
      <c r="P10" s="71">
        <v>0.30952999633430989</v>
      </c>
    </row>
    <row r="11" spans="1:16" x14ac:dyDescent="0.25">
      <c r="A11" s="17"/>
      <c r="B11" s="55">
        <v>8</v>
      </c>
      <c r="C11" s="19" t="s">
        <v>265</v>
      </c>
      <c r="D11" s="20">
        <v>0.08</v>
      </c>
      <c r="E11" s="21">
        <v>0.08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  <c r="N11" t="s">
        <v>271</v>
      </c>
      <c r="O11" s="5">
        <v>3.0174101459924714</v>
      </c>
      <c r="P11" s="71">
        <v>0.25279425738166311</v>
      </c>
    </row>
    <row r="12" spans="1:16" x14ac:dyDescent="0.25">
      <c r="A12" s="17"/>
      <c r="B12" s="55">
        <v>11</v>
      </c>
      <c r="C12" s="19" t="s">
        <v>268</v>
      </c>
      <c r="D12" s="20">
        <v>6.3305990000000003</v>
      </c>
      <c r="E12" s="21">
        <v>8.7972989999999989</v>
      </c>
      <c r="F12" s="21">
        <f t="shared" si="0"/>
        <v>0.15658204766077688</v>
      </c>
      <c r="G12" s="21">
        <v>3.301214991370216E-2</v>
      </c>
      <c r="H12" s="21">
        <v>3.1316649736254476E-2</v>
      </c>
      <c r="I12" s="21">
        <v>9.2253248010820244E-2</v>
      </c>
      <c r="J12" s="22">
        <f t="shared" si="1"/>
        <v>3.7525324436173155E-3</v>
      </c>
      <c r="K12" s="22">
        <f t="shared" si="2"/>
        <v>7.3123352576690464E-3</v>
      </c>
      <c r="L12" s="23">
        <f t="shared" si="3"/>
        <v>1.7798877548754099E-2</v>
      </c>
      <c r="M12" s="4"/>
      <c r="N12" t="s">
        <v>264</v>
      </c>
      <c r="O12" s="5">
        <v>2.5244101204316394</v>
      </c>
      <c r="P12" s="71">
        <v>0.21709101785916801</v>
      </c>
    </row>
    <row r="13" spans="1:16" x14ac:dyDescent="0.25">
      <c r="A13" s="17"/>
      <c r="B13" s="55">
        <v>13</v>
      </c>
      <c r="C13" s="19" t="s">
        <v>270</v>
      </c>
      <c r="D13" s="20">
        <v>0.16142700000000001</v>
      </c>
      <c r="E13" s="21">
        <v>0.37592500000000001</v>
      </c>
      <c r="F13" s="21">
        <f t="shared" si="0"/>
        <v>2.1087600274768192E-2</v>
      </c>
      <c r="G13" s="21">
        <v>8.333300007507205E-3</v>
      </c>
      <c r="H13" s="21">
        <v>8.2916502506122924E-3</v>
      </c>
      <c r="I13" s="21">
        <v>4.4626500166486949E-3</v>
      </c>
      <c r="J13" s="22">
        <f t="shared" si="1"/>
        <v>2.2167453634387723E-2</v>
      </c>
      <c r="K13" s="22">
        <f t="shared" si="2"/>
        <v>4.4224114539122159E-2</v>
      </c>
      <c r="L13" s="23">
        <f t="shared" si="3"/>
        <v>5.6095232492566843E-2</v>
      </c>
      <c r="M13" s="4"/>
      <c r="N13" t="s">
        <v>281</v>
      </c>
      <c r="O13" s="5">
        <v>3.278143980060122E-2</v>
      </c>
      <c r="P13" s="71">
        <v>0.1990505729016584</v>
      </c>
    </row>
    <row r="14" spans="1:16" x14ac:dyDescent="0.25">
      <c r="A14" s="17"/>
      <c r="B14" s="55">
        <v>14</v>
      </c>
      <c r="C14" s="19" t="s">
        <v>271</v>
      </c>
      <c r="D14" s="20">
        <v>11.782552999999998</v>
      </c>
      <c r="E14" s="21">
        <v>11.936228999999999</v>
      </c>
      <c r="F14" s="21">
        <f t="shared" si="0"/>
        <v>3.0174101459924714</v>
      </c>
      <c r="G14" s="21">
        <v>1.6321875281864777</v>
      </c>
      <c r="H14" s="21">
        <v>0.6820163576194318</v>
      </c>
      <c r="I14" s="21">
        <v>0.70320626018656185</v>
      </c>
      <c r="J14" s="22">
        <f t="shared" si="1"/>
        <v>0.1367423101706978</v>
      </c>
      <c r="K14" s="22">
        <f t="shared" si="2"/>
        <v>0.19388065408312036</v>
      </c>
      <c r="L14" s="23">
        <f t="shared" si="3"/>
        <v>0.25279425738166311</v>
      </c>
      <c r="M14" s="4"/>
      <c r="N14" t="s">
        <v>259</v>
      </c>
      <c r="O14" s="5">
        <v>2.3976999492333562E-2</v>
      </c>
      <c r="P14" s="71">
        <v>0.15068122654240443</v>
      </c>
    </row>
    <row r="15" spans="1:16" x14ac:dyDescent="0.25">
      <c r="A15" s="17"/>
      <c r="B15" s="55">
        <v>15</v>
      </c>
      <c r="C15" s="19" t="s">
        <v>272</v>
      </c>
      <c r="D15" s="20">
        <v>48.19324499999999</v>
      </c>
      <c r="E15" s="21">
        <v>48.337682999999984</v>
      </c>
      <c r="F15" s="21">
        <f t="shared" si="0"/>
        <v>1.8606569656608372</v>
      </c>
      <c r="G15" s="21">
        <v>0.57753660255912109</v>
      </c>
      <c r="H15" s="21">
        <v>0.70069419843866854</v>
      </c>
      <c r="I15" s="21">
        <v>0.58242616466304753</v>
      </c>
      <c r="J15" s="22">
        <f t="shared" si="1"/>
        <v>1.194795792258229E-2</v>
      </c>
      <c r="K15" s="22">
        <f t="shared" si="2"/>
        <v>2.644377474604627E-2</v>
      </c>
      <c r="L15" s="23">
        <f t="shared" si="3"/>
        <v>3.8492886919317952E-2</v>
      </c>
      <c r="M15" s="4"/>
      <c r="N15" t="s">
        <v>270</v>
      </c>
      <c r="O15" s="5">
        <v>2.1087600274768192E-2</v>
      </c>
      <c r="P15" s="71">
        <v>5.6095232492566843E-2</v>
      </c>
    </row>
    <row r="16" spans="1:16" x14ac:dyDescent="0.25">
      <c r="A16" s="17"/>
      <c r="B16" s="55">
        <v>18</v>
      </c>
      <c r="C16" s="19" t="s">
        <v>275</v>
      </c>
      <c r="D16" s="20">
        <v>1.4185749999999999</v>
      </c>
      <c r="E16" s="21">
        <v>2.7582420000000001</v>
      </c>
      <c r="F16" s="21">
        <f t="shared" si="0"/>
        <v>8.9378101580223301E-2</v>
      </c>
      <c r="G16" s="21">
        <v>2.6879621123953257E-2</v>
      </c>
      <c r="H16" s="21">
        <v>3.1460400172363734E-2</v>
      </c>
      <c r="I16" s="21">
        <v>3.1038080283906311E-2</v>
      </c>
      <c r="J16" s="22">
        <f t="shared" si="1"/>
        <v>9.7452004298220589E-3</v>
      </c>
      <c r="K16" s="22">
        <f t="shared" si="2"/>
        <v>2.1151161245574895E-2</v>
      </c>
      <c r="L16" s="23">
        <f t="shared" si="3"/>
        <v>3.240401008331513E-2</v>
      </c>
      <c r="M16" s="4"/>
      <c r="N16" t="s">
        <v>272</v>
      </c>
      <c r="O16" s="5">
        <v>1.8606569656608372</v>
      </c>
      <c r="P16" s="71">
        <v>3.8492886919317952E-2</v>
      </c>
    </row>
    <row r="17" spans="1:16" x14ac:dyDescent="0.25">
      <c r="A17" s="17"/>
      <c r="B17" s="55">
        <v>20</v>
      </c>
      <c r="C17" s="19" t="s">
        <v>277</v>
      </c>
      <c r="D17" s="20">
        <v>5.0137740000000006</v>
      </c>
      <c r="E17" s="21">
        <v>4.9125359999999993</v>
      </c>
      <c r="F17" s="21">
        <f t="shared" si="0"/>
        <v>1.520577250072165</v>
      </c>
      <c r="G17" s="21">
        <v>0.67519016518053832</v>
      </c>
      <c r="H17" s="21">
        <v>0.44686224438919453</v>
      </c>
      <c r="I17" s="21">
        <v>0.3985248405024322</v>
      </c>
      <c r="J17" s="22">
        <f t="shared" si="1"/>
        <v>0.13744228341136602</v>
      </c>
      <c r="K17" s="22">
        <f t="shared" si="2"/>
        <v>0.22840594136505726</v>
      </c>
      <c r="L17" s="23">
        <f t="shared" si="3"/>
        <v>0.30952999633430989</v>
      </c>
      <c r="M17" s="4"/>
      <c r="N17" t="s">
        <v>275</v>
      </c>
      <c r="O17" s="5">
        <v>8.9378101580223301E-2</v>
      </c>
      <c r="P17" s="71">
        <v>3.240401008331513E-2</v>
      </c>
    </row>
    <row r="18" spans="1:16" x14ac:dyDescent="0.25">
      <c r="A18" s="17"/>
      <c r="B18" s="55">
        <v>21</v>
      </c>
      <c r="C18" s="19" t="s">
        <v>278</v>
      </c>
      <c r="D18" s="20">
        <v>3.1640100000000002</v>
      </c>
      <c r="E18" s="21">
        <v>3.1640099999999993</v>
      </c>
      <c r="F18" s="21">
        <f t="shared" si="0"/>
        <v>1.1825286115054041</v>
      </c>
      <c r="G18" s="21">
        <v>0.24947938520926982</v>
      </c>
      <c r="H18" s="21">
        <v>0.49749358923872933</v>
      </c>
      <c r="I18" s="21">
        <v>0.43555563705740497</v>
      </c>
      <c r="J18" s="22">
        <f t="shared" si="1"/>
        <v>7.884911400699425E-2</v>
      </c>
      <c r="K18" s="22">
        <f t="shared" si="2"/>
        <v>0.2360842647298837</v>
      </c>
      <c r="L18" s="23">
        <f t="shared" si="3"/>
        <v>0.37374363908628744</v>
      </c>
      <c r="M18" s="4"/>
      <c r="N18" t="s">
        <v>261</v>
      </c>
      <c r="O18" s="5">
        <v>0.51785190039946993</v>
      </c>
      <c r="P18" s="71">
        <v>2.6281162000145651E-2</v>
      </c>
    </row>
    <row r="19" spans="1:16" x14ac:dyDescent="0.25">
      <c r="A19" s="17"/>
      <c r="B19" s="55">
        <v>23</v>
      </c>
      <c r="C19" s="19" t="s">
        <v>280</v>
      </c>
      <c r="D19" s="20">
        <v>0.30436999999999997</v>
      </c>
      <c r="E19" s="21">
        <v>1.7434919999999998</v>
      </c>
      <c r="F19" s="21">
        <f t="shared" si="0"/>
        <v>1.1223717588400177</v>
      </c>
      <c r="G19" s="21">
        <v>9.1032999989693053E-3</v>
      </c>
      <c r="H19" s="21">
        <v>0.87032081326469779</v>
      </c>
      <c r="I19" s="21">
        <v>0.24294764557635062</v>
      </c>
      <c r="J19" s="22">
        <f t="shared" si="1"/>
        <v>5.2213029936296271E-3</v>
      </c>
      <c r="K19" s="22">
        <f t="shared" si="2"/>
        <v>0.50440387065938197</v>
      </c>
      <c r="L19" s="23">
        <f t="shared" si="3"/>
        <v>0.64374930245737738</v>
      </c>
      <c r="M19" s="4"/>
      <c r="N19" t="s">
        <v>268</v>
      </c>
      <c r="O19" s="5">
        <v>0.15658204766077688</v>
      </c>
      <c r="P19" s="71">
        <v>1.7798877548754099E-2</v>
      </c>
    </row>
    <row r="20" spans="1:16" ht="15.75" thickBot="1" x14ac:dyDescent="0.3">
      <c r="A20" s="24"/>
      <c r="B20" s="56">
        <v>24</v>
      </c>
      <c r="C20" s="26" t="s">
        <v>281</v>
      </c>
      <c r="D20" s="27">
        <v>0.164687</v>
      </c>
      <c r="E20" s="28">
        <v>0.164689</v>
      </c>
      <c r="F20" s="28">
        <f t="shared" si="0"/>
        <v>3.278143980060122E-2</v>
      </c>
      <c r="G20" s="28">
        <v>6.2133000610629097E-3</v>
      </c>
      <c r="H20" s="28">
        <v>5.4966499701549765E-3</v>
      </c>
      <c r="I20" s="28">
        <v>2.1071489769383334E-2</v>
      </c>
      <c r="J20" s="29">
        <f t="shared" si="1"/>
        <v>3.7727474579740662E-2</v>
      </c>
      <c r="K20" s="29">
        <f t="shared" si="2"/>
        <v>7.1103413289399328E-2</v>
      </c>
      <c r="L20" s="30">
        <f t="shared" si="3"/>
        <v>0.1990505729016584</v>
      </c>
      <c r="M20" s="4"/>
      <c r="N20" t="s">
        <v>265</v>
      </c>
      <c r="O20" s="5">
        <v>0</v>
      </c>
      <c r="P20" s="71">
        <v>0</v>
      </c>
    </row>
    <row r="21" spans="1:16" x14ac:dyDescent="0.25">
      <c r="O21" s="5"/>
      <c r="P21" s="71"/>
    </row>
    <row r="22" spans="1:16" x14ac:dyDescent="0.25">
      <c r="O22" s="5"/>
      <c r="P22" s="71"/>
    </row>
    <row r="23" spans="1:16" x14ac:dyDescent="0.25">
      <c r="O23" s="5"/>
      <c r="P23" s="71"/>
    </row>
    <row r="24" spans="1:16" x14ac:dyDescent="0.25">
      <c r="O24" s="5"/>
      <c r="P24" s="71"/>
    </row>
    <row r="25" spans="1:16" x14ac:dyDescent="0.25">
      <c r="O25" s="5"/>
      <c r="P25" s="71"/>
    </row>
    <row r="26" spans="1:16" x14ac:dyDescent="0.25">
      <c r="O26" s="5"/>
      <c r="P26" s="71"/>
    </row>
    <row r="27" spans="1:16" x14ac:dyDescent="0.25">
      <c r="O27" s="5"/>
      <c r="P27" s="71"/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topLeftCell="A11" workbookViewId="0">
      <selection activeCell="A20" sqref="A20:D2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95</v>
      </c>
      <c r="B1" s="49" t="s">
        <v>58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1408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102.510873</v>
      </c>
      <c r="E6" s="14">
        <v>113.77705599999999</v>
      </c>
      <c r="F6" s="14">
        <v>12.077657941502018</v>
      </c>
      <c r="G6" s="14">
        <v>4.0563173657556035</v>
      </c>
      <c r="H6" s="14">
        <v>4.4632491226053537</v>
      </c>
      <c r="I6" s="14">
        <v>3.5580914531410599</v>
      </c>
      <c r="J6" s="15">
        <v>3.56514530113664E-2</v>
      </c>
      <c r="K6" s="15">
        <v>7.4879477355794463E-2</v>
      </c>
      <c r="L6" s="16">
        <v>0.1061519639030036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22.809179</v>
      </c>
      <c r="E7" s="38">
        <f ca="1">SUM(E8:OFFSET(E6,MATCH("PROYECTOS",$A$8:$A$50,0),0))</f>
        <v>23.569905000000006</v>
      </c>
      <c r="F7" s="38">
        <f ca="1">SUM(F8:OFFSET(F6,MATCH("PROYECTOS",$A$8:$A$50,0),0))</f>
        <v>4.6619229741513664</v>
      </c>
      <c r="G7" s="38">
        <f ca="1">SUM(G8:OFFSET(G6,MATCH("PROYECTOS",$A$8:$A$50,0),0))</f>
        <v>1.8984233512874198</v>
      </c>
      <c r="H7" s="38">
        <f ca="1">SUM(H8:OFFSET(H6,MATCH("PROYECTOS",$A$8:$A$50,0),0))</f>
        <v>1.3292732056092973</v>
      </c>
      <c r="I7" s="38">
        <f ca="1">SUM(I8:OFFSET(I6,MATCH("PROYECTOS",$A$8:$A$50,0),0))</f>
        <v>1.4342264172546493</v>
      </c>
      <c r="J7" s="39">
        <f ca="1">IFERROR(G7/E7,0)</f>
        <v>8.0544378574602629E-2</v>
      </c>
      <c r="K7" s="39">
        <f ca="1">IFERROR(SUM(G7,H7)/E7,0)</f>
        <v>0.13694143259791317</v>
      </c>
      <c r="L7" s="40">
        <f ca="1">IFERROR(SUM(G7,H7,I7)/E7,0)</f>
        <v>0.1977913349311915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5.4637419999999999</v>
      </c>
      <c r="E8" s="21">
        <v>5.9957700000000003</v>
      </c>
      <c r="F8" s="21">
        <f t="shared" ref="F8:F11" si="0">SUM(G8,H8,I8)</f>
        <v>1.7924164964156262</v>
      </c>
      <c r="G8" s="21">
        <v>0.95279774813207041</v>
      </c>
      <c r="H8" s="21">
        <v>0.36360380829364658</v>
      </c>
      <c r="I8" s="21">
        <v>0.47601493998990918</v>
      </c>
      <c r="J8" s="22">
        <f t="shared" ref="J8:J12" si="1">IFERROR(G8/E8,0)</f>
        <v>0.15891165740715044</v>
      </c>
      <c r="K8" s="22">
        <f t="shared" ref="K8:K12" si="2">IFERROR(SUM(G8,H8)/E8,0)</f>
        <v>0.21955504571151277</v>
      </c>
      <c r="L8" s="23">
        <f t="shared" ref="L8:L12" si="3">IFERROR(SUM(G8,H8,I8)/E8,0)</f>
        <v>0.2989468402583198</v>
      </c>
      <c r="M8" s="4"/>
    </row>
    <row r="9" spans="1:13" ht="51" x14ac:dyDescent="0.25">
      <c r="A9" s="17"/>
      <c r="B9" s="19">
        <v>3000541</v>
      </c>
      <c r="C9" s="19" t="s">
        <v>1410</v>
      </c>
      <c r="D9" s="20">
        <v>7.9346599999999992</v>
      </c>
      <c r="E9" s="21">
        <v>8.1071610000000014</v>
      </c>
      <c r="F9" s="21">
        <f t="shared" si="0"/>
        <v>1.4005681457356332</v>
      </c>
      <c r="G9" s="21">
        <v>0.31945494357205462</v>
      </c>
      <c r="H9" s="21">
        <v>0.53842871935194125</v>
      </c>
      <c r="I9" s="21">
        <v>0.54268448281163728</v>
      </c>
      <c r="J9" s="22">
        <f t="shared" si="1"/>
        <v>3.9404045827146468E-2</v>
      </c>
      <c r="K9" s="22">
        <f t="shared" si="2"/>
        <v>0.10581801236265022</v>
      </c>
      <c r="L9" s="23">
        <f t="shared" si="3"/>
        <v>0.17275691770961904</v>
      </c>
      <c r="M9" s="4"/>
    </row>
    <row r="10" spans="1:13" ht="38.25" x14ac:dyDescent="0.25">
      <c r="A10" s="17"/>
      <c r="B10" s="19">
        <v>3000542</v>
      </c>
      <c r="C10" s="19" t="s">
        <v>1411</v>
      </c>
      <c r="D10" s="20">
        <v>7.0217929999999997</v>
      </c>
      <c r="E10" s="21">
        <v>7.0515540000000021</v>
      </c>
      <c r="F10" s="21">
        <f t="shared" si="0"/>
        <v>1.099945258734806</v>
      </c>
      <c r="G10" s="21">
        <v>0.49490987125318497</v>
      </c>
      <c r="H10" s="21">
        <v>0.30646979132143315</v>
      </c>
      <c r="I10" s="21">
        <v>0.29856559616018785</v>
      </c>
      <c r="J10" s="22">
        <f t="shared" si="1"/>
        <v>7.0184511279809361E-2</v>
      </c>
      <c r="K10" s="22">
        <f t="shared" si="2"/>
        <v>0.11364582368292406</v>
      </c>
      <c r="L10" s="23">
        <f t="shared" si="3"/>
        <v>0.15598622073018312</v>
      </c>
      <c r="M10" s="4"/>
    </row>
    <row r="11" spans="1:13" ht="38.25" x14ac:dyDescent="0.25">
      <c r="A11" s="17"/>
      <c r="B11" s="19">
        <v>3000543</v>
      </c>
      <c r="C11" s="19" t="s">
        <v>1412</v>
      </c>
      <c r="D11" s="20">
        <v>2.3889840000000002</v>
      </c>
      <c r="E11" s="21">
        <v>2.4154200000000001</v>
      </c>
      <c r="F11" s="21">
        <f t="shared" si="0"/>
        <v>0.36899307326530106</v>
      </c>
      <c r="G11" s="21">
        <v>0.13126078833010979</v>
      </c>
      <c r="H11" s="21">
        <v>0.12077088664227631</v>
      </c>
      <c r="I11" s="21">
        <v>0.11696139829291496</v>
      </c>
      <c r="J11" s="22">
        <f t="shared" si="1"/>
        <v>5.4342842375284542E-2</v>
      </c>
      <c r="K11" s="22">
        <f t="shared" si="2"/>
        <v>0.1043427954444304</v>
      </c>
      <c r="L11" s="23">
        <f t="shared" si="3"/>
        <v>0.15276559491322464</v>
      </c>
      <c r="M11" s="4"/>
    </row>
    <row r="12" spans="1:13" ht="15.75" thickBot="1" x14ac:dyDescent="0.3">
      <c r="A12" s="41" t="s">
        <v>302</v>
      </c>
      <c r="B12" s="43"/>
      <c r="C12" s="43"/>
      <c r="D12" s="44">
        <f ca="1">OFFSET(D12,-MATCH("PROYECTOS",$A$8:$A$50,0)-1,0)-(OFFSET(D12,-MATCH("PROYECTOS",$A$8:$A$50,0),0))</f>
        <v>79.701694000000003</v>
      </c>
      <c r="E12" s="45">
        <f t="shared" ref="E12:I12" ca="1" si="4">OFFSET(E12,-MATCH("PROYECTOS",$A$8:$A$50,0)-1,0)-(OFFSET(E12,-MATCH("PROYECTOS",$A$8:$A$50,0),0))</f>
        <v>90.207150999999982</v>
      </c>
      <c r="F12" s="45">
        <f t="shared" ca="1" si="4"/>
        <v>7.4157349673506516</v>
      </c>
      <c r="G12" s="45">
        <f t="shared" ca="1" si="4"/>
        <v>2.1578940144681837</v>
      </c>
      <c r="H12" s="45">
        <f t="shared" ca="1" si="4"/>
        <v>3.1339759169960564</v>
      </c>
      <c r="I12" s="45">
        <f t="shared" ca="1" si="4"/>
        <v>2.1238650358864106</v>
      </c>
      <c r="J12" s="46">
        <f t="shared" ca="1" si="1"/>
        <v>2.3921540482618547E-2</v>
      </c>
      <c r="K12" s="46">
        <f t="shared" ca="1" si="2"/>
        <v>5.8663530250104463E-2</v>
      </c>
      <c r="L12" s="47">
        <f t="shared" ca="1" si="3"/>
        <v>8.2207839236056263E-2</v>
      </c>
      <c r="M12" s="4"/>
    </row>
    <row r="13" spans="1:13" ht="15.75" thickBot="1" x14ac:dyDescent="0.3"/>
    <row r="14" spans="1:13" ht="15.75" thickBot="1" x14ac:dyDescent="0.3">
      <c r="A14" s="89" t="s">
        <v>324</v>
      </c>
      <c r="B14" s="90"/>
      <c r="C14" s="90"/>
      <c r="D14" s="91"/>
    </row>
    <row r="15" spans="1:13" ht="15.75" thickBot="1" x14ac:dyDescent="0.3">
      <c r="A15" s="1" t="s">
        <v>1424</v>
      </c>
    </row>
    <row r="16" spans="1:13" ht="45" customHeight="1" x14ac:dyDescent="0.25">
      <c r="A16" s="82" t="s">
        <v>326</v>
      </c>
      <c r="B16" s="83"/>
      <c r="C16" s="83"/>
      <c r="D16" s="94" t="s">
        <v>327</v>
      </c>
    </row>
    <row r="17" spans="1:4" ht="15.75" thickBot="1" x14ac:dyDescent="0.3">
      <c r="A17" s="92"/>
      <c r="B17" s="93"/>
      <c r="C17" s="93"/>
      <c r="D17" s="95"/>
    </row>
    <row r="18" spans="1:4" ht="51" x14ac:dyDescent="0.25">
      <c r="A18" s="17"/>
      <c r="B18" s="19">
        <v>3000541</v>
      </c>
      <c r="C18" s="19" t="s">
        <v>1410</v>
      </c>
      <c r="D18" s="23">
        <v>0.17275691770961904</v>
      </c>
    </row>
    <row r="19" spans="1:4" ht="38.25" x14ac:dyDescent="0.25">
      <c r="A19" s="17"/>
      <c r="B19" s="19">
        <v>3000542</v>
      </c>
      <c r="C19" s="19" t="s">
        <v>1411</v>
      </c>
      <c r="D19" s="23">
        <v>0.15598622073018312</v>
      </c>
    </row>
    <row r="20" spans="1:4" ht="39" thickBot="1" x14ac:dyDescent="0.3">
      <c r="A20" s="24"/>
      <c r="B20" s="26">
        <v>3000543</v>
      </c>
      <c r="C20" s="26" t="s">
        <v>1412</v>
      </c>
      <c r="D20" s="30">
        <v>0.15276559491322464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topLeftCell="A13" workbookViewId="0">
      <selection activeCell="A17" sqref="A17:XFD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95</v>
      </c>
      <c r="B1" s="49" t="s">
        <v>58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1409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102.510873</v>
      </c>
      <c r="I6" s="14">
        <v>113.77705599999999</v>
      </c>
      <c r="J6" s="14">
        <v>12.077657941502018</v>
      </c>
      <c r="K6" s="14">
        <v>4.0563173657556035</v>
      </c>
      <c r="L6" s="14">
        <v>4.4632491226053537</v>
      </c>
      <c r="M6" s="14">
        <v>3.5580914531410599</v>
      </c>
      <c r="N6" s="15">
        <v>3.56514530113664E-2</v>
      </c>
      <c r="O6" s="15">
        <v>7.4879477355794463E-2</v>
      </c>
      <c r="P6" s="16">
        <v>0.1061519639030036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SUM(H8:OFFSET(H6,MATCH("PROYECTOS",$A$8:$A$26,0),0))</f>
        <v>22.809179</v>
      </c>
      <c r="I7" s="38">
        <f ca="1">SUM(I8:OFFSET(I6,MATCH("PROYECTOS",$A$8:$A$26,0),0))</f>
        <v>23.569904999999995</v>
      </c>
      <c r="J7" s="38">
        <f ca="1">SUM(J8:OFFSET(J6,MATCH("PROYECTOS",$A$8:$A$26,0),0))</f>
        <v>4.6619229741513664</v>
      </c>
      <c r="K7" s="38">
        <f ca="1">SUM(K8:OFFSET(K6,MATCH("PROYECTOS",$A$8:$A$26,0),0))</f>
        <v>1.8984233512874198</v>
      </c>
      <c r="L7" s="38">
        <f ca="1">SUM(L8:OFFSET(L6,MATCH("PROYECTOS",$A$8:$A$26,0),0))</f>
        <v>1.3292732056092973</v>
      </c>
      <c r="M7" s="38">
        <f ca="1">SUM(M8:OFFSET(M6,MATCH("PROYECTOS",$A$8:$A$26,0),0))</f>
        <v>1.4342264172546493</v>
      </c>
      <c r="N7" s="39">
        <f ca="1">IFERROR(K7/I7,0)</f>
        <v>8.0544378574602657E-2</v>
      </c>
      <c r="O7" s="39">
        <f ca="1">IFERROR(SUM(K7,L7)/I7,0)</f>
        <v>0.13694143259791322</v>
      </c>
      <c r="P7" s="40">
        <f ca="1">IFERROR(SUM(K7,L7,M7)/I7,0)</f>
        <v>0.19779133493119158</v>
      </c>
      <c r="Q7" s="64"/>
      <c r="R7" s="38"/>
      <c r="S7" s="40"/>
    </row>
    <row r="8" spans="1:19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60</v>
      </c>
      <c r="G8" s="19" t="s">
        <v>318</v>
      </c>
      <c r="H8" s="20">
        <v>4.4082000000000008</v>
      </c>
      <c r="I8" s="21">
        <v>4.9838279999999999</v>
      </c>
      <c r="J8" s="21">
        <f t="shared" ref="J8:J16" si="0">SUM(K8,L8,M8)</f>
        <v>1.7870695565329697</v>
      </c>
      <c r="K8" s="21">
        <v>0.95279774813207041</v>
      </c>
      <c r="L8" s="21">
        <v>0.36324006830045619</v>
      </c>
      <c r="M8" s="21">
        <v>0.47103174010044313</v>
      </c>
      <c r="N8" s="22">
        <f t="shared" ref="N8:N17" si="1">IFERROR(K8/I8,0)</f>
        <v>0.19117789541133251</v>
      </c>
      <c r="O8" s="22">
        <f t="shared" ref="O8:O17" si="2">IFERROR(SUM(K8,L8)/I8,0)</f>
        <v>0.26406164426872808</v>
      </c>
      <c r="P8" s="23">
        <f t="shared" ref="P8:P17" si="3">IFERROR(SUM(K8,L8,M8)/I8,0)</f>
        <v>0.35857368202373152</v>
      </c>
      <c r="Q8" s="70">
        <v>0</v>
      </c>
      <c r="R8" s="21">
        <v>0</v>
      </c>
      <c r="S8" s="23">
        <f>IFERROR(R8/Q8,0)</f>
        <v>0</v>
      </c>
    </row>
    <row r="9" spans="1:19" ht="51" x14ac:dyDescent="0.25">
      <c r="A9" s="17"/>
      <c r="B9" s="19">
        <v>5002875</v>
      </c>
      <c r="C9" s="19" t="s">
        <v>1413</v>
      </c>
      <c r="D9" s="68">
        <v>3000541</v>
      </c>
      <c r="E9" s="19" t="s">
        <v>1410</v>
      </c>
      <c r="F9" s="69">
        <v>227</v>
      </c>
      <c r="G9" s="19" t="s">
        <v>771</v>
      </c>
      <c r="H9" s="20">
        <v>3.007155</v>
      </c>
      <c r="I9" s="21">
        <v>3.0258229999999999</v>
      </c>
      <c r="J9" s="21">
        <f t="shared" si="0"/>
        <v>0.76823940296253568</v>
      </c>
      <c r="K9" s="21">
        <v>0.10708131078717997</v>
      </c>
      <c r="L9" s="21">
        <v>0.42265204765863018</v>
      </c>
      <c r="M9" s="21">
        <v>0.23850604451672552</v>
      </c>
      <c r="N9" s="22">
        <f t="shared" si="1"/>
        <v>3.5389152236327097E-2</v>
      </c>
      <c r="O9" s="22">
        <f t="shared" si="2"/>
        <v>0.17507083475993479</v>
      </c>
      <c r="P9" s="23">
        <f t="shared" si="3"/>
        <v>0.25389436294275497</v>
      </c>
      <c r="Q9" s="70">
        <v>0</v>
      </c>
      <c r="R9" s="21">
        <v>0</v>
      </c>
      <c r="S9" s="23">
        <f t="shared" ref="S9:S16" si="4">IFERROR(R9/Q9,0)</f>
        <v>0</v>
      </c>
    </row>
    <row r="10" spans="1:19" ht="38.25" x14ac:dyDescent="0.25">
      <c r="A10" s="17"/>
      <c r="B10" s="19">
        <v>5005091</v>
      </c>
      <c r="C10" s="19" t="s">
        <v>1414</v>
      </c>
      <c r="D10" s="68">
        <v>3000001</v>
      </c>
      <c r="E10" s="19" t="s">
        <v>284</v>
      </c>
      <c r="F10" s="69">
        <v>201</v>
      </c>
      <c r="G10" s="19" t="s">
        <v>632</v>
      </c>
      <c r="H10" s="20">
        <v>1.055542</v>
      </c>
      <c r="I10" s="21">
        <v>1.0119420000000001</v>
      </c>
      <c r="J10" s="21">
        <f t="shared" si="0"/>
        <v>5.3469398826564429E-3</v>
      </c>
      <c r="K10" s="21">
        <v>0</v>
      </c>
      <c r="L10" s="21">
        <v>3.6373999319039285E-4</v>
      </c>
      <c r="M10" s="21">
        <v>4.9831998894660501E-3</v>
      </c>
      <c r="N10" s="22">
        <f t="shared" si="1"/>
        <v>0</v>
      </c>
      <c r="O10" s="22">
        <f t="shared" si="2"/>
        <v>3.5944747148590808E-4</v>
      </c>
      <c r="P10" s="23">
        <f t="shared" si="3"/>
        <v>5.2838402622447161E-3</v>
      </c>
      <c r="Q10" s="70">
        <v>0</v>
      </c>
      <c r="R10" s="21">
        <v>0</v>
      </c>
      <c r="S10" s="23">
        <f t="shared" si="4"/>
        <v>0</v>
      </c>
    </row>
    <row r="11" spans="1:19" ht="51" x14ac:dyDescent="0.25">
      <c r="A11" s="17"/>
      <c r="B11" s="19">
        <v>5005092</v>
      </c>
      <c r="C11" s="19" t="s">
        <v>1415</v>
      </c>
      <c r="D11" s="68">
        <v>3000541</v>
      </c>
      <c r="E11" s="19" t="s">
        <v>1410</v>
      </c>
      <c r="F11" s="69">
        <v>604</v>
      </c>
      <c r="G11" s="19" t="s">
        <v>1421</v>
      </c>
      <c r="H11" s="20">
        <v>1.1430199999999999</v>
      </c>
      <c r="I11" s="21">
        <v>1.1430199999999999</v>
      </c>
      <c r="J11" s="21">
        <f t="shared" si="0"/>
        <v>5.7250000536441803E-2</v>
      </c>
      <c r="K11" s="21">
        <v>0</v>
      </c>
      <c r="L11" s="21">
        <v>2.0375000312924385E-2</v>
      </c>
      <c r="M11" s="21">
        <v>3.6875000223517418E-2</v>
      </c>
      <c r="N11" s="22">
        <f t="shared" si="1"/>
        <v>0</v>
      </c>
      <c r="O11" s="22">
        <f t="shared" si="2"/>
        <v>1.7825585127928107E-2</v>
      </c>
      <c r="P11" s="23">
        <f t="shared" si="3"/>
        <v>5.0086613127015983E-2</v>
      </c>
      <c r="Q11" s="70">
        <v>0</v>
      </c>
      <c r="R11" s="21">
        <v>0</v>
      </c>
      <c r="S11" s="23">
        <f t="shared" si="4"/>
        <v>0</v>
      </c>
    </row>
    <row r="12" spans="1:19" ht="51" x14ac:dyDescent="0.25">
      <c r="A12" s="17"/>
      <c r="B12" s="19">
        <v>5005093</v>
      </c>
      <c r="C12" s="19" t="s">
        <v>1416</v>
      </c>
      <c r="D12" s="68">
        <v>3000541</v>
      </c>
      <c r="E12" s="19" t="s">
        <v>1410</v>
      </c>
      <c r="F12" s="69">
        <v>24</v>
      </c>
      <c r="G12" s="19" t="s">
        <v>1400</v>
      </c>
      <c r="H12" s="20">
        <v>3.7844849999999992</v>
      </c>
      <c r="I12" s="21">
        <v>3.9383179999999998</v>
      </c>
      <c r="J12" s="21">
        <f t="shared" si="0"/>
        <v>0.57507874223665567</v>
      </c>
      <c r="K12" s="21">
        <v>0.21237363278487464</v>
      </c>
      <c r="L12" s="21">
        <v>9.5401671380386688E-2</v>
      </c>
      <c r="M12" s="21">
        <v>0.26730343807139434</v>
      </c>
      <c r="N12" s="22">
        <f t="shared" si="1"/>
        <v>5.3924958011230852E-2</v>
      </c>
      <c r="O12" s="22">
        <f t="shared" si="2"/>
        <v>7.8148921485075948E-2</v>
      </c>
      <c r="P12" s="23">
        <f t="shared" si="3"/>
        <v>0.14602140869189734</v>
      </c>
      <c r="Q12" s="70">
        <v>0</v>
      </c>
      <c r="R12" s="21">
        <v>0</v>
      </c>
      <c r="S12" s="23">
        <f t="shared" si="4"/>
        <v>0</v>
      </c>
    </row>
    <row r="13" spans="1:19" ht="51" x14ac:dyDescent="0.25">
      <c r="A13" s="17"/>
      <c r="B13" s="19">
        <v>5005094</v>
      </c>
      <c r="C13" s="19" t="s">
        <v>1417</v>
      </c>
      <c r="D13" s="68">
        <v>3000542</v>
      </c>
      <c r="E13" s="19" t="s">
        <v>1411</v>
      </c>
      <c r="F13" s="69">
        <v>201</v>
      </c>
      <c r="G13" s="19" t="s">
        <v>632</v>
      </c>
      <c r="H13" s="20">
        <v>6.5685129999999994</v>
      </c>
      <c r="I13" s="21">
        <v>6.5778490000000023</v>
      </c>
      <c r="J13" s="21">
        <f t="shared" si="0"/>
        <v>1.0285005612167879</v>
      </c>
      <c r="K13" s="21">
        <v>0.47656151268165559</v>
      </c>
      <c r="L13" s="21">
        <v>0.27146701305173337</v>
      </c>
      <c r="M13" s="21">
        <v>0.28047203548339894</v>
      </c>
      <c r="N13" s="22">
        <f t="shared" si="1"/>
        <v>7.2449445507437982E-2</v>
      </c>
      <c r="O13" s="22">
        <f t="shared" si="2"/>
        <v>0.11371932157965145</v>
      </c>
      <c r="P13" s="23">
        <f t="shared" si="3"/>
        <v>0.1563581896174247</v>
      </c>
      <c r="Q13" s="70">
        <v>0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5005095</v>
      </c>
      <c r="C14" s="19" t="s">
        <v>1418</v>
      </c>
      <c r="D14" s="68">
        <v>3000542</v>
      </c>
      <c r="E14" s="19" t="s">
        <v>1411</v>
      </c>
      <c r="F14" s="69">
        <v>174</v>
      </c>
      <c r="G14" s="19" t="s">
        <v>1422</v>
      </c>
      <c r="H14" s="20">
        <v>0.45328000000000002</v>
      </c>
      <c r="I14" s="21">
        <v>0.47370499999999993</v>
      </c>
      <c r="J14" s="21">
        <f t="shared" si="0"/>
        <v>7.1444697518018074E-2</v>
      </c>
      <c r="K14" s="21">
        <v>1.8348358571529388E-2</v>
      </c>
      <c r="L14" s="21">
        <v>3.5002778269699775E-2</v>
      </c>
      <c r="M14" s="21">
        <v>1.8093560676788911E-2</v>
      </c>
      <c r="N14" s="22">
        <f t="shared" si="1"/>
        <v>3.8733723670912046E-2</v>
      </c>
      <c r="O14" s="22">
        <f t="shared" si="2"/>
        <v>0.11262523477951293</v>
      </c>
      <c r="P14" s="23">
        <f t="shared" si="3"/>
        <v>0.15082107539084047</v>
      </c>
      <c r="Q14" s="70">
        <v>0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5005096</v>
      </c>
      <c r="C15" s="19" t="s">
        <v>1419</v>
      </c>
      <c r="D15" s="68">
        <v>3000543</v>
      </c>
      <c r="E15" s="19" t="s">
        <v>1412</v>
      </c>
      <c r="F15" s="69">
        <v>88</v>
      </c>
      <c r="G15" s="19" t="s">
        <v>769</v>
      </c>
      <c r="H15" s="20">
        <v>1.7158380000000002</v>
      </c>
      <c r="I15" s="21">
        <v>1.7422740000000001</v>
      </c>
      <c r="J15" s="21">
        <f t="shared" si="0"/>
        <v>0.35869307306711562</v>
      </c>
      <c r="K15" s="21">
        <v>0.12096078813192435</v>
      </c>
      <c r="L15" s="21">
        <v>0.12077088664227631</v>
      </c>
      <c r="M15" s="21">
        <v>0.11696139829291496</v>
      </c>
      <c r="N15" s="22">
        <f t="shared" si="1"/>
        <v>6.9426960473452703E-2</v>
      </c>
      <c r="O15" s="22">
        <f t="shared" si="2"/>
        <v>0.13874492460669255</v>
      </c>
      <c r="P15" s="23">
        <f t="shared" si="3"/>
        <v>0.20587638515360707</v>
      </c>
      <c r="Q15" s="70">
        <v>0</v>
      </c>
      <c r="R15" s="21">
        <v>0</v>
      </c>
      <c r="S15" s="23">
        <f t="shared" si="4"/>
        <v>0</v>
      </c>
    </row>
    <row r="16" spans="1:19" ht="38.25" x14ac:dyDescent="0.25">
      <c r="A16" s="17"/>
      <c r="B16" s="19">
        <v>5005588</v>
      </c>
      <c r="C16" s="19" t="s">
        <v>1420</v>
      </c>
      <c r="D16" s="68">
        <v>3000543</v>
      </c>
      <c r="E16" s="19" t="s">
        <v>1412</v>
      </c>
      <c r="F16" s="69">
        <v>201</v>
      </c>
      <c r="G16" s="19" t="s">
        <v>632</v>
      </c>
      <c r="H16" s="20">
        <v>0.67314600000000002</v>
      </c>
      <c r="I16" s="21">
        <v>0.67314600000000002</v>
      </c>
      <c r="J16" s="21">
        <f t="shared" si="0"/>
        <v>1.0300000198185444E-2</v>
      </c>
      <c r="K16" s="21">
        <v>1.0300000198185444E-2</v>
      </c>
      <c r="L16" s="21">
        <v>0</v>
      </c>
      <c r="M16" s="21">
        <v>0</v>
      </c>
      <c r="N16" s="22">
        <f t="shared" si="1"/>
        <v>1.5301287088069221E-2</v>
      </c>
      <c r="O16" s="22">
        <f t="shared" si="2"/>
        <v>1.5301287088069221E-2</v>
      </c>
      <c r="P16" s="23">
        <f t="shared" si="3"/>
        <v>1.5301287088069221E-2</v>
      </c>
      <c r="Q16" s="70">
        <v>0</v>
      </c>
      <c r="R16" s="21">
        <v>0</v>
      </c>
      <c r="S16" s="23">
        <f t="shared" si="4"/>
        <v>0</v>
      </c>
    </row>
    <row r="17" spans="1:19" ht="15.75" thickBot="1" x14ac:dyDescent="0.3">
      <c r="A17" s="41" t="s">
        <v>302</v>
      </c>
      <c r="B17" s="43"/>
      <c r="C17" s="43"/>
      <c r="D17" s="65"/>
      <c r="E17" s="43"/>
      <c r="F17" s="66"/>
      <c r="G17" s="43"/>
      <c r="H17" s="44">
        <f t="shared" ref="H17:M17" ca="1" si="5">OFFSET(H17,-MATCH("PROYECTOS",$A$8:$A$26,0)-1,0)-(OFFSET(H17,-MATCH("PROYECTOS",$A$8:$A$26,0),0))</f>
        <v>79.701694000000003</v>
      </c>
      <c r="I17" s="45">
        <f t="shared" ca="1" si="5"/>
        <v>90.207150999999996</v>
      </c>
      <c r="J17" s="45">
        <f t="shared" ca="1" si="5"/>
        <v>7.4157349673506516</v>
      </c>
      <c r="K17" s="45">
        <f t="shared" ca="1" si="5"/>
        <v>2.1578940144681837</v>
      </c>
      <c r="L17" s="45">
        <f t="shared" ca="1" si="5"/>
        <v>3.1339759169960564</v>
      </c>
      <c r="M17" s="45">
        <f t="shared" ca="1" si="5"/>
        <v>2.1238650358864106</v>
      </c>
      <c r="N17" s="46">
        <f t="shared" ca="1" si="1"/>
        <v>2.3921540482618544E-2</v>
      </c>
      <c r="O17" s="46">
        <f t="shared" ca="1" si="2"/>
        <v>5.8663530250104456E-2</v>
      </c>
      <c r="P17" s="47">
        <f t="shared" ca="1" si="3"/>
        <v>8.2207839236056249E-2</v>
      </c>
      <c r="Q17" s="67"/>
      <c r="R17" s="45"/>
      <c r="S17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workbookViewId="0">
      <selection activeCell="A10" sqref="A10:L10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96</v>
      </c>
      <c r="B1" s="50" t="s">
        <v>59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1425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3.0254169999999996</v>
      </c>
      <c r="E6" s="14">
        <v>3.4578319999999994</v>
      </c>
      <c r="F6" s="14">
        <v>0.91864613726284006</v>
      </c>
      <c r="G6" s="14">
        <v>0.39708048301326926</v>
      </c>
      <c r="H6" s="14">
        <v>0.26010752523870906</v>
      </c>
      <c r="I6" s="14">
        <v>0.26145812901086174</v>
      </c>
      <c r="J6" s="15">
        <v>0.11483509985831276</v>
      </c>
      <c r="K6" s="15">
        <v>0.19005781896054477</v>
      </c>
      <c r="L6" s="16">
        <v>0.26567113071509552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2.7622960000000001</v>
      </c>
      <c r="E7" s="38">
        <f ca="1">SUM(E8:OFFSET(E6,MATCH("GOBIERNOS REGIONALES",$A$8:$A$50,0),0))</f>
        <v>3.1416770000000001</v>
      </c>
      <c r="F7" s="38">
        <f ca="1">SUM(F8:OFFSET(F6,MATCH("GOBIERNOS REGIONALES",$A$8:$A$50,0),0))</f>
        <v>0.82506614021622227</v>
      </c>
      <c r="G7" s="38">
        <f ca="1">SUM(G8:OFFSET(G6,MATCH("GOBIERNOS REGIONALES",$A$8:$A$50,0),0))</f>
        <v>0.31722648582581314</v>
      </c>
      <c r="H7" s="38">
        <f ca="1">SUM(H8:OFFSET(H6,MATCH("GOBIERNOS REGIONALES",$A$8:$A$50,0),0))</f>
        <v>0.24764152542775264</v>
      </c>
      <c r="I7" s="38">
        <f ca="1">SUM(I8:OFFSET(I6,MATCH("GOBIERNOS REGIONALES",$A$8:$A$50,0),0))</f>
        <v>0.26019812896265648</v>
      </c>
      <c r="J7" s="39">
        <f ca="1">IFERROR(G7/E7,0)</f>
        <v>0.10097361562815436</v>
      </c>
      <c r="K7" s="39">
        <f ca="1">IFERROR(SUM(G7,H7)/E7,0)</f>
        <v>0.17979824509444026</v>
      </c>
      <c r="L7" s="40">
        <f ca="1">IFERROR(SUM(G7,H7,I7)/E7,0)</f>
        <v>0.26261965829594264</v>
      </c>
      <c r="M7" s="4"/>
    </row>
    <row r="8" spans="1:13" x14ac:dyDescent="0.25">
      <c r="A8" s="17"/>
      <c r="B8" s="18">
        <v>5</v>
      </c>
      <c r="C8" s="19" t="s">
        <v>108</v>
      </c>
      <c r="D8" s="20">
        <v>2.0960000000000001</v>
      </c>
      <c r="E8" s="21">
        <v>2.0960000000000001</v>
      </c>
      <c r="F8" s="21">
        <f t="shared" ref="F8:F12" si="0">SUM(G8,H8,I8)</f>
        <v>0.55351155675452901</v>
      </c>
      <c r="G8" s="21">
        <v>0.20580511726438999</v>
      </c>
      <c r="H8" s="21">
        <v>0.13222476987721166</v>
      </c>
      <c r="I8" s="21">
        <v>0.21548166961292736</v>
      </c>
      <c r="J8" s="22">
        <f t="shared" ref="J8:J12" si="1">IFERROR(G8/E8,0)</f>
        <v>9.8189464343697505E-2</v>
      </c>
      <c r="K8" s="22">
        <f t="shared" ref="K8:K12" si="2">IFERROR(SUM(G8,H8)/E8,0)</f>
        <v>0.16127380111717635</v>
      </c>
      <c r="L8" s="23">
        <f t="shared" ref="L8:L12" si="3">IFERROR(SUM(G8,H8,I8)/E8,0)</f>
        <v>0.26407994119967987</v>
      </c>
      <c r="M8" s="4"/>
    </row>
    <row r="9" spans="1:13" ht="25.5" x14ac:dyDescent="0.25">
      <c r="A9" s="17"/>
      <c r="B9" s="18">
        <v>51</v>
      </c>
      <c r="C9" s="19" t="s">
        <v>133</v>
      </c>
      <c r="D9" s="20">
        <v>2.1000000000000001E-2</v>
      </c>
      <c r="E9" s="21">
        <v>2.1000000000000001E-2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</row>
    <row r="10" spans="1:13" ht="25.5" x14ac:dyDescent="0.25">
      <c r="A10" s="17"/>
      <c r="B10" s="18">
        <v>331</v>
      </c>
      <c r="C10" s="19" t="s">
        <v>167</v>
      </c>
      <c r="D10" s="20">
        <v>0.64529600000000009</v>
      </c>
      <c r="E10" s="21">
        <v>1.0246770000000001</v>
      </c>
      <c r="F10" s="21">
        <f t="shared" si="0"/>
        <v>0.27155458346169326</v>
      </c>
      <c r="G10" s="21">
        <v>0.11142136856142315</v>
      </c>
      <c r="H10" s="21">
        <v>0.11541675555054098</v>
      </c>
      <c r="I10" s="21">
        <v>4.4716459349729121E-2</v>
      </c>
      <c r="J10" s="22">
        <f t="shared" si="1"/>
        <v>0.10873803994958718</v>
      </c>
      <c r="K10" s="22">
        <f t="shared" si="2"/>
        <v>0.22137524713833151</v>
      </c>
      <c r="L10" s="23">
        <f t="shared" si="3"/>
        <v>0.26501481292318774</v>
      </c>
      <c r="M10" s="4"/>
    </row>
    <row r="11" spans="1:13" x14ac:dyDescent="0.25">
      <c r="A11" s="34" t="s">
        <v>214</v>
      </c>
      <c r="B11" s="57"/>
      <c r="C11" s="36"/>
      <c r="D11" s="37">
        <f ca="1">SUM(D12:OFFSET(D10,(MATCH("GOBIERNOS LOCALES",$A$8:$A$50,0)-MATCH("GOBIERNOS REGIONALES",$A$8:$A$50,0)),0))</f>
        <v>0</v>
      </c>
      <c r="E11" s="38">
        <f ca="1">SUM(E12:OFFSET(E10,(MATCH("GOBIERNOS LOCALES",$A$8:$A$50,0)-MATCH("GOBIERNOS REGIONALES",$A$8:$A$50,0)),0))</f>
        <v>0</v>
      </c>
      <c r="F11" s="38">
        <f ca="1">SUM(F12:OFFSET(F10,(MATCH("GOBIERNOS LOCALES",$A$8:$A$50,0)-MATCH("GOBIERNOS REGIONALES",$A$8:$A$50,0)),0))</f>
        <v>0</v>
      </c>
      <c r="G11" s="38">
        <f ca="1">SUM(G12:OFFSET(G10,(MATCH("GOBIERNOS LOCALES",$A$8:$A$50,0)-MATCH("GOBIERNOS REGIONALES",$A$8:$A$50,0)),0))</f>
        <v>0</v>
      </c>
      <c r="H11" s="38">
        <f ca="1">SUM(H12:OFFSET(H10,(MATCH("GOBIERNOS LOCALES",$A$8:$A$50,0)-MATCH("GOBIERNOS REGIONALES",$A$8:$A$50,0)),0))</f>
        <v>0</v>
      </c>
      <c r="I11" s="38">
        <f ca="1">SUM(I12:OFFSET(I10,(MATCH("GOBIERNOS LOCALES",$A$8:$A$50,0)-MATCH("GOBIERNOS REGIONALES",$A$8:$A$50,0)),0))</f>
        <v>0</v>
      </c>
      <c r="J11" s="39">
        <f ca="1">IFERROR(G11/E11,0)</f>
        <v>0</v>
      </c>
      <c r="K11" s="39">
        <f ca="1">IFERROR(SUM(G11,H11)/E11,0)</f>
        <v>0</v>
      </c>
      <c r="L11" s="40">
        <f ca="1">IFERROR(SUM(G11,H11,I11)/E11,0)</f>
        <v>0</v>
      </c>
      <c r="M11" s="4"/>
    </row>
    <row r="12" spans="1:13" ht="15.75" thickBot="1" x14ac:dyDescent="0.3">
      <c r="A12" s="41" t="s">
        <v>241</v>
      </c>
      <c r="B12" s="58"/>
      <c r="C12" s="43"/>
      <c r="D12" s="44">
        <v>0.26312099999999999</v>
      </c>
      <c r="E12" s="45">
        <v>0.31615500000000002</v>
      </c>
      <c r="F12" s="45">
        <f t="shared" si="0"/>
        <v>9.3579997046617791E-2</v>
      </c>
      <c r="G12" s="45">
        <v>7.9853997187456116E-2</v>
      </c>
      <c r="H12" s="45">
        <v>1.2465999810956419E-2</v>
      </c>
      <c r="I12" s="45">
        <v>1.2600000482052565E-3</v>
      </c>
      <c r="J12" s="46">
        <f t="shared" si="1"/>
        <v>0.25257863132784902</v>
      </c>
      <c r="K12" s="46">
        <f t="shared" si="2"/>
        <v>0.292008657140999</v>
      </c>
      <c r="L12" s="47">
        <f t="shared" si="3"/>
        <v>0.29599404420811876</v>
      </c>
      <c r="M12" s="4"/>
    </row>
    <row r="13" spans="1:13" x14ac:dyDescent="0.25">
      <c r="D13" s="5"/>
      <c r="E13" s="5"/>
      <c r="F13" s="5"/>
      <c r="G13" s="5"/>
      <c r="H13" s="5"/>
      <c r="I13" s="5"/>
      <c r="J13" s="4"/>
      <c r="K13" s="4"/>
      <c r="L13" s="4"/>
      <c r="M13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96</v>
      </c>
      <c r="B1" s="51" t="s">
        <v>59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1426</v>
      </c>
      <c r="N2" s="72" t="s">
        <v>1445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3.0254169999999996</v>
      </c>
      <c r="E6" s="14">
        <f ca="1">SUM(E7:OFFSET(E7,50,0))</f>
        <v>3.4578319999999994</v>
      </c>
      <c r="F6" s="14">
        <f ca="1">SUM(F7:OFFSET(F7,50,0))</f>
        <v>0.91864613726284006</v>
      </c>
      <c r="G6" s="14">
        <f ca="1">SUM(G7:OFFSET(G7,50,0))</f>
        <v>0.39708048301326926</v>
      </c>
      <c r="H6" s="14">
        <f ca="1">SUM(H7:OFFSET(H7,50,0))</f>
        <v>0.26010752523870906</v>
      </c>
      <c r="I6" s="14">
        <f ca="1">SUM(I7:OFFSET(I7,50,0))</f>
        <v>0.26145812901086174</v>
      </c>
      <c r="J6" s="15">
        <f ca="1">IFERROR(G6/E6,0)</f>
        <v>0.11483509985831276</v>
      </c>
      <c r="K6" s="15">
        <f ca="1">IFERROR(SUM(G6,H6)/E6,0)</f>
        <v>0.19005781896054477</v>
      </c>
      <c r="L6" s="16">
        <f ca="1">IFERROR(SUM(G6,H6,I6)/E6,0)</f>
        <v>0.26567113071509552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</v>
      </c>
      <c r="C7" s="19" t="s">
        <v>258</v>
      </c>
      <c r="D7" s="20">
        <v>0.01</v>
      </c>
      <c r="E7" s="21">
        <v>0.01</v>
      </c>
      <c r="F7" s="21">
        <f t="shared" ref="F7:F14" si="0">SUM(G7,H7,I7)</f>
        <v>0</v>
      </c>
      <c r="G7" s="21">
        <v>0</v>
      </c>
      <c r="H7" s="21">
        <v>0</v>
      </c>
      <c r="I7" s="21">
        <v>0</v>
      </c>
      <c r="J7" s="22">
        <f t="shared" ref="J7:J14" si="1">IFERROR(G7/E7,0)</f>
        <v>0</v>
      </c>
      <c r="K7" s="22">
        <f t="shared" ref="K7:K14" si="2">IFERROR(SUM(G7,H7)/E7,0)</f>
        <v>0</v>
      </c>
      <c r="L7" s="23">
        <f t="shared" ref="L7:L14" si="3">IFERROR(SUM(G7,H7,I7)/E7,0)</f>
        <v>0</v>
      </c>
      <c r="M7" s="4"/>
      <c r="N7" t="s">
        <v>262</v>
      </c>
      <c r="O7" s="5">
        <v>1.500000013038516E-3</v>
      </c>
      <c r="P7" s="71">
        <v>1.000000008692344</v>
      </c>
    </row>
    <row r="8" spans="1:16" x14ac:dyDescent="0.25">
      <c r="A8" s="17"/>
      <c r="B8" s="55">
        <v>5</v>
      </c>
      <c r="C8" s="19" t="s">
        <v>262</v>
      </c>
      <c r="D8" s="20">
        <v>2.1281000000000001E-2</v>
      </c>
      <c r="E8" s="21">
        <v>1.5E-3</v>
      </c>
      <c r="F8" s="21">
        <f t="shared" si="0"/>
        <v>1.500000013038516E-3</v>
      </c>
      <c r="G8" s="21">
        <v>0</v>
      </c>
      <c r="H8" s="21">
        <v>1.500000013038516E-3</v>
      </c>
      <c r="I8" s="21">
        <v>0</v>
      </c>
      <c r="J8" s="22">
        <f t="shared" si="1"/>
        <v>0</v>
      </c>
      <c r="K8" s="22">
        <f t="shared" si="2"/>
        <v>1.000000008692344</v>
      </c>
      <c r="L8" s="23">
        <f t="shared" si="3"/>
        <v>1.000000008692344</v>
      </c>
      <c r="M8" s="4"/>
      <c r="N8" t="s">
        <v>268</v>
      </c>
      <c r="O8" s="5">
        <v>9.0819996985374019E-2</v>
      </c>
      <c r="P8" s="71">
        <v>0.36529495491279501</v>
      </c>
    </row>
    <row r="9" spans="1:16" x14ac:dyDescent="0.25">
      <c r="A9" s="17"/>
      <c r="B9" s="55">
        <v>6</v>
      </c>
      <c r="C9" s="19" t="s">
        <v>263</v>
      </c>
      <c r="D9" s="20">
        <v>0.23183999999999999</v>
      </c>
      <c r="E9" s="21">
        <v>3.184E-2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  <c r="N9" t="s">
        <v>272</v>
      </c>
      <c r="O9" s="5">
        <v>0.82506614021622227</v>
      </c>
      <c r="P9" s="71">
        <v>0.26261965829594269</v>
      </c>
    </row>
    <row r="10" spans="1:16" x14ac:dyDescent="0.25">
      <c r="A10" s="17"/>
      <c r="B10" s="55">
        <v>8</v>
      </c>
      <c r="C10" s="19" t="s">
        <v>265</v>
      </c>
      <c r="D10" s="20">
        <v>0</v>
      </c>
      <c r="E10" s="21">
        <v>5.5999999999999999E-3</v>
      </c>
      <c r="F10" s="21">
        <f t="shared" si="0"/>
        <v>0</v>
      </c>
      <c r="G10" s="21">
        <v>0</v>
      </c>
      <c r="H10" s="21">
        <v>0</v>
      </c>
      <c r="I10" s="21">
        <v>0</v>
      </c>
      <c r="J10" s="22">
        <f t="shared" si="1"/>
        <v>0</v>
      </c>
      <c r="K10" s="22">
        <f t="shared" si="2"/>
        <v>0</v>
      </c>
      <c r="L10" s="23">
        <f t="shared" si="3"/>
        <v>0</v>
      </c>
      <c r="M10" s="4"/>
      <c r="N10" t="s">
        <v>274</v>
      </c>
      <c r="O10" s="5">
        <v>1.2600000482052565E-3</v>
      </c>
      <c r="P10" s="71">
        <v>0.25200000964105129</v>
      </c>
    </row>
    <row r="11" spans="1:16" x14ac:dyDescent="0.25">
      <c r="A11" s="17"/>
      <c r="B11" s="55">
        <v>11</v>
      </c>
      <c r="C11" s="19" t="s">
        <v>268</v>
      </c>
      <c r="D11" s="20">
        <v>0</v>
      </c>
      <c r="E11" s="21">
        <v>0.24862100000000001</v>
      </c>
      <c r="F11" s="21">
        <f t="shared" si="0"/>
        <v>9.0819996985374019E-2</v>
      </c>
      <c r="G11" s="21">
        <v>7.9853997187456116E-2</v>
      </c>
      <c r="H11" s="21">
        <v>1.0965999797917902E-2</v>
      </c>
      <c r="I11" s="21">
        <v>0</v>
      </c>
      <c r="J11" s="22">
        <f t="shared" si="1"/>
        <v>0.32118765988173209</v>
      </c>
      <c r="K11" s="22">
        <f t="shared" si="2"/>
        <v>0.36529495491279501</v>
      </c>
      <c r="L11" s="23">
        <f t="shared" si="3"/>
        <v>0.36529495491279501</v>
      </c>
      <c r="M11" s="4"/>
      <c r="N11" t="s">
        <v>258</v>
      </c>
      <c r="O11" s="5">
        <v>0</v>
      </c>
      <c r="P11" s="71">
        <v>0</v>
      </c>
    </row>
    <row r="12" spans="1:16" x14ac:dyDescent="0.25">
      <c r="A12" s="17"/>
      <c r="B12" s="55">
        <v>15</v>
      </c>
      <c r="C12" s="19" t="s">
        <v>272</v>
      </c>
      <c r="D12" s="20">
        <v>2.7622959999999996</v>
      </c>
      <c r="E12" s="21">
        <v>3.1416769999999996</v>
      </c>
      <c r="F12" s="21">
        <f t="shared" si="0"/>
        <v>0.82506614021622227</v>
      </c>
      <c r="G12" s="21">
        <v>0.31722648582581314</v>
      </c>
      <c r="H12" s="21">
        <v>0.24764152542775264</v>
      </c>
      <c r="I12" s="21">
        <v>0.26019812896265648</v>
      </c>
      <c r="J12" s="22">
        <f t="shared" si="1"/>
        <v>0.10097361562815438</v>
      </c>
      <c r="K12" s="22">
        <f t="shared" si="2"/>
        <v>0.17979824509444028</v>
      </c>
      <c r="L12" s="23">
        <f t="shared" si="3"/>
        <v>0.26261965829594269</v>
      </c>
      <c r="M12" s="4"/>
      <c r="N12" t="s">
        <v>263</v>
      </c>
      <c r="O12" s="5">
        <v>0</v>
      </c>
      <c r="P12" s="71">
        <v>0</v>
      </c>
    </row>
    <row r="13" spans="1:16" x14ac:dyDescent="0.25">
      <c r="A13" s="17"/>
      <c r="B13" s="55">
        <v>17</v>
      </c>
      <c r="C13" s="19" t="s">
        <v>274</v>
      </c>
      <c r="D13" s="20">
        <v>0</v>
      </c>
      <c r="E13" s="21">
        <v>5.0000000000000001E-3</v>
      </c>
      <c r="F13" s="21">
        <f t="shared" si="0"/>
        <v>1.2600000482052565E-3</v>
      </c>
      <c r="G13" s="21">
        <v>0</v>
      </c>
      <c r="H13" s="21">
        <v>0</v>
      </c>
      <c r="I13" s="21">
        <v>1.2600000482052565E-3</v>
      </c>
      <c r="J13" s="22">
        <f t="shared" si="1"/>
        <v>0</v>
      </c>
      <c r="K13" s="22">
        <f t="shared" si="2"/>
        <v>0</v>
      </c>
      <c r="L13" s="23">
        <f t="shared" si="3"/>
        <v>0.25200000964105129</v>
      </c>
      <c r="M13" s="4"/>
      <c r="N13" t="s">
        <v>265</v>
      </c>
      <c r="O13" s="5">
        <v>0</v>
      </c>
      <c r="P13" s="71">
        <v>0</v>
      </c>
    </row>
    <row r="14" spans="1:16" ht="15.75" thickBot="1" x14ac:dyDescent="0.3">
      <c r="A14" s="24"/>
      <c r="B14" s="56">
        <v>25</v>
      </c>
      <c r="C14" s="26" t="s">
        <v>282</v>
      </c>
      <c r="D14" s="27">
        <v>0</v>
      </c>
      <c r="E14" s="28">
        <v>1.3594E-2</v>
      </c>
      <c r="F14" s="28">
        <f t="shared" si="0"/>
        <v>0</v>
      </c>
      <c r="G14" s="28">
        <v>0</v>
      </c>
      <c r="H14" s="28">
        <v>0</v>
      </c>
      <c r="I14" s="28">
        <v>0</v>
      </c>
      <c r="J14" s="29">
        <f t="shared" si="1"/>
        <v>0</v>
      </c>
      <c r="K14" s="29">
        <f t="shared" si="2"/>
        <v>0</v>
      </c>
      <c r="L14" s="30">
        <f t="shared" si="3"/>
        <v>0</v>
      </c>
      <c r="M14" s="4"/>
      <c r="N14" t="s">
        <v>282</v>
      </c>
      <c r="O14" s="5">
        <v>0</v>
      </c>
      <c r="P14" s="71">
        <v>0</v>
      </c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topLeftCell="A12" workbookViewId="0">
      <selection activeCell="A20" sqref="A20:D2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96</v>
      </c>
      <c r="B1" s="49" t="s">
        <v>59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1427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3.0254169999999996</v>
      </c>
      <c r="E6" s="14">
        <v>3.4578319999999994</v>
      </c>
      <c r="F6" s="14">
        <v>0.91864613726284006</v>
      </c>
      <c r="G6" s="14">
        <v>0.39708048301326926</v>
      </c>
      <c r="H6" s="14">
        <v>0.26010752523870906</v>
      </c>
      <c r="I6" s="14">
        <v>0.26145812901086174</v>
      </c>
      <c r="J6" s="15">
        <v>0.11483509985831276</v>
      </c>
      <c r="K6" s="15">
        <v>0.19005781896054477</v>
      </c>
      <c r="L6" s="16">
        <v>0.26567113071509552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2.7722959999999999</v>
      </c>
      <c r="E7" s="38">
        <f ca="1">SUM(E8:OFFSET(E6,MATCH("PROYECTOS",$A$8:$A$50,0),0))</f>
        <v>3.162277</v>
      </c>
      <c r="F7" s="38">
        <f ca="1">SUM(F8:OFFSET(F6,MATCH("PROYECTOS",$A$8:$A$50,0),0))</f>
        <v>0.82632614026442752</v>
      </c>
      <c r="G7" s="38">
        <f ca="1">SUM(G8:OFFSET(G6,MATCH("PROYECTOS",$A$8:$A$50,0),0))</f>
        <v>0.31722648582581314</v>
      </c>
      <c r="H7" s="38">
        <f ca="1">SUM(H8:OFFSET(H6,MATCH("PROYECTOS",$A$8:$A$50,0),0))</f>
        <v>0.24764152542775264</v>
      </c>
      <c r="I7" s="38">
        <f ca="1">SUM(I8:OFFSET(I6,MATCH("PROYECTOS",$A$8:$A$50,0),0))</f>
        <v>0.26145812901086174</v>
      </c>
      <c r="J7" s="39">
        <f ca="1">IFERROR(G7/E7,0)</f>
        <v>0.10031584387636287</v>
      </c>
      <c r="K7" s="39">
        <f ca="1">IFERROR(SUM(G7,H7)/E7,0)</f>
        <v>0.17862698658389692</v>
      </c>
      <c r="L7" s="40">
        <f ca="1">IFERROR(SUM(G7,H7,I7)/E7,0)</f>
        <v>0.26130732388858646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0.93834899999999988</v>
      </c>
      <c r="E8" s="21">
        <v>0.93746400000000019</v>
      </c>
      <c r="F8" s="21">
        <f t="shared" ref="F8:F12" si="0">SUM(G8,H8,I8)</f>
        <v>0.25575688760727644</v>
      </c>
      <c r="G8" s="21">
        <v>0.1079267276218161</v>
      </c>
      <c r="H8" s="21">
        <v>6.436587922507897E-2</v>
      </c>
      <c r="I8" s="21">
        <v>8.3464280760381371E-2</v>
      </c>
      <c r="J8" s="22">
        <f t="shared" ref="J8:J13" si="1">IFERROR(G8/E8,0)</f>
        <v>0.11512626364512779</v>
      </c>
      <c r="K8" s="22">
        <f t="shared" ref="K8:K13" si="2">IFERROR(SUM(G8,H8)/E8,0)</f>
        <v>0.18378583801286774</v>
      </c>
      <c r="L8" s="23">
        <f t="shared" ref="L8:L13" si="3">IFERROR(SUM(G8,H8,I8)/E8,0)</f>
        <v>0.27281782298549745</v>
      </c>
      <c r="M8" s="4"/>
    </row>
    <row r="9" spans="1:13" ht="25.5" x14ac:dyDescent="0.25">
      <c r="A9" s="17"/>
      <c r="B9" s="19">
        <v>3000503</v>
      </c>
      <c r="C9" s="19" t="s">
        <v>1429</v>
      </c>
      <c r="D9" s="20">
        <v>0.43483899999999998</v>
      </c>
      <c r="E9" s="21">
        <v>0.43483899999999998</v>
      </c>
      <c r="F9" s="21">
        <f t="shared" si="0"/>
        <v>0.15598404144839151</v>
      </c>
      <c r="G9" s="21">
        <v>4.5616151241119951E-2</v>
      </c>
      <c r="H9" s="21">
        <v>2.7842940697155427E-2</v>
      </c>
      <c r="I9" s="21">
        <v>8.252494951011613E-2</v>
      </c>
      <c r="J9" s="22">
        <f t="shared" si="1"/>
        <v>0.10490354186519597</v>
      </c>
      <c r="K9" s="22">
        <f t="shared" si="2"/>
        <v>0.16893400071814024</v>
      </c>
      <c r="L9" s="23">
        <f t="shared" si="3"/>
        <v>0.35871676976626182</v>
      </c>
      <c r="M9" s="4"/>
    </row>
    <row r="10" spans="1:13" ht="38.25" x14ac:dyDescent="0.25">
      <c r="A10" s="17"/>
      <c r="B10" s="19">
        <v>3000504</v>
      </c>
      <c r="C10" s="19" t="s">
        <v>1430</v>
      </c>
      <c r="D10" s="20">
        <v>0.73281200000000002</v>
      </c>
      <c r="E10" s="21">
        <v>0.7442970000000001</v>
      </c>
      <c r="F10" s="21">
        <f t="shared" si="0"/>
        <v>0.14303062774706632</v>
      </c>
      <c r="G10" s="21">
        <v>5.2262238401453942E-2</v>
      </c>
      <c r="H10" s="21">
        <v>4.0015949954977259E-2</v>
      </c>
      <c r="I10" s="21">
        <v>5.0752439390635118E-2</v>
      </c>
      <c r="J10" s="22">
        <f t="shared" si="1"/>
        <v>7.0216913948939655E-2</v>
      </c>
      <c r="K10" s="22">
        <f t="shared" si="2"/>
        <v>0.12398033091149258</v>
      </c>
      <c r="L10" s="23">
        <f t="shared" si="3"/>
        <v>0.19216875487482321</v>
      </c>
      <c r="M10" s="4"/>
    </row>
    <row r="11" spans="1:13" ht="25.5" x14ac:dyDescent="0.25">
      <c r="A11" s="17"/>
      <c r="B11" s="19">
        <v>3000505</v>
      </c>
      <c r="C11" s="19" t="s">
        <v>1431</v>
      </c>
      <c r="D11" s="20">
        <v>2.1000000000000001E-2</v>
      </c>
      <c r="E11" s="21">
        <v>2.1000000000000001E-2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</row>
    <row r="12" spans="1:13" ht="38.25" x14ac:dyDescent="0.25">
      <c r="A12" s="17"/>
      <c r="B12" s="19">
        <v>3000692</v>
      </c>
      <c r="C12" s="19" t="s">
        <v>1432</v>
      </c>
      <c r="D12" s="20">
        <v>0.64529600000000009</v>
      </c>
      <c r="E12" s="21">
        <v>1.0246770000000001</v>
      </c>
      <c r="F12" s="21">
        <f t="shared" si="0"/>
        <v>0.27155458346169326</v>
      </c>
      <c r="G12" s="21">
        <v>0.11142136856142315</v>
      </c>
      <c r="H12" s="21">
        <v>0.11541675555054098</v>
      </c>
      <c r="I12" s="21">
        <v>4.4716459349729121E-2</v>
      </c>
      <c r="J12" s="22">
        <f t="shared" si="1"/>
        <v>0.10873803994958718</v>
      </c>
      <c r="K12" s="22">
        <f t="shared" si="2"/>
        <v>0.22137524713833151</v>
      </c>
      <c r="L12" s="23">
        <f t="shared" si="3"/>
        <v>0.26501481292318774</v>
      </c>
      <c r="M12" s="4"/>
    </row>
    <row r="13" spans="1:13" ht="15.75" thickBot="1" x14ac:dyDescent="0.3">
      <c r="A13" s="41" t="s">
        <v>302</v>
      </c>
      <c r="B13" s="43"/>
      <c r="C13" s="43"/>
      <c r="D13" s="44">
        <f ca="1">OFFSET(D13,-MATCH("PROYECTOS",$A$8:$A$50,0)-1,0)-(OFFSET(D13,-MATCH("PROYECTOS",$A$8:$A$50,0),0))</f>
        <v>0.25312099999999971</v>
      </c>
      <c r="E13" s="45">
        <f t="shared" ref="E13:I13" ca="1" si="4">OFFSET(E13,-MATCH("PROYECTOS",$A$8:$A$50,0)-1,0)-(OFFSET(E13,-MATCH("PROYECTOS",$A$8:$A$50,0),0))</f>
        <v>0.29555499999999935</v>
      </c>
      <c r="F13" s="45">
        <f t="shared" ca="1" si="4"/>
        <v>9.2319996998412535E-2</v>
      </c>
      <c r="G13" s="45">
        <f t="shared" ca="1" si="4"/>
        <v>7.9853997187456116E-2</v>
      </c>
      <c r="H13" s="45">
        <f t="shared" ca="1" si="4"/>
        <v>1.2465999810956419E-2</v>
      </c>
      <c r="I13" s="45">
        <f t="shared" ca="1" si="4"/>
        <v>0</v>
      </c>
      <c r="J13" s="46">
        <f t="shared" ca="1" si="1"/>
        <v>0.27018320511395949</v>
      </c>
      <c r="K13" s="46">
        <f t="shared" ca="1" si="2"/>
        <v>0.31236147924553043</v>
      </c>
      <c r="L13" s="47">
        <f t="shared" ca="1" si="3"/>
        <v>0.31236147924553043</v>
      </c>
      <c r="M13" s="4"/>
    </row>
    <row r="14" spans="1:13" ht="15.75" thickBot="1" x14ac:dyDescent="0.3"/>
    <row r="15" spans="1:13" ht="15.75" thickBot="1" x14ac:dyDescent="0.3">
      <c r="A15" s="89" t="s">
        <v>324</v>
      </c>
      <c r="B15" s="90"/>
      <c r="C15" s="90"/>
      <c r="D15" s="91"/>
    </row>
    <row r="16" spans="1:13" ht="15.75" thickBot="1" x14ac:dyDescent="0.3">
      <c r="A16" s="1" t="s">
        <v>1446</v>
      </c>
    </row>
    <row r="17" spans="1:4" ht="45" customHeight="1" x14ac:dyDescent="0.25">
      <c r="A17" s="82" t="s">
        <v>326</v>
      </c>
      <c r="B17" s="83"/>
      <c r="C17" s="83"/>
      <c r="D17" s="94" t="s">
        <v>327</v>
      </c>
    </row>
    <row r="18" spans="1:4" ht="15.75" thickBot="1" x14ac:dyDescent="0.3">
      <c r="A18" s="92"/>
      <c r="B18" s="93"/>
      <c r="C18" s="93"/>
      <c r="D18" s="95"/>
    </row>
    <row r="19" spans="1:4" ht="38.25" x14ac:dyDescent="0.25">
      <c r="A19" s="17"/>
      <c r="B19" s="19">
        <v>3000504</v>
      </c>
      <c r="C19" s="19" t="s">
        <v>1430</v>
      </c>
      <c r="D19" s="23">
        <v>0.19216875487482321</v>
      </c>
    </row>
    <row r="20" spans="1:4" ht="26.25" thickBot="1" x14ac:dyDescent="0.3">
      <c r="A20" s="24"/>
      <c r="B20" s="26">
        <v>3000505</v>
      </c>
      <c r="C20" s="26" t="s">
        <v>1431</v>
      </c>
      <c r="D20" s="30">
        <v>0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9"/>
  <sheetViews>
    <sheetView workbookViewId="0"/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18</v>
      </c>
      <c r="B1" s="50" t="s">
        <v>17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434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390.11086499999993</v>
      </c>
      <c r="E6" s="14">
        <v>410.46716699999996</v>
      </c>
      <c r="F6" s="14">
        <v>137.48285271740619</v>
      </c>
      <c r="G6" s="14">
        <v>69.085528299649127</v>
      </c>
      <c r="H6" s="14">
        <v>44.071132341432474</v>
      </c>
      <c r="I6" s="14">
        <v>24.326192076324588</v>
      </c>
      <c r="J6" s="15">
        <v>0.16830951134186364</v>
      </c>
      <c r="K6" s="15">
        <v>0.2756777392650302</v>
      </c>
      <c r="L6" s="16">
        <v>0.33494238704214363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141.09995900000004</v>
      </c>
      <c r="E7" s="38">
        <f ca="1">SUM(E8:OFFSET(E6,MATCH("GOBIERNOS REGIONALES",$A$8:$A$50,0),0))</f>
        <v>130.86801500000013</v>
      </c>
      <c r="F7" s="38">
        <f ca="1">SUM(F8:OFFSET(F6,MATCH("GOBIERNOS REGIONALES",$A$8:$A$50,0),0))</f>
        <v>52.95816175639834</v>
      </c>
      <c r="G7" s="38">
        <f ca="1">SUM(G8:OFFSET(G6,MATCH("GOBIERNOS REGIONALES",$A$8:$A$50,0),0))</f>
        <v>28.904286882683664</v>
      </c>
      <c r="H7" s="38">
        <f ca="1">SUM(H8:OFFSET(H6,MATCH("GOBIERNOS REGIONALES",$A$8:$A$50,0),0))</f>
        <v>21.510611010591617</v>
      </c>
      <c r="I7" s="38">
        <f ca="1">SUM(I8:OFFSET(I6,MATCH("GOBIERNOS REGIONALES",$A$8:$A$50,0),0))</f>
        <v>2.5432638631230589</v>
      </c>
      <c r="J7" s="39">
        <f ca="1">IFERROR(G7/E7,0)</f>
        <v>0.22086593796569495</v>
      </c>
      <c r="K7" s="39">
        <f ca="1">IFERROR(SUM(G7,H7)/E7,0)</f>
        <v>0.38523468009563094</v>
      </c>
      <c r="L7" s="40">
        <f ca="1">IFERROR(SUM(G7,H7,I7)/E7,0)</f>
        <v>0.40466848799073085</v>
      </c>
      <c r="M7" s="4"/>
    </row>
    <row r="8" spans="1:13" x14ac:dyDescent="0.25">
      <c r="A8" s="17"/>
      <c r="B8" s="18">
        <v>11</v>
      </c>
      <c r="C8" s="19" t="s">
        <v>115</v>
      </c>
      <c r="D8" s="20">
        <v>41.217985000000006</v>
      </c>
      <c r="E8" s="21">
        <v>17.510578000000002</v>
      </c>
      <c r="F8" s="21">
        <f t="shared" ref="F8:F38" si="0">SUM(G8,H8,I8)</f>
        <v>4.4715570847383788</v>
      </c>
      <c r="G8" s="21">
        <v>1.0970103772160655</v>
      </c>
      <c r="H8" s="21">
        <v>1.1990666325291386</v>
      </c>
      <c r="I8" s="21">
        <v>2.1754800749931746</v>
      </c>
      <c r="J8" s="22">
        <f t="shared" ref="J8:J38" si="1">IFERROR(G8/E8,0)</f>
        <v>6.2648438973063339E-2</v>
      </c>
      <c r="K8" s="22">
        <f t="shared" ref="K8:K38" si="2">IFERROR(SUM(G8,H8)/E8,0)</f>
        <v>0.1311251410287658</v>
      </c>
      <c r="L8" s="23">
        <f t="shared" ref="L8:L38" si="3">IFERROR(SUM(G8,H8,I8)/E8,0)</f>
        <v>0.25536319159415399</v>
      </c>
      <c r="M8" s="4"/>
    </row>
    <row r="9" spans="1:13" x14ac:dyDescent="0.25">
      <c r="A9" s="17"/>
      <c r="B9" s="18">
        <v>131</v>
      </c>
      <c r="C9" s="19" t="s">
        <v>147</v>
      </c>
      <c r="D9" s="20">
        <v>4.3166519999999995</v>
      </c>
      <c r="E9" s="21">
        <v>4.4707800000000004</v>
      </c>
      <c r="F9" s="21">
        <f t="shared" si="0"/>
        <v>0.84862769916401248</v>
      </c>
      <c r="G9" s="21">
        <v>0.33972526303841732</v>
      </c>
      <c r="H9" s="21">
        <v>0.20519749860977754</v>
      </c>
      <c r="I9" s="21">
        <v>0.30370493751581762</v>
      </c>
      <c r="J9" s="22">
        <f t="shared" si="1"/>
        <v>7.5987917776857122E-2</v>
      </c>
      <c r="K9" s="22">
        <f t="shared" si="2"/>
        <v>0.12188538949538891</v>
      </c>
      <c r="L9" s="23">
        <f t="shared" si="3"/>
        <v>0.18981647479053149</v>
      </c>
      <c r="M9" s="4"/>
    </row>
    <row r="10" spans="1:13" x14ac:dyDescent="0.25">
      <c r="A10" s="17"/>
      <c r="B10" s="18">
        <v>135</v>
      </c>
      <c r="C10" s="19" t="s">
        <v>148</v>
      </c>
      <c r="D10" s="20">
        <v>15.400768999999997</v>
      </c>
      <c r="E10" s="21">
        <v>15.400769000000004</v>
      </c>
      <c r="F10" s="21">
        <f t="shared" si="0"/>
        <v>15.400768728926778</v>
      </c>
      <c r="G10" s="21">
        <v>14.474918729625642</v>
      </c>
      <c r="H10" s="21">
        <v>0.17999999970197678</v>
      </c>
      <c r="I10" s="21">
        <v>0.74584999959915876</v>
      </c>
      <c r="J10" s="22">
        <f t="shared" si="1"/>
        <v>0.93988285452665632</v>
      </c>
      <c r="K10" s="22">
        <f t="shared" si="2"/>
        <v>0.95157058256815719</v>
      </c>
      <c r="L10" s="23">
        <f t="shared" si="3"/>
        <v>0.99999998239872134</v>
      </c>
      <c r="M10" s="4"/>
    </row>
    <row r="11" spans="1:13" ht="25.5" x14ac:dyDescent="0.25">
      <c r="A11" s="17"/>
      <c r="B11" s="18">
        <v>137</v>
      </c>
      <c r="C11" s="19" t="s">
        <v>150</v>
      </c>
      <c r="D11" s="20">
        <v>80.164553000000041</v>
      </c>
      <c r="E11" s="21">
        <v>93.485888000000102</v>
      </c>
      <c r="F11" s="21">
        <f t="shared" si="0"/>
        <v>32.237208243569171</v>
      </c>
      <c r="G11" s="21">
        <v>12.992632512803539</v>
      </c>
      <c r="H11" s="21">
        <v>19.926346879750724</v>
      </c>
      <c r="I11" s="21">
        <v>-0.68177114898509217</v>
      </c>
      <c r="J11" s="22">
        <f t="shared" si="1"/>
        <v>0.13897961276041496</v>
      </c>
      <c r="K11" s="22">
        <f t="shared" si="2"/>
        <v>0.35212779272690042</v>
      </c>
      <c r="L11" s="23">
        <f t="shared" si="3"/>
        <v>0.34483502198288085</v>
      </c>
      <c r="M11" s="4"/>
    </row>
    <row r="12" spans="1:13" x14ac:dyDescent="0.25">
      <c r="A12" s="34" t="s">
        <v>214</v>
      </c>
      <c r="B12" s="57"/>
      <c r="C12" s="36"/>
      <c r="D12" s="37">
        <f ca="1">SUM(D13:OFFSET(D11,(MATCH("GOBIERNOS LOCALES",$A$8:$A$50,0)-MATCH("GOBIERNOS REGIONALES",$A$8:$A$50,0)),0))</f>
        <v>248.985906</v>
      </c>
      <c r="E12" s="38">
        <f ca="1">SUM(E13:OFFSET(E11,(MATCH("GOBIERNOS LOCALES",$A$8:$A$50,0)-MATCH("GOBIERNOS REGIONALES",$A$8:$A$50,0)),0))</f>
        <v>278.93868299999997</v>
      </c>
      <c r="F12" s="38">
        <f ca="1">SUM(F13:OFFSET(F11,(MATCH("GOBIERNOS LOCALES",$A$8:$A$50,0)-MATCH("GOBIERNOS REGIONALES",$A$8:$A$50,0)),0))</f>
        <v>84.100295986406394</v>
      </c>
      <c r="G12" s="38">
        <f ca="1">SUM(G13:OFFSET(G11,(MATCH("GOBIERNOS LOCALES",$A$8:$A$50,0)-MATCH("GOBIERNOS REGIONALES",$A$8:$A$50,0)),0))</f>
        <v>40.039154344482199</v>
      </c>
      <c r="H12" s="38">
        <f ca="1">SUM(H13:OFFSET(H11,(MATCH("GOBIERNOS LOCALES",$A$8:$A$50,0)-MATCH("GOBIERNOS REGIONALES",$A$8:$A$50,0)),0))</f>
        <v>22.451557520002098</v>
      </c>
      <c r="I12" s="38">
        <f ca="1">SUM(I13:OFFSET(I11,(MATCH("GOBIERNOS LOCALES",$A$8:$A$50,0)-MATCH("GOBIERNOS REGIONALES",$A$8:$A$50,0)),0))</f>
        <v>21.609584121922097</v>
      </c>
      <c r="J12" s="39">
        <f t="shared" ca="1" si="1"/>
        <v>0.14354106040029666</v>
      </c>
      <c r="K12" s="39">
        <f t="shared" ca="1" si="2"/>
        <v>0.22403028218386012</v>
      </c>
      <c r="L12" s="40">
        <f t="shared" ca="1" si="3"/>
        <v>0.30150101478182717</v>
      </c>
      <c r="M12" s="4"/>
    </row>
    <row r="13" spans="1:13" x14ac:dyDescent="0.25">
      <c r="A13" s="17"/>
      <c r="B13" s="18">
        <v>440</v>
      </c>
      <c r="C13" s="19" t="s">
        <v>215</v>
      </c>
      <c r="D13" s="20">
        <v>7.2594670000000061</v>
      </c>
      <c r="E13" s="21">
        <v>8.2571720000000006</v>
      </c>
      <c r="F13" s="21">
        <f t="shared" si="0"/>
        <v>2.4756630599317759</v>
      </c>
      <c r="G13" s="21">
        <v>1.1867458562273896</v>
      </c>
      <c r="H13" s="21">
        <v>0.63268645295283932</v>
      </c>
      <c r="I13" s="21">
        <v>0.65623075075154702</v>
      </c>
      <c r="J13" s="22">
        <f t="shared" si="1"/>
        <v>0.14372303934414707</v>
      </c>
      <c r="K13" s="22">
        <f t="shared" si="2"/>
        <v>0.22034569573944066</v>
      </c>
      <c r="L13" s="23">
        <f t="shared" si="3"/>
        <v>0.29981972761761239</v>
      </c>
      <c r="M13" s="4"/>
    </row>
    <row r="14" spans="1:13" x14ac:dyDescent="0.25">
      <c r="A14" s="17"/>
      <c r="B14" s="18">
        <v>441</v>
      </c>
      <c r="C14" s="19" t="s">
        <v>216</v>
      </c>
      <c r="D14" s="20">
        <v>5.071276000000001</v>
      </c>
      <c r="E14" s="21">
        <v>6.3598549999999987</v>
      </c>
      <c r="F14" s="21">
        <f t="shared" si="0"/>
        <v>1.6120680836921508</v>
      </c>
      <c r="G14" s="21">
        <v>0.71767716869908327</v>
      </c>
      <c r="H14" s="21">
        <v>0.46560245123509958</v>
      </c>
      <c r="I14" s="21">
        <v>0.42878846375796797</v>
      </c>
      <c r="J14" s="22">
        <f t="shared" si="1"/>
        <v>0.11284489484415658</v>
      </c>
      <c r="K14" s="22">
        <f t="shared" si="2"/>
        <v>0.18605449651512229</v>
      </c>
      <c r="L14" s="23">
        <f t="shared" si="3"/>
        <v>0.25347560340481839</v>
      </c>
      <c r="M14" s="4"/>
    </row>
    <row r="15" spans="1:13" x14ac:dyDescent="0.25">
      <c r="A15" s="17"/>
      <c r="B15" s="18">
        <v>442</v>
      </c>
      <c r="C15" s="19" t="s">
        <v>217</v>
      </c>
      <c r="D15" s="20">
        <v>6.9108889999999956</v>
      </c>
      <c r="E15" s="21">
        <v>7.9876459999999989</v>
      </c>
      <c r="F15" s="21">
        <f t="shared" si="0"/>
        <v>2.0911386815962487</v>
      </c>
      <c r="G15" s="21">
        <v>1.1542704632186087</v>
      </c>
      <c r="H15" s="21">
        <v>0.55279656560014701</v>
      </c>
      <c r="I15" s="21">
        <v>0.384071652777493</v>
      </c>
      <c r="J15" s="22">
        <f t="shared" si="1"/>
        <v>0.14450696277959851</v>
      </c>
      <c r="K15" s="22">
        <f t="shared" si="2"/>
        <v>0.21371340552883239</v>
      </c>
      <c r="L15" s="23">
        <f t="shared" si="3"/>
        <v>0.26179661462166065</v>
      </c>
      <c r="M15" s="4"/>
    </row>
    <row r="16" spans="1:13" x14ac:dyDescent="0.25">
      <c r="A16" s="17"/>
      <c r="B16" s="18">
        <v>443</v>
      </c>
      <c r="C16" s="19" t="s">
        <v>218</v>
      </c>
      <c r="D16" s="20">
        <v>18.017189999999999</v>
      </c>
      <c r="E16" s="21">
        <v>19.881512999999998</v>
      </c>
      <c r="F16" s="21">
        <f t="shared" si="0"/>
        <v>6.7605179618594775</v>
      </c>
      <c r="G16" s="21">
        <v>3.2140036742348457</v>
      </c>
      <c r="H16" s="21">
        <v>1.78790017155643</v>
      </c>
      <c r="I16" s="21">
        <v>1.7586141160682018</v>
      </c>
      <c r="J16" s="22">
        <f t="shared" si="1"/>
        <v>0.1616579017016887</v>
      </c>
      <c r="K16" s="22">
        <f t="shared" si="2"/>
        <v>0.25158567387659458</v>
      </c>
      <c r="L16" s="23">
        <f t="shared" si="3"/>
        <v>0.3400404165346711</v>
      </c>
      <c r="M16" s="4"/>
    </row>
    <row r="17" spans="1:13" x14ac:dyDescent="0.25">
      <c r="A17" s="17"/>
      <c r="B17" s="18">
        <v>444</v>
      </c>
      <c r="C17" s="19" t="s">
        <v>219</v>
      </c>
      <c r="D17" s="20">
        <v>4.8897179999999976</v>
      </c>
      <c r="E17" s="21">
        <v>6.4694030000000007</v>
      </c>
      <c r="F17" s="21">
        <f t="shared" si="0"/>
        <v>1.7811767424602749</v>
      </c>
      <c r="G17" s="21">
        <v>0.93071130378666567</v>
      </c>
      <c r="H17" s="21">
        <v>0.48400283358569141</v>
      </c>
      <c r="I17" s="21">
        <v>0.36646260508791784</v>
      </c>
      <c r="J17" s="22">
        <f t="shared" si="1"/>
        <v>0.14386355337372947</v>
      </c>
      <c r="K17" s="22">
        <f t="shared" si="2"/>
        <v>0.21867769520191538</v>
      </c>
      <c r="L17" s="23">
        <f t="shared" si="3"/>
        <v>0.27532320099092217</v>
      </c>
      <c r="M17" s="4"/>
    </row>
    <row r="18" spans="1:13" x14ac:dyDescent="0.25">
      <c r="A18" s="17"/>
      <c r="B18" s="18">
        <v>445</v>
      </c>
      <c r="C18" s="19" t="s">
        <v>220</v>
      </c>
      <c r="D18" s="20">
        <v>14.471362000000001</v>
      </c>
      <c r="E18" s="21">
        <v>15.824164999999997</v>
      </c>
      <c r="F18" s="21">
        <f t="shared" si="0"/>
        <v>5.4751788205703633</v>
      </c>
      <c r="G18" s="21">
        <v>2.7607328082322056</v>
      </c>
      <c r="H18" s="21">
        <v>1.4297885312216749</v>
      </c>
      <c r="I18" s="21">
        <v>1.2846574811164828</v>
      </c>
      <c r="J18" s="22">
        <f t="shared" si="1"/>
        <v>0.1744630954133887</v>
      </c>
      <c r="K18" s="22">
        <f t="shared" si="2"/>
        <v>0.26481784912214207</v>
      </c>
      <c r="L18" s="23">
        <f t="shared" si="3"/>
        <v>0.34600112047431031</v>
      </c>
      <c r="M18" s="4"/>
    </row>
    <row r="19" spans="1:13" x14ac:dyDescent="0.25">
      <c r="A19" s="17"/>
      <c r="B19" s="18">
        <v>446</v>
      </c>
      <c r="C19" s="19" t="s">
        <v>221</v>
      </c>
      <c r="D19" s="20">
        <v>8.2238300000000013</v>
      </c>
      <c r="E19" s="21">
        <v>9.5296509999999977</v>
      </c>
      <c r="F19" s="21">
        <f t="shared" si="0"/>
        <v>2.265066076539199</v>
      </c>
      <c r="G19" s="21">
        <v>1.1659149610595705</v>
      </c>
      <c r="H19" s="21">
        <v>0.48370781878929847</v>
      </c>
      <c r="I19" s="21">
        <v>0.61544329669033004</v>
      </c>
      <c r="J19" s="22">
        <f t="shared" si="1"/>
        <v>0.12234602936241534</v>
      </c>
      <c r="K19" s="22">
        <f t="shared" si="2"/>
        <v>0.17310421754677788</v>
      </c>
      <c r="L19" s="23">
        <f t="shared" si="3"/>
        <v>0.23768615204682728</v>
      </c>
      <c r="M19" s="4"/>
    </row>
    <row r="20" spans="1:13" x14ac:dyDescent="0.25">
      <c r="A20" s="17"/>
      <c r="B20" s="18">
        <v>447</v>
      </c>
      <c r="C20" s="19" t="s">
        <v>222</v>
      </c>
      <c r="D20" s="20">
        <v>3.0962599999999996</v>
      </c>
      <c r="E20" s="21">
        <v>4.6303839999999994</v>
      </c>
      <c r="F20" s="21">
        <f t="shared" si="0"/>
        <v>1.2193933291200665</v>
      </c>
      <c r="G20" s="21">
        <v>0.6115139200919657</v>
      </c>
      <c r="H20" s="21">
        <v>0.32277509137929883</v>
      </c>
      <c r="I20" s="21">
        <v>0.28510431764880195</v>
      </c>
      <c r="J20" s="22">
        <f t="shared" si="1"/>
        <v>0.13206548746107574</v>
      </c>
      <c r="K20" s="22">
        <f t="shared" si="2"/>
        <v>0.20177354868867564</v>
      </c>
      <c r="L20" s="23">
        <f t="shared" si="3"/>
        <v>0.26334604843141879</v>
      </c>
      <c r="M20" s="4"/>
    </row>
    <row r="21" spans="1:13" x14ac:dyDescent="0.25">
      <c r="A21" s="17"/>
      <c r="B21" s="18">
        <v>448</v>
      </c>
      <c r="C21" s="19" t="s">
        <v>223</v>
      </c>
      <c r="D21" s="20">
        <v>8.8866690000000013</v>
      </c>
      <c r="E21" s="21">
        <v>9.5667969999999993</v>
      </c>
      <c r="F21" s="21">
        <f t="shared" si="0"/>
        <v>2.8879992395864065</v>
      </c>
      <c r="G21" s="21">
        <v>1.4265252577206411</v>
      </c>
      <c r="H21" s="21">
        <v>0.6722036617120466</v>
      </c>
      <c r="I21" s="21">
        <v>0.78927032015371879</v>
      </c>
      <c r="J21" s="22">
        <f t="shared" si="1"/>
        <v>0.14911210698007296</v>
      </c>
      <c r="K21" s="22">
        <f t="shared" si="2"/>
        <v>0.21937634084142141</v>
      </c>
      <c r="L21" s="23">
        <f t="shared" si="3"/>
        <v>0.30187734093097268</v>
      </c>
      <c r="M21" s="4"/>
    </row>
    <row r="22" spans="1:13" x14ac:dyDescent="0.25">
      <c r="A22" s="17"/>
      <c r="B22" s="18">
        <v>449</v>
      </c>
      <c r="C22" s="19" t="s">
        <v>224</v>
      </c>
      <c r="D22" s="20">
        <v>11.283818999999996</v>
      </c>
      <c r="E22" s="21">
        <v>12.258794999999997</v>
      </c>
      <c r="F22" s="21">
        <f t="shared" si="0"/>
        <v>3.5995679985380775</v>
      </c>
      <c r="G22" s="21">
        <v>1.7759621138320654</v>
      </c>
      <c r="H22" s="21">
        <v>0.93219171012242441</v>
      </c>
      <c r="I22" s="21">
        <v>0.89141417458358774</v>
      </c>
      <c r="J22" s="22">
        <f t="shared" si="1"/>
        <v>0.14487248655614729</v>
      </c>
      <c r="K22" s="22">
        <f t="shared" si="2"/>
        <v>0.22091517346969994</v>
      </c>
      <c r="L22" s="23">
        <f t="shared" si="3"/>
        <v>0.29363147018431079</v>
      </c>
      <c r="M22" s="4"/>
    </row>
    <row r="23" spans="1:13" x14ac:dyDescent="0.25">
      <c r="A23" s="17"/>
      <c r="B23" s="18">
        <v>450</v>
      </c>
      <c r="C23" s="19" t="s">
        <v>225</v>
      </c>
      <c r="D23" s="20">
        <v>5.0216320000000003</v>
      </c>
      <c r="E23" s="21">
        <v>6.7793140000000021</v>
      </c>
      <c r="F23" s="21">
        <f t="shared" si="0"/>
        <v>1.5171102452113701</v>
      </c>
      <c r="G23" s="21">
        <v>0.74509657101953053</v>
      </c>
      <c r="H23" s="21">
        <v>0.33527841647082823</v>
      </c>
      <c r="I23" s="21">
        <v>0.43673525772101129</v>
      </c>
      <c r="J23" s="22">
        <f t="shared" si="1"/>
        <v>0.10990736983410568</v>
      </c>
      <c r="K23" s="22">
        <f t="shared" si="2"/>
        <v>0.15936346767392076</v>
      </c>
      <c r="L23" s="23">
        <f t="shared" si="3"/>
        <v>0.22378521561493828</v>
      </c>
      <c r="M23" s="4"/>
    </row>
    <row r="24" spans="1:13" x14ac:dyDescent="0.25">
      <c r="A24" s="17"/>
      <c r="B24" s="18">
        <v>451</v>
      </c>
      <c r="C24" s="19" t="s">
        <v>226</v>
      </c>
      <c r="D24" s="20">
        <v>14.511897999999997</v>
      </c>
      <c r="E24" s="21">
        <v>16.578058999999996</v>
      </c>
      <c r="F24" s="21">
        <f t="shared" si="0"/>
        <v>5.2354605633951223</v>
      </c>
      <c r="G24" s="21">
        <v>2.5895641214189027</v>
      </c>
      <c r="H24" s="21">
        <v>1.3500582125807341</v>
      </c>
      <c r="I24" s="21">
        <v>1.2958382293954855</v>
      </c>
      <c r="J24" s="22">
        <f t="shared" si="1"/>
        <v>0.15620430120431489</v>
      </c>
      <c r="K24" s="22">
        <f t="shared" si="2"/>
        <v>0.23764074756879788</v>
      </c>
      <c r="L24" s="23">
        <f t="shared" si="3"/>
        <v>0.31580660699754559</v>
      </c>
      <c r="M24" s="4"/>
    </row>
    <row r="25" spans="1:13" x14ac:dyDescent="0.25">
      <c r="A25" s="17"/>
      <c r="B25" s="18">
        <v>452</v>
      </c>
      <c r="C25" s="19" t="s">
        <v>227</v>
      </c>
      <c r="D25" s="20">
        <v>13.630073999999999</v>
      </c>
      <c r="E25" s="21">
        <v>14.158513000000006</v>
      </c>
      <c r="F25" s="21">
        <f t="shared" si="0"/>
        <v>3.9778901258371206</v>
      </c>
      <c r="G25" s="21">
        <v>1.4929207091900025</v>
      </c>
      <c r="H25" s="21">
        <v>0.90888495936087565</v>
      </c>
      <c r="I25" s="21">
        <v>1.5760844572862425</v>
      </c>
      <c r="J25" s="22">
        <f t="shared" si="1"/>
        <v>0.10544332651246652</v>
      </c>
      <c r="K25" s="22">
        <f t="shared" si="2"/>
        <v>0.16963685865534586</v>
      </c>
      <c r="L25" s="23">
        <f t="shared" si="3"/>
        <v>0.28095394804787188</v>
      </c>
      <c r="M25" s="4"/>
    </row>
    <row r="26" spans="1:13" x14ac:dyDescent="0.25">
      <c r="A26" s="17"/>
      <c r="B26" s="18">
        <v>453</v>
      </c>
      <c r="C26" s="19" t="s">
        <v>228</v>
      </c>
      <c r="D26" s="20">
        <v>13.929443000000004</v>
      </c>
      <c r="E26" s="21">
        <v>14.488951000000002</v>
      </c>
      <c r="F26" s="21">
        <f t="shared" si="0"/>
        <v>4.3475627250147681</v>
      </c>
      <c r="G26" s="21">
        <v>1.9369615720991078</v>
      </c>
      <c r="H26" s="21">
        <v>1.2280468838298475</v>
      </c>
      <c r="I26" s="21">
        <v>1.1825542690858128</v>
      </c>
      <c r="J26" s="22">
        <f t="shared" si="1"/>
        <v>0.13368542499033281</v>
      </c>
      <c r="K26" s="22">
        <f t="shared" si="2"/>
        <v>0.21844289872530834</v>
      </c>
      <c r="L26" s="23">
        <f t="shared" si="3"/>
        <v>0.30006055821534405</v>
      </c>
      <c r="M26" s="4"/>
    </row>
    <row r="27" spans="1:13" x14ac:dyDescent="0.25">
      <c r="A27" s="17"/>
      <c r="B27" s="18">
        <v>454</v>
      </c>
      <c r="C27" s="19" t="s">
        <v>229</v>
      </c>
      <c r="D27" s="20">
        <v>2.2124930000000003</v>
      </c>
      <c r="E27" s="21">
        <v>2.4815939999999999</v>
      </c>
      <c r="F27" s="21">
        <f t="shared" si="0"/>
        <v>0.69572992215398699</v>
      </c>
      <c r="G27" s="21">
        <v>0.33947333152173087</v>
      </c>
      <c r="H27" s="21">
        <v>0.17689708044053987</v>
      </c>
      <c r="I27" s="21">
        <v>0.17935951019171625</v>
      </c>
      <c r="J27" s="22">
        <f t="shared" si="1"/>
        <v>0.13679648303539213</v>
      </c>
      <c r="K27" s="22">
        <f t="shared" si="2"/>
        <v>0.20808013396319897</v>
      </c>
      <c r="L27" s="23">
        <f t="shared" si="3"/>
        <v>0.28035606233492949</v>
      </c>
      <c r="M27" s="4"/>
    </row>
    <row r="28" spans="1:13" x14ac:dyDescent="0.25">
      <c r="A28" s="17"/>
      <c r="B28" s="18">
        <v>455</v>
      </c>
      <c r="C28" s="19" t="s">
        <v>230</v>
      </c>
      <c r="D28" s="20">
        <v>2.3621059999999985</v>
      </c>
      <c r="E28" s="21">
        <v>2.5968899999999988</v>
      </c>
      <c r="F28" s="21">
        <f t="shared" si="0"/>
        <v>0.72869157941204321</v>
      </c>
      <c r="G28" s="21">
        <v>0.34610457119924831</v>
      </c>
      <c r="H28" s="21">
        <v>0.1924855186662171</v>
      </c>
      <c r="I28" s="21">
        <v>0.1901014895465778</v>
      </c>
      <c r="J28" s="22">
        <f t="shared" si="1"/>
        <v>0.13327656204122951</v>
      </c>
      <c r="K28" s="22">
        <f t="shared" si="2"/>
        <v>0.20739811461612379</v>
      </c>
      <c r="L28" s="23">
        <f t="shared" si="3"/>
        <v>0.28060163480626577</v>
      </c>
      <c r="M28" s="4"/>
    </row>
    <row r="29" spans="1:13" x14ac:dyDescent="0.25">
      <c r="A29" s="17"/>
      <c r="B29" s="18">
        <v>456</v>
      </c>
      <c r="C29" s="19" t="s">
        <v>231</v>
      </c>
      <c r="D29" s="20">
        <v>1.3018750000000001</v>
      </c>
      <c r="E29" s="21">
        <v>1.757633</v>
      </c>
      <c r="F29" s="21">
        <f t="shared" si="0"/>
        <v>0.3527916803741391</v>
      </c>
      <c r="G29" s="21">
        <v>0.20482996256032493</v>
      </c>
      <c r="H29" s="21">
        <v>9.9048609888995998E-2</v>
      </c>
      <c r="I29" s="21">
        <v>4.8913107924818178E-2</v>
      </c>
      <c r="J29" s="22">
        <f t="shared" si="1"/>
        <v>0.11653739009242824</v>
      </c>
      <c r="K29" s="22">
        <f t="shared" si="2"/>
        <v>0.17289079827775247</v>
      </c>
      <c r="L29" s="23">
        <f t="shared" si="3"/>
        <v>0.20071976366746591</v>
      </c>
      <c r="M29" s="4"/>
    </row>
    <row r="30" spans="1:13" x14ac:dyDescent="0.25">
      <c r="A30" s="17"/>
      <c r="B30" s="18">
        <v>457</v>
      </c>
      <c r="C30" s="19" t="s">
        <v>232</v>
      </c>
      <c r="D30" s="20">
        <v>41.732738000000005</v>
      </c>
      <c r="E30" s="21">
        <v>44.526167000000015</v>
      </c>
      <c r="F30" s="21">
        <f t="shared" si="0"/>
        <v>13.780861002982419</v>
      </c>
      <c r="G30" s="21">
        <v>7.0645915766290273</v>
      </c>
      <c r="H30" s="21">
        <v>3.5372350970064872</v>
      </c>
      <c r="I30" s="21">
        <v>3.179034329346905</v>
      </c>
      <c r="J30" s="22">
        <f t="shared" si="1"/>
        <v>0.15866157032176215</v>
      </c>
      <c r="K30" s="22">
        <f t="shared" si="2"/>
        <v>0.23810328595397648</v>
      </c>
      <c r="L30" s="23">
        <f t="shared" si="3"/>
        <v>0.30950027661223151</v>
      </c>
      <c r="M30" s="4"/>
    </row>
    <row r="31" spans="1:13" x14ac:dyDescent="0.25">
      <c r="A31" s="17"/>
      <c r="B31" s="18">
        <v>458</v>
      </c>
      <c r="C31" s="19" t="s">
        <v>233</v>
      </c>
      <c r="D31" s="20">
        <v>12.145259999999999</v>
      </c>
      <c r="E31" s="21">
        <v>13.348724000000002</v>
      </c>
      <c r="F31" s="21">
        <f t="shared" si="0"/>
        <v>3.8720934005614822</v>
      </c>
      <c r="G31" s="21">
        <v>1.9670879821060225</v>
      </c>
      <c r="H31" s="21">
        <v>0.90388870996685</v>
      </c>
      <c r="I31" s="21">
        <v>1.0011167084886097</v>
      </c>
      <c r="J31" s="22">
        <f t="shared" si="1"/>
        <v>0.14736149927933354</v>
      </c>
      <c r="K31" s="22">
        <f t="shared" si="2"/>
        <v>0.21507499084353471</v>
      </c>
      <c r="L31" s="23">
        <f t="shared" si="3"/>
        <v>0.29007217473081931</v>
      </c>
      <c r="M31" s="4"/>
    </row>
    <row r="32" spans="1:13" x14ac:dyDescent="0.25">
      <c r="A32" s="17"/>
      <c r="B32" s="18">
        <v>459</v>
      </c>
      <c r="C32" s="19" t="s">
        <v>234</v>
      </c>
      <c r="D32" s="20">
        <v>9.5073840000000036</v>
      </c>
      <c r="E32" s="21">
        <v>10.692716999999995</v>
      </c>
      <c r="F32" s="21">
        <f t="shared" si="0"/>
        <v>3.0345327891991474</v>
      </c>
      <c r="G32" s="21">
        <v>1.4458188316111773</v>
      </c>
      <c r="H32" s="21">
        <v>0.75681729015923338</v>
      </c>
      <c r="I32" s="21">
        <v>0.83189666742873669</v>
      </c>
      <c r="J32" s="22">
        <f t="shared" si="1"/>
        <v>0.13521529014666506</v>
      </c>
      <c r="K32" s="22">
        <f t="shared" si="2"/>
        <v>0.20599405387521355</v>
      </c>
      <c r="L32" s="23">
        <f t="shared" si="3"/>
        <v>0.2837943610776521</v>
      </c>
      <c r="M32" s="4"/>
    </row>
    <row r="33" spans="1:13" x14ac:dyDescent="0.25">
      <c r="A33" s="17"/>
      <c r="B33" s="18">
        <v>460</v>
      </c>
      <c r="C33" s="19" t="s">
        <v>235</v>
      </c>
      <c r="D33" s="20">
        <v>4.5798640000000006</v>
      </c>
      <c r="E33" s="21">
        <v>4.7700089999999999</v>
      </c>
      <c r="F33" s="21">
        <f t="shared" si="0"/>
        <v>1.4995490064811747</v>
      </c>
      <c r="G33" s="21">
        <v>0.71037320413961424</v>
      </c>
      <c r="H33" s="21">
        <v>0.36823074093990726</v>
      </c>
      <c r="I33" s="21">
        <v>0.42094506140165322</v>
      </c>
      <c r="J33" s="22">
        <f t="shared" si="1"/>
        <v>0.14892491903885596</v>
      </c>
      <c r="K33" s="22">
        <f t="shared" si="2"/>
        <v>0.22612199370682981</v>
      </c>
      <c r="L33" s="23">
        <f t="shared" si="3"/>
        <v>0.31437026774607235</v>
      </c>
      <c r="M33" s="4"/>
    </row>
    <row r="34" spans="1:13" x14ac:dyDescent="0.25">
      <c r="A34" s="17"/>
      <c r="B34" s="18">
        <v>461</v>
      </c>
      <c r="C34" s="19" t="s">
        <v>236</v>
      </c>
      <c r="D34" s="20">
        <v>3.576667</v>
      </c>
      <c r="E34" s="21">
        <v>4.0232549999999998</v>
      </c>
      <c r="F34" s="21">
        <f t="shared" si="0"/>
        <v>1.1570989474594171</v>
      </c>
      <c r="G34" s="21">
        <v>0.62290333198325243</v>
      </c>
      <c r="H34" s="21">
        <v>0.98007304535713047</v>
      </c>
      <c r="I34" s="21">
        <v>-0.44587742988096579</v>
      </c>
      <c r="J34" s="22">
        <f t="shared" si="1"/>
        <v>0.15482571499525943</v>
      </c>
      <c r="K34" s="22">
        <f t="shared" si="2"/>
        <v>0.39842773509021501</v>
      </c>
      <c r="L34" s="23">
        <f t="shared" si="3"/>
        <v>0.28760268674479178</v>
      </c>
      <c r="M34" s="4"/>
    </row>
    <row r="35" spans="1:13" x14ac:dyDescent="0.25">
      <c r="A35" s="17"/>
      <c r="B35" s="18">
        <v>462</v>
      </c>
      <c r="C35" s="19" t="s">
        <v>237</v>
      </c>
      <c r="D35" s="20">
        <v>1.8783669999999992</v>
      </c>
      <c r="E35" s="21">
        <v>3.1933159999999998</v>
      </c>
      <c r="F35" s="21">
        <f t="shared" si="0"/>
        <v>0.69502941309110611</v>
      </c>
      <c r="G35" s="21">
        <v>0.34708798148494679</v>
      </c>
      <c r="H35" s="21">
        <v>0.15993968173279427</v>
      </c>
      <c r="I35" s="21">
        <v>0.18800174987336504</v>
      </c>
      <c r="J35" s="22">
        <f t="shared" si="1"/>
        <v>0.10869202468059748</v>
      </c>
      <c r="K35" s="22">
        <f t="shared" si="2"/>
        <v>0.15877779186830901</v>
      </c>
      <c r="L35" s="23">
        <f t="shared" si="3"/>
        <v>0.21765131076633384</v>
      </c>
      <c r="M35" s="4"/>
    </row>
    <row r="36" spans="1:13" x14ac:dyDescent="0.25">
      <c r="A36" s="17"/>
      <c r="B36" s="18">
        <v>463</v>
      </c>
      <c r="C36" s="19" t="s">
        <v>238</v>
      </c>
      <c r="D36" s="20">
        <v>17.946135000000005</v>
      </c>
      <c r="E36" s="21">
        <v>19.399771000000001</v>
      </c>
      <c r="F36" s="21">
        <f t="shared" si="0"/>
        <v>6.5703495451903109</v>
      </c>
      <c r="G36" s="21">
        <v>2.9562050595804976</v>
      </c>
      <c r="H36" s="21">
        <v>1.9085549722240103</v>
      </c>
      <c r="I36" s="21">
        <v>1.705589513385803</v>
      </c>
      <c r="J36" s="22">
        <f t="shared" si="1"/>
        <v>0.15238350285580676</v>
      </c>
      <c r="K36" s="22">
        <f t="shared" si="2"/>
        <v>0.250763786428433</v>
      </c>
      <c r="L36" s="23">
        <f t="shared" si="3"/>
        <v>0.33868180944972548</v>
      </c>
      <c r="M36" s="4"/>
    </row>
    <row r="37" spans="1:13" x14ac:dyDescent="0.25">
      <c r="A37" s="17"/>
      <c r="B37" s="18">
        <v>464</v>
      </c>
      <c r="C37" s="19" t="s">
        <v>239</v>
      </c>
      <c r="D37" s="20">
        <v>16.539490000000001</v>
      </c>
      <c r="E37" s="21">
        <v>19.378388999999995</v>
      </c>
      <c r="F37" s="21">
        <f t="shared" si="0"/>
        <v>6.4677750461487449</v>
      </c>
      <c r="G37" s="21">
        <v>2.3260780108357721</v>
      </c>
      <c r="H37" s="21">
        <v>1.7824630132226957</v>
      </c>
      <c r="I37" s="21">
        <v>2.359234022090277</v>
      </c>
      <c r="J37" s="22">
        <f t="shared" si="1"/>
        <v>0.12003464327379189</v>
      </c>
      <c r="K37" s="22">
        <f t="shared" si="2"/>
        <v>0.21201664514312665</v>
      </c>
      <c r="L37" s="23">
        <f t="shared" si="3"/>
        <v>0.33376226713937607</v>
      </c>
      <c r="M37" s="4"/>
    </row>
    <row r="38" spans="1:13" ht="15.75" thickBot="1" x14ac:dyDescent="0.3">
      <c r="A38" s="41" t="s">
        <v>241</v>
      </c>
      <c r="B38" s="58"/>
      <c r="C38" s="43"/>
      <c r="D38" s="44">
        <v>2.5000000000000001E-2</v>
      </c>
      <c r="E38" s="45">
        <v>0.66046900000000008</v>
      </c>
      <c r="F38" s="45">
        <f t="shared" si="0"/>
        <v>0.42439497460145503</v>
      </c>
      <c r="G38" s="45">
        <v>0.14208707248326391</v>
      </c>
      <c r="H38" s="45">
        <v>0.10896381083875895</v>
      </c>
      <c r="I38" s="45">
        <v>0.17334409127943218</v>
      </c>
      <c r="J38" s="46">
        <f t="shared" si="1"/>
        <v>0.21513057006954739</v>
      </c>
      <c r="K38" s="46">
        <f t="shared" si="2"/>
        <v>0.38011001776316955</v>
      </c>
      <c r="L38" s="47">
        <f t="shared" si="3"/>
        <v>0.64256607744111383</v>
      </c>
      <c r="M38" s="4"/>
    </row>
    <row r="39" spans="1:13" x14ac:dyDescent="0.25">
      <c r="D39" s="5"/>
      <c r="E39" s="5"/>
      <c r="F39" s="5"/>
      <c r="G39" s="5"/>
      <c r="H39" s="5"/>
      <c r="I39" s="5"/>
      <c r="J39" s="4"/>
      <c r="K39" s="4"/>
      <c r="L39" s="4"/>
      <c r="M3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topLeftCell="A11" workbookViewId="0">
      <selection activeCell="A18" sqref="A18:XFD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96</v>
      </c>
      <c r="B1" s="49" t="s">
        <v>59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1428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3.0254169999999996</v>
      </c>
      <c r="I6" s="14">
        <v>3.4578319999999994</v>
      </c>
      <c r="J6" s="14">
        <v>0.91864613726284006</v>
      </c>
      <c r="K6" s="14">
        <v>0.39708048301326926</v>
      </c>
      <c r="L6" s="14">
        <v>0.26010752523870906</v>
      </c>
      <c r="M6" s="14">
        <v>0.26145812901086174</v>
      </c>
      <c r="N6" s="15">
        <v>0.11483509985831276</v>
      </c>
      <c r="O6" s="15">
        <v>0.19005781896054477</v>
      </c>
      <c r="P6" s="16">
        <v>0.26567113071509552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SUM(H8:OFFSET(H6,MATCH("PROYECTOS",$A$8:$A$27,0),0))</f>
        <v>2.7722959999999999</v>
      </c>
      <c r="I7" s="38">
        <f ca="1">SUM(I8:OFFSET(I6,MATCH("PROYECTOS",$A$8:$A$27,0),0))</f>
        <v>3.1622770000000004</v>
      </c>
      <c r="J7" s="38">
        <f ca="1">SUM(J8:OFFSET(J6,MATCH("PROYECTOS",$A$8:$A$27,0),0))</f>
        <v>0.82632614026442752</v>
      </c>
      <c r="K7" s="38">
        <f ca="1">SUM(K8:OFFSET(K6,MATCH("PROYECTOS",$A$8:$A$27,0),0))</f>
        <v>0.31722648582581314</v>
      </c>
      <c r="L7" s="38">
        <f ca="1">SUM(L8:OFFSET(L6,MATCH("PROYECTOS",$A$8:$A$27,0),0))</f>
        <v>0.24764152542775264</v>
      </c>
      <c r="M7" s="38">
        <f ca="1">SUM(M8:OFFSET(M6,MATCH("PROYECTOS",$A$8:$A$27,0),0))</f>
        <v>0.26145812901086174</v>
      </c>
      <c r="N7" s="39">
        <f ca="1">IFERROR(K7/I7,0)</f>
        <v>0.10031584387636286</v>
      </c>
      <c r="O7" s="39">
        <f ca="1">IFERROR(SUM(K7,L7)/I7,0)</f>
        <v>0.17862698658389689</v>
      </c>
      <c r="P7" s="40">
        <f ca="1">IFERROR(SUM(K7,L7,M7)/I7,0)</f>
        <v>0.26130732388858641</v>
      </c>
      <c r="Q7" s="64"/>
      <c r="R7" s="38"/>
      <c r="S7" s="40"/>
    </row>
    <row r="8" spans="1:19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1</v>
      </c>
      <c r="G8" s="19" t="s">
        <v>539</v>
      </c>
      <c r="H8" s="20">
        <v>0.93834899999999988</v>
      </c>
      <c r="I8" s="21">
        <v>0.93746400000000019</v>
      </c>
      <c r="J8" s="21">
        <f t="shared" ref="J8:J17" si="0">SUM(K8,L8,M8)</f>
        <v>0.25575688760727644</v>
      </c>
      <c r="K8" s="21">
        <v>0.1079267276218161</v>
      </c>
      <c r="L8" s="21">
        <v>6.436587922507897E-2</v>
      </c>
      <c r="M8" s="21">
        <v>8.3464280760381371E-2</v>
      </c>
      <c r="N8" s="22">
        <f t="shared" ref="N8:N18" si="1">IFERROR(K8/I8,0)</f>
        <v>0.11512626364512779</v>
      </c>
      <c r="O8" s="22">
        <f t="shared" ref="O8:O18" si="2">IFERROR(SUM(K8,L8)/I8,0)</f>
        <v>0.18378583801286774</v>
      </c>
      <c r="P8" s="23">
        <f t="shared" ref="P8:P18" si="3">IFERROR(SUM(K8,L8,M8)/I8,0)</f>
        <v>0.27281782298549745</v>
      </c>
      <c r="Q8" s="70">
        <v>0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5004109</v>
      </c>
      <c r="C9" s="19" t="s">
        <v>1433</v>
      </c>
      <c r="D9" s="68">
        <v>3000503</v>
      </c>
      <c r="E9" s="19" t="s">
        <v>1429</v>
      </c>
      <c r="F9" s="69">
        <v>313</v>
      </c>
      <c r="G9" s="19" t="s">
        <v>1442</v>
      </c>
      <c r="H9" s="20">
        <v>0.43483899999999998</v>
      </c>
      <c r="I9" s="21">
        <v>0.43483899999999998</v>
      </c>
      <c r="J9" s="21">
        <f t="shared" si="0"/>
        <v>0.15598404144839151</v>
      </c>
      <c r="K9" s="21">
        <v>4.5616151241119951E-2</v>
      </c>
      <c r="L9" s="21">
        <v>2.7842940697155427E-2</v>
      </c>
      <c r="M9" s="21">
        <v>8.252494951011613E-2</v>
      </c>
      <c r="N9" s="22">
        <f t="shared" si="1"/>
        <v>0.10490354186519597</v>
      </c>
      <c r="O9" s="22">
        <f t="shared" si="2"/>
        <v>0.16893400071814024</v>
      </c>
      <c r="P9" s="23">
        <f t="shared" si="3"/>
        <v>0.35871676976626182</v>
      </c>
      <c r="Q9" s="70">
        <v>0</v>
      </c>
      <c r="R9" s="21">
        <v>0</v>
      </c>
      <c r="S9" s="23">
        <f t="shared" ref="S9:S17" si="4">IFERROR(R9/Q9,0)</f>
        <v>0</v>
      </c>
    </row>
    <row r="10" spans="1:19" ht="38.25" x14ac:dyDescent="0.25">
      <c r="A10" s="17"/>
      <c r="B10" s="19">
        <v>5004111</v>
      </c>
      <c r="C10" s="19" t="s">
        <v>1434</v>
      </c>
      <c r="D10" s="68">
        <v>3000504</v>
      </c>
      <c r="E10" s="19" t="s">
        <v>1430</v>
      </c>
      <c r="F10" s="69">
        <v>429</v>
      </c>
      <c r="G10" s="19" t="s">
        <v>634</v>
      </c>
      <c r="H10" s="20">
        <v>0.24152499999999999</v>
      </c>
      <c r="I10" s="21">
        <v>0.24669100000000002</v>
      </c>
      <c r="J10" s="21">
        <f t="shared" si="0"/>
        <v>6.6128398349974304E-2</v>
      </c>
      <c r="K10" s="21">
        <v>3.0967158527346328E-2</v>
      </c>
      <c r="L10" s="21">
        <v>1.7178350026370026E-2</v>
      </c>
      <c r="M10" s="21">
        <v>1.798288979625795E-2</v>
      </c>
      <c r="N10" s="22">
        <f t="shared" si="1"/>
        <v>0.12553015119054334</v>
      </c>
      <c r="O10" s="22">
        <f t="shared" si="2"/>
        <v>0.19516524134936561</v>
      </c>
      <c r="P10" s="23">
        <f t="shared" si="3"/>
        <v>0.26806165749854799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5004112</v>
      </c>
      <c r="C11" s="19" t="s">
        <v>1435</v>
      </c>
      <c r="D11" s="68">
        <v>3000504</v>
      </c>
      <c r="E11" s="19" t="s">
        <v>1430</v>
      </c>
      <c r="F11" s="69">
        <v>535</v>
      </c>
      <c r="G11" s="19" t="s">
        <v>768</v>
      </c>
      <c r="H11" s="20">
        <v>0.16636000000000001</v>
      </c>
      <c r="I11" s="21">
        <v>0.168679</v>
      </c>
      <c r="J11" s="21">
        <f t="shared" si="0"/>
        <v>3.8075199699960649E-3</v>
      </c>
      <c r="K11" s="21">
        <v>9.3879998894408345E-4</v>
      </c>
      <c r="L11" s="21">
        <v>2.2287199972197413E-3</v>
      </c>
      <c r="M11" s="21">
        <v>6.399999838322401E-4</v>
      </c>
      <c r="N11" s="22">
        <f t="shared" si="1"/>
        <v>5.5656008687749127E-3</v>
      </c>
      <c r="O11" s="22">
        <f t="shared" si="2"/>
        <v>1.8778389640463987E-2</v>
      </c>
      <c r="P11" s="23">
        <f t="shared" si="3"/>
        <v>2.2572578507081883E-2</v>
      </c>
      <c r="Q11" s="70">
        <v>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5004113</v>
      </c>
      <c r="C12" s="19" t="s">
        <v>1436</v>
      </c>
      <c r="D12" s="68">
        <v>3000504</v>
      </c>
      <c r="E12" s="19" t="s">
        <v>1430</v>
      </c>
      <c r="F12" s="69">
        <v>201</v>
      </c>
      <c r="G12" s="19" t="s">
        <v>632</v>
      </c>
      <c r="H12" s="20">
        <v>4.3400000000000001E-2</v>
      </c>
      <c r="I12" s="21">
        <v>4.3400000000000001E-2</v>
      </c>
      <c r="J12" s="21">
        <f t="shared" si="0"/>
        <v>1.1664469784591347E-2</v>
      </c>
      <c r="K12" s="21">
        <v>3.1999999191612005E-4</v>
      </c>
      <c r="L12" s="21">
        <v>4.0474999113939703E-3</v>
      </c>
      <c r="M12" s="21">
        <v>7.2969698812812567E-3</v>
      </c>
      <c r="N12" s="22">
        <f t="shared" si="1"/>
        <v>7.3732717031364066E-3</v>
      </c>
      <c r="O12" s="22">
        <f t="shared" si="2"/>
        <v>0.10063363832511729</v>
      </c>
      <c r="P12" s="23">
        <f t="shared" si="3"/>
        <v>0.26876658489841815</v>
      </c>
      <c r="Q12" s="70">
        <v>0</v>
      </c>
      <c r="R12" s="21">
        <v>0</v>
      </c>
      <c r="S12" s="23">
        <f t="shared" si="4"/>
        <v>0</v>
      </c>
    </row>
    <row r="13" spans="1:19" ht="51" x14ac:dyDescent="0.25">
      <c r="A13" s="17"/>
      <c r="B13" s="19">
        <v>5004114</v>
      </c>
      <c r="C13" s="19" t="s">
        <v>1437</v>
      </c>
      <c r="D13" s="68">
        <v>3000505</v>
      </c>
      <c r="E13" s="19" t="s">
        <v>1431</v>
      </c>
      <c r="F13" s="69">
        <v>416</v>
      </c>
      <c r="G13" s="19" t="s">
        <v>669</v>
      </c>
      <c r="H13" s="20">
        <v>2.1000000000000001E-2</v>
      </c>
      <c r="I13" s="21">
        <v>2.1000000000000001E-2</v>
      </c>
      <c r="J13" s="21">
        <f t="shared" si="0"/>
        <v>0</v>
      </c>
      <c r="K13" s="21">
        <v>0</v>
      </c>
      <c r="L13" s="21">
        <v>0</v>
      </c>
      <c r="M13" s="21">
        <v>0</v>
      </c>
      <c r="N13" s="22">
        <f t="shared" si="1"/>
        <v>0</v>
      </c>
      <c r="O13" s="22">
        <f t="shared" si="2"/>
        <v>0</v>
      </c>
      <c r="P13" s="23">
        <f t="shared" si="3"/>
        <v>0</v>
      </c>
      <c r="Q13" s="70">
        <v>0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5004319</v>
      </c>
      <c r="C14" s="19" t="s">
        <v>1438</v>
      </c>
      <c r="D14" s="68">
        <v>3000692</v>
      </c>
      <c r="E14" s="19" t="s">
        <v>1432</v>
      </c>
      <c r="F14" s="69">
        <v>455</v>
      </c>
      <c r="G14" s="19" t="s">
        <v>1443</v>
      </c>
      <c r="H14" s="20">
        <v>0.44851100000000005</v>
      </c>
      <c r="I14" s="21">
        <v>0.82789200000000007</v>
      </c>
      <c r="J14" s="21">
        <f t="shared" si="0"/>
        <v>0.2212816147475678</v>
      </c>
      <c r="K14" s="21">
        <v>8.6311119561287342E-2</v>
      </c>
      <c r="L14" s="21">
        <v>0.10323440621141344</v>
      </c>
      <c r="M14" s="21">
        <v>3.1736088974867016E-2</v>
      </c>
      <c r="N14" s="22">
        <f t="shared" si="1"/>
        <v>0.10425408092032214</v>
      </c>
      <c r="O14" s="22">
        <f t="shared" si="2"/>
        <v>0.22894958010549779</v>
      </c>
      <c r="P14" s="23">
        <f t="shared" si="3"/>
        <v>0.26728319001460066</v>
      </c>
      <c r="Q14" s="70">
        <v>1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5005170</v>
      </c>
      <c r="C15" s="19" t="s">
        <v>1439</v>
      </c>
      <c r="D15" s="68">
        <v>3000504</v>
      </c>
      <c r="E15" s="19" t="s">
        <v>1430</v>
      </c>
      <c r="F15" s="69">
        <v>80</v>
      </c>
      <c r="G15" s="19" t="s">
        <v>319</v>
      </c>
      <c r="H15" s="20">
        <v>0.25016499999999997</v>
      </c>
      <c r="I15" s="21">
        <v>0.25416500000000003</v>
      </c>
      <c r="J15" s="21">
        <f t="shared" si="0"/>
        <v>6.1430239642504603E-2</v>
      </c>
      <c r="K15" s="21">
        <v>2.0036279893247411E-2</v>
      </c>
      <c r="L15" s="21">
        <v>1.6561380019993521E-2</v>
      </c>
      <c r="M15" s="21">
        <v>2.4832579729263671E-2</v>
      </c>
      <c r="N15" s="22">
        <f t="shared" si="1"/>
        <v>7.883178208347888E-2</v>
      </c>
      <c r="O15" s="22">
        <f t="shared" si="2"/>
        <v>0.14399173730938927</v>
      </c>
      <c r="P15" s="23">
        <f t="shared" si="3"/>
        <v>0.24169433101530344</v>
      </c>
      <c r="Q15" s="70">
        <v>0</v>
      </c>
      <c r="R15" s="21">
        <v>0</v>
      </c>
      <c r="S15" s="23">
        <f t="shared" si="4"/>
        <v>0</v>
      </c>
    </row>
    <row r="16" spans="1:19" ht="38.25" x14ac:dyDescent="0.25">
      <c r="A16" s="17"/>
      <c r="B16" s="19">
        <v>5005171</v>
      </c>
      <c r="C16" s="19" t="s">
        <v>1440</v>
      </c>
      <c r="D16" s="68">
        <v>3000504</v>
      </c>
      <c r="E16" s="19" t="s">
        <v>1430</v>
      </c>
      <c r="F16" s="69">
        <v>222</v>
      </c>
      <c r="G16" s="19" t="s">
        <v>1444</v>
      </c>
      <c r="H16" s="20">
        <v>3.1362000000000001E-2</v>
      </c>
      <c r="I16" s="21">
        <v>3.1362000000000001E-2</v>
      </c>
      <c r="J16" s="21">
        <f t="shared" si="0"/>
        <v>0</v>
      </c>
      <c r="K16" s="21">
        <v>0</v>
      </c>
      <c r="L16" s="21">
        <v>0</v>
      </c>
      <c r="M16" s="21">
        <v>0</v>
      </c>
      <c r="N16" s="22">
        <f t="shared" si="1"/>
        <v>0</v>
      </c>
      <c r="O16" s="22">
        <f t="shared" si="2"/>
        <v>0</v>
      </c>
      <c r="P16" s="23">
        <f t="shared" si="3"/>
        <v>0</v>
      </c>
      <c r="Q16" s="70">
        <v>0</v>
      </c>
      <c r="R16" s="21">
        <v>0</v>
      </c>
      <c r="S16" s="23">
        <f t="shared" si="4"/>
        <v>0</v>
      </c>
    </row>
    <row r="17" spans="1:19" ht="38.25" x14ac:dyDescent="0.25">
      <c r="A17" s="17"/>
      <c r="B17" s="19">
        <v>5005172</v>
      </c>
      <c r="C17" s="19" t="s">
        <v>1441</v>
      </c>
      <c r="D17" s="68">
        <v>3000692</v>
      </c>
      <c r="E17" s="19" t="s">
        <v>1432</v>
      </c>
      <c r="F17" s="69">
        <v>36</v>
      </c>
      <c r="G17" s="19" t="s">
        <v>541</v>
      </c>
      <c r="H17" s="20">
        <v>0.19678499999999999</v>
      </c>
      <c r="I17" s="21">
        <v>0.19678499999999999</v>
      </c>
      <c r="J17" s="21">
        <f t="shared" si="0"/>
        <v>5.0272968714125454E-2</v>
      </c>
      <c r="K17" s="21">
        <v>2.5110249000135809E-2</v>
      </c>
      <c r="L17" s="21">
        <v>1.2182349339127541E-2</v>
      </c>
      <c r="M17" s="21">
        <v>1.2980370374862105E-2</v>
      </c>
      <c r="N17" s="22">
        <f t="shared" si="1"/>
        <v>0.12760245445606022</v>
      </c>
      <c r="O17" s="22">
        <f t="shared" si="2"/>
        <v>0.18950935457104634</v>
      </c>
      <c r="P17" s="23">
        <f t="shared" si="3"/>
        <v>0.25547154871624084</v>
      </c>
      <c r="Q17" s="70">
        <v>0</v>
      </c>
      <c r="R17" s="21">
        <v>0</v>
      </c>
      <c r="S17" s="23">
        <f t="shared" si="4"/>
        <v>0</v>
      </c>
    </row>
    <row r="18" spans="1:19" ht="15.75" thickBot="1" x14ac:dyDescent="0.3">
      <c r="A18" s="41" t="s">
        <v>302</v>
      </c>
      <c r="B18" s="43"/>
      <c r="C18" s="43"/>
      <c r="D18" s="65"/>
      <c r="E18" s="43"/>
      <c r="F18" s="66"/>
      <c r="G18" s="43"/>
      <c r="H18" s="44">
        <f t="shared" ref="H18:M18" ca="1" si="5">OFFSET(H18,-MATCH("PROYECTOS",$A$8:$A$27,0)-1,0)-(OFFSET(H18,-MATCH("PROYECTOS",$A$8:$A$27,0),0))</f>
        <v>0.25312099999999971</v>
      </c>
      <c r="I18" s="45">
        <f t="shared" ca="1" si="5"/>
        <v>0.2955549999999989</v>
      </c>
      <c r="J18" s="45">
        <f t="shared" ca="1" si="5"/>
        <v>9.2319996998412535E-2</v>
      </c>
      <c r="K18" s="45">
        <f t="shared" ca="1" si="5"/>
        <v>7.9853997187456116E-2</v>
      </c>
      <c r="L18" s="45">
        <f t="shared" ca="1" si="5"/>
        <v>1.2465999810956419E-2</v>
      </c>
      <c r="M18" s="45">
        <f t="shared" ca="1" si="5"/>
        <v>0</v>
      </c>
      <c r="N18" s="46">
        <f t="shared" ca="1" si="1"/>
        <v>0.27018320511395988</v>
      </c>
      <c r="O18" s="46">
        <f t="shared" ca="1" si="2"/>
        <v>0.31236147924553087</v>
      </c>
      <c r="P18" s="47">
        <f t="shared" ca="1" si="3"/>
        <v>0.31236147924553087</v>
      </c>
      <c r="Q18" s="67"/>
      <c r="R18" s="45"/>
      <c r="S18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97</v>
      </c>
      <c r="B1" s="50" t="s">
        <v>60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1447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801.83764599999984</v>
      </c>
      <c r="E6" s="14">
        <v>801.989509</v>
      </c>
      <c r="F6" s="14">
        <v>264.88472315334934</v>
      </c>
      <c r="G6" s="14">
        <v>130.23783640191414</v>
      </c>
      <c r="H6" s="14">
        <v>4.130047755613532</v>
      </c>
      <c r="I6" s="14">
        <v>130.51683899582167</v>
      </c>
      <c r="J6" s="15">
        <v>0.16239344148567178</v>
      </c>
      <c r="K6" s="15">
        <v>0.16754319433064763</v>
      </c>
      <c r="L6" s="16">
        <v>0.33028452390061047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801.83764600000018</v>
      </c>
      <c r="E7" s="38">
        <f ca="1">SUM(E8:OFFSET(E6,MATCH("GOBIERNOS REGIONALES",$A$8:$A$50,0),0))</f>
        <v>801.98950900000023</v>
      </c>
      <c r="F7" s="38">
        <f ca="1">SUM(F8:OFFSET(F6,MATCH("GOBIERNOS REGIONALES",$A$8:$A$50,0),0))</f>
        <v>264.88472315334934</v>
      </c>
      <c r="G7" s="38">
        <f ca="1">SUM(G8:OFFSET(G6,MATCH("GOBIERNOS REGIONALES",$A$8:$A$50,0),0))</f>
        <v>130.23783640191414</v>
      </c>
      <c r="H7" s="38">
        <f ca="1">SUM(H8:OFFSET(H6,MATCH("GOBIERNOS REGIONALES",$A$8:$A$50,0),0))</f>
        <v>4.130047755613532</v>
      </c>
      <c r="I7" s="38">
        <f ca="1">SUM(I8:OFFSET(I6,MATCH("GOBIERNOS REGIONALES",$A$8:$A$50,0),0))</f>
        <v>130.51683899582167</v>
      </c>
      <c r="J7" s="39">
        <f ca="1">IFERROR(G7/E7,0)</f>
        <v>0.16239344148567172</v>
      </c>
      <c r="K7" s="39">
        <f ca="1">IFERROR(SUM(G7,H7)/E7,0)</f>
        <v>0.16754319433064757</v>
      </c>
      <c r="L7" s="40">
        <f ca="1">IFERROR(SUM(G7,H7,I7)/E7,0)</f>
        <v>0.33028452390061036</v>
      </c>
      <c r="M7" s="4"/>
    </row>
    <row r="8" spans="1:13" ht="25.5" x14ac:dyDescent="0.25">
      <c r="A8" s="17"/>
      <c r="B8" s="18">
        <v>40</v>
      </c>
      <c r="C8" s="19" t="s">
        <v>131</v>
      </c>
      <c r="D8" s="20">
        <v>801.83764600000018</v>
      </c>
      <c r="E8" s="21">
        <v>801.98950900000023</v>
      </c>
      <c r="F8" s="21">
        <f t="shared" ref="F8:F10" si="0">SUM(G8,H8,I8)</f>
        <v>264.88472315334934</v>
      </c>
      <c r="G8" s="21">
        <v>130.23783640191414</v>
      </c>
      <c r="H8" s="21">
        <v>4.130047755613532</v>
      </c>
      <c r="I8" s="21">
        <v>130.51683899582167</v>
      </c>
      <c r="J8" s="22">
        <f t="shared" ref="J8:J10" si="1">IFERROR(G8/E8,0)</f>
        <v>0.16239344148567172</v>
      </c>
      <c r="K8" s="22">
        <f t="shared" ref="K8:K10" si="2">IFERROR(SUM(G8,H8)/E8,0)</f>
        <v>0.16754319433064757</v>
      </c>
      <c r="L8" s="23">
        <f t="shared" ref="L8:L10" si="3">IFERROR(SUM(G8,H8,I8)/E8,0)</f>
        <v>0.33028452390061036</v>
      </c>
      <c r="M8" s="4"/>
    </row>
    <row r="9" spans="1:13" ht="15.75" thickBot="1" x14ac:dyDescent="0.3">
      <c r="A9" s="41" t="s">
        <v>214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241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97</v>
      </c>
      <c r="B1" s="51" t="s">
        <v>60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1448</v>
      </c>
      <c r="N2" s="72" t="s">
        <v>1454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801.83764599999984</v>
      </c>
      <c r="E6" s="14">
        <f ca="1">SUM(E7:OFFSET(E7,50,0))</f>
        <v>801.989509</v>
      </c>
      <c r="F6" s="14">
        <f ca="1">SUM(F7:OFFSET(F7,50,0))</f>
        <v>264.88472315334934</v>
      </c>
      <c r="G6" s="14">
        <f ca="1">SUM(G7:OFFSET(G7,50,0))</f>
        <v>130.23783640191414</v>
      </c>
      <c r="H6" s="14">
        <f ca="1">SUM(H7:OFFSET(H7,50,0))</f>
        <v>4.130047755613532</v>
      </c>
      <c r="I6" s="14">
        <f ca="1">SUM(I7:OFFSET(I7,50,0))</f>
        <v>130.51683899582167</v>
      </c>
      <c r="J6" s="15">
        <f ca="1">IFERROR(G6/E6,0)</f>
        <v>0.16239344148567178</v>
      </c>
      <c r="K6" s="15">
        <f ca="1">IFERROR(SUM(G6,H6)/E6,0)</f>
        <v>0.16754319433064763</v>
      </c>
      <c r="L6" s="16">
        <f ca="1">IFERROR(SUM(G6,H6,I6)/E6,0)</f>
        <v>0.33028452390061047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</v>
      </c>
      <c r="C7" s="19" t="s">
        <v>258</v>
      </c>
      <c r="D7" s="20">
        <v>18.652048000000001</v>
      </c>
      <c r="E7" s="21">
        <v>18.696601000000001</v>
      </c>
      <c r="F7" s="21">
        <f t="shared" ref="F7:F31" si="0">SUM(G7,H7,I7)</f>
        <v>6.4954341787652083</v>
      </c>
      <c r="G7" s="21">
        <v>3.1808099474801566</v>
      </c>
      <c r="H7" s="21">
        <v>0.12456087174359709</v>
      </c>
      <c r="I7" s="21">
        <v>3.1900633595414547</v>
      </c>
      <c r="J7" s="22">
        <f t="shared" ref="J7:J31" si="1">IFERROR(G7/E7,0)</f>
        <v>0.17012771184880912</v>
      </c>
      <c r="K7" s="22">
        <f t="shared" ref="K7:K31" si="2">IFERROR(SUM(G7,H7)/E7,0)</f>
        <v>0.17678993198944307</v>
      </c>
      <c r="L7" s="23">
        <f t="shared" ref="L7:L31" si="3">IFERROR(SUM(G7,H7,I7)/E7,0)</f>
        <v>0.34741256866770637</v>
      </c>
      <c r="M7" s="4"/>
      <c r="N7" t="s">
        <v>264</v>
      </c>
      <c r="O7" s="5">
        <v>1.9291665583732538</v>
      </c>
      <c r="P7" s="71">
        <v>0.36452445161629748</v>
      </c>
    </row>
    <row r="8" spans="1:16" x14ac:dyDescent="0.25">
      <c r="A8" s="17"/>
      <c r="B8" s="55">
        <v>2</v>
      </c>
      <c r="C8" s="19" t="s">
        <v>259</v>
      </c>
      <c r="D8" s="20">
        <v>50.149453999999999</v>
      </c>
      <c r="E8" s="21">
        <v>50.115750999999996</v>
      </c>
      <c r="F8" s="21">
        <f t="shared" si="0"/>
        <v>16.405545298810466</v>
      </c>
      <c r="G8" s="21">
        <v>8.0530794951300777</v>
      </c>
      <c r="H8" s="21">
        <v>0.21285241444638814</v>
      </c>
      <c r="I8" s="21">
        <v>8.1396133892340004</v>
      </c>
      <c r="J8" s="22">
        <f t="shared" si="1"/>
        <v>0.16068959028729468</v>
      </c>
      <c r="K8" s="22">
        <f t="shared" si="2"/>
        <v>0.16493680618647152</v>
      </c>
      <c r="L8" s="23">
        <f t="shared" si="3"/>
        <v>0.32735307705576372</v>
      </c>
      <c r="M8" s="4"/>
      <c r="N8" t="s">
        <v>272</v>
      </c>
      <c r="O8" s="5">
        <v>17.681207950701719</v>
      </c>
      <c r="P8" s="71">
        <v>0.35910208901292379</v>
      </c>
    </row>
    <row r="9" spans="1:16" x14ac:dyDescent="0.25">
      <c r="A9" s="17"/>
      <c r="B9" s="55">
        <v>3</v>
      </c>
      <c r="C9" s="19" t="s">
        <v>260</v>
      </c>
      <c r="D9" s="20">
        <v>43.012430999999999</v>
      </c>
      <c r="E9" s="21">
        <v>43.143265999999997</v>
      </c>
      <c r="F9" s="21">
        <f t="shared" si="0"/>
        <v>13.743863551655522</v>
      </c>
      <c r="G9" s="21">
        <v>6.7158723187931173</v>
      </c>
      <c r="H9" s="21">
        <v>0.17430567586143297</v>
      </c>
      <c r="I9" s="21">
        <v>6.853685557000972</v>
      </c>
      <c r="J9" s="22">
        <f t="shared" si="1"/>
        <v>0.15566443946995384</v>
      </c>
      <c r="K9" s="22">
        <f t="shared" si="2"/>
        <v>0.15970459896695235</v>
      </c>
      <c r="L9" s="23">
        <f t="shared" si="3"/>
        <v>0.31856335474591846</v>
      </c>
      <c r="M9" s="4"/>
      <c r="N9" t="s">
        <v>282</v>
      </c>
      <c r="O9" s="5">
        <v>4.5882628125091287</v>
      </c>
      <c r="P9" s="71">
        <v>0.3535885652023068</v>
      </c>
    </row>
    <row r="10" spans="1:16" x14ac:dyDescent="0.25">
      <c r="A10" s="17"/>
      <c r="B10" s="55">
        <v>4</v>
      </c>
      <c r="C10" s="19" t="s">
        <v>261</v>
      </c>
      <c r="D10" s="20">
        <v>13.811676</v>
      </c>
      <c r="E10" s="21">
        <v>13.762718000000001</v>
      </c>
      <c r="F10" s="21">
        <f t="shared" si="0"/>
        <v>4.5936052072283928</v>
      </c>
      <c r="G10" s="21">
        <v>2.248889680740831</v>
      </c>
      <c r="H10" s="21">
        <v>8.2778470048651798E-2</v>
      </c>
      <c r="I10" s="21">
        <v>2.2619370564389101</v>
      </c>
      <c r="J10" s="22">
        <f t="shared" si="1"/>
        <v>0.16340447292030766</v>
      </c>
      <c r="K10" s="22">
        <f t="shared" si="2"/>
        <v>0.16941916202813154</v>
      </c>
      <c r="L10" s="23">
        <f t="shared" si="3"/>
        <v>0.33377165812947651</v>
      </c>
      <c r="M10" s="4"/>
      <c r="N10" t="s">
        <v>268</v>
      </c>
      <c r="O10" s="5">
        <v>3.2156454587566259</v>
      </c>
      <c r="P10" s="71">
        <v>0.35213824469479915</v>
      </c>
    </row>
    <row r="11" spans="1:16" x14ac:dyDescent="0.25">
      <c r="A11" s="17"/>
      <c r="B11" s="55">
        <v>5</v>
      </c>
      <c r="C11" s="19" t="s">
        <v>262</v>
      </c>
      <c r="D11" s="20">
        <v>51.610752999999995</v>
      </c>
      <c r="E11" s="21">
        <v>51.622706000000001</v>
      </c>
      <c r="F11" s="21">
        <f t="shared" si="0"/>
        <v>16.781276211877184</v>
      </c>
      <c r="G11" s="21">
        <v>8.197920827762573</v>
      </c>
      <c r="H11" s="21">
        <v>0.24168343454471142</v>
      </c>
      <c r="I11" s="21">
        <v>8.3416719495698999</v>
      </c>
      <c r="J11" s="22">
        <f t="shared" si="1"/>
        <v>0.15880455448737177</v>
      </c>
      <c r="K11" s="22">
        <f t="shared" si="2"/>
        <v>0.16348628183705216</v>
      </c>
      <c r="L11" s="23">
        <f t="shared" si="3"/>
        <v>0.32507548542451814</v>
      </c>
      <c r="M11" s="4"/>
      <c r="N11" t="s">
        <v>273</v>
      </c>
      <c r="O11" s="5">
        <v>9.252285213662617</v>
      </c>
      <c r="P11" s="71">
        <v>0.35024840726163164</v>
      </c>
    </row>
    <row r="12" spans="1:16" x14ac:dyDescent="0.25">
      <c r="A12" s="17"/>
      <c r="B12" s="55">
        <v>6</v>
      </c>
      <c r="C12" s="19" t="s">
        <v>263</v>
      </c>
      <c r="D12" s="20">
        <v>81.529648999999992</v>
      </c>
      <c r="E12" s="21">
        <v>81.766229999999993</v>
      </c>
      <c r="F12" s="21">
        <f t="shared" si="0"/>
        <v>28.038360650057257</v>
      </c>
      <c r="G12" s="21">
        <v>13.759912710997014</v>
      </c>
      <c r="H12" s="21">
        <v>0.34866511054315197</v>
      </c>
      <c r="I12" s="21">
        <v>13.929782828517091</v>
      </c>
      <c r="J12" s="22">
        <f t="shared" si="1"/>
        <v>0.16828356536674144</v>
      </c>
      <c r="K12" s="22">
        <f t="shared" si="2"/>
        <v>0.17254773543478974</v>
      </c>
      <c r="L12" s="23">
        <f t="shared" si="3"/>
        <v>0.34290881027604253</v>
      </c>
      <c r="M12" s="4"/>
      <c r="N12" t="s">
        <v>258</v>
      </c>
      <c r="O12" s="5">
        <v>6.4954341787652083</v>
      </c>
      <c r="P12" s="71">
        <v>0.34741256866770637</v>
      </c>
    </row>
    <row r="13" spans="1:16" x14ac:dyDescent="0.25">
      <c r="A13" s="17"/>
      <c r="B13" s="55">
        <v>7</v>
      </c>
      <c r="C13" s="19" t="s">
        <v>264</v>
      </c>
      <c r="D13" s="20">
        <v>5.2885439999999999</v>
      </c>
      <c r="E13" s="21">
        <v>5.2922830000000003</v>
      </c>
      <c r="F13" s="21">
        <f t="shared" si="0"/>
        <v>1.9291665583732538</v>
      </c>
      <c r="G13" s="21">
        <v>0.96667799865826964</v>
      </c>
      <c r="H13" s="21">
        <v>3.1333300867117941E-3</v>
      </c>
      <c r="I13" s="21">
        <v>0.95935522962827235</v>
      </c>
      <c r="J13" s="22">
        <f t="shared" si="1"/>
        <v>0.18265803220618956</v>
      </c>
      <c r="K13" s="22">
        <f t="shared" si="2"/>
        <v>0.18325008861865122</v>
      </c>
      <c r="L13" s="23">
        <f t="shared" si="3"/>
        <v>0.36452445161629748</v>
      </c>
      <c r="M13" s="4"/>
      <c r="N13" t="s">
        <v>281</v>
      </c>
      <c r="O13" s="5">
        <v>1.8090931007354811</v>
      </c>
      <c r="P13" s="71">
        <v>0.34660255980990551</v>
      </c>
    </row>
    <row r="14" spans="1:16" x14ac:dyDescent="0.25">
      <c r="A14" s="17"/>
      <c r="B14" s="55">
        <v>8</v>
      </c>
      <c r="C14" s="19" t="s">
        <v>265</v>
      </c>
      <c r="D14" s="20">
        <v>56.095122000000003</v>
      </c>
      <c r="E14" s="21">
        <v>56.30106</v>
      </c>
      <c r="F14" s="21">
        <f t="shared" si="0"/>
        <v>18.302719559469551</v>
      </c>
      <c r="G14" s="21">
        <v>9.0409429603278113</v>
      </c>
      <c r="H14" s="21">
        <v>0.17014029181518708</v>
      </c>
      <c r="I14" s="21">
        <v>9.0916363073265529</v>
      </c>
      <c r="J14" s="22">
        <f t="shared" si="1"/>
        <v>0.16058210911708964</v>
      </c>
      <c r="K14" s="22">
        <f t="shared" si="2"/>
        <v>0.16360408227026274</v>
      </c>
      <c r="L14" s="23">
        <f t="shared" si="3"/>
        <v>0.3250865891240689</v>
      </c>
      <c r="M14" s="4"/>
      <c r="N14" t="s">
        <v>269</v>
      </c>
      <c r="O14" s="5">
        <v>12.026905338239885</v>
      </c>
      <c r="P14" s="71">
        <v>0.34354553604493981</v>
      </c>
    </row>
    <row r="15" spans="1:16" x14ac:dyDescent="0.25">
      <c r="A15" s="17"/>
      <c r="B15" s="55">
        <v>9</v>
      </c>
      <c r="C15" s="19" t="s">
        <v>266</v>
      </c>
      <c r="D15" s="20">
        <v>36.066024000000006</v>
      </c>
      <c r="E15" s="21">
        <v>36.238979000000008</v>
      </c>
      <c r="F15" s="21">
        <f t="shared" si="0"/>
        <v>11.311545458300316</v>
      </c>
      <c r="G15" s="21">
        <v>5.5124513246773859</v>
      </c>
      <c r="H15" s="21">
        <v>0.20932783323223703</v>
      </c>
      <c r="I15" s="21">
        <v>5.5897663003906928</v>
      </c>
      <c r="J15" s="22">
        <f t="shared" si="1"/>
        <v>0.15211386956231257</v>
      </c>
      <c r="K15" s="22">
        <f t="shared" si="2"/>
        <v>0.15789018663880186</v>
      </c>
      <c r="L15" s="23">
        <f t="shared" si="3"/>
        <v>0.31213753175276582</v>
      </c>
      <c r="M15" s="4"/>
      <c r="N15" t="s">
        <v>263</v>
      </c>
      <c r="O15" s="5">
        <v>28.038360650057257</v>
      </c>
      <c r="P15" s="71">
        <v>0.34290881027604253</v>
      </c>
    </row>
    <row r="16" spans="1:16" x14ac:dyDescent="0.25">
      <c r="A16" s="17"/>
      <c r="B16" s="55">
        <v>10</v>
      </c>
      <c r="C16" s="19" t="s">
        <v>267</v>
      </c>
      <c r="D16" s="20">
        <v>46.858089999999997</v>
      </c>
      <c r="E16" s="21">
        <v>46.830341999999995</v>
      </c>
      <c r="F16" s="21">
        <f t="shared" si="0"/>
        <v>14.282402924674898</v>
      </c>
      <c r="G16" s="21">
        <v>6.9804500257814652</v>
      </c>
      <c r="H16" s="21">
        <v>0.20264300538110547</v>
      </c>
      <c r="I16" s="21">
        <v>7.0993098935123271</v>
      </c>
      <c r="J16" s="22">
        <f t="shared" si="1"/>
        <v>0.14905827563209909</v>
      </c>
      <c r="K16" s="22">
        <f t="shared" si="2"/>
        <v>0.15338544892887118</v>
      </c>
      <c r="L16" s="23">
        <f t="shared" si="3"/>
        <v>0.30498181979270833</v>
      </c>
      <c r="M16" s="4"/>
      <c r="N16" t="s">
        <v>279</v>
      </c>
      <c r="O16" s="5">
        <v>9.321961473518968</v>
      </c>
      <c r="P16" s="71">
        <v>0.34290442845938152</v>
      </c>
    </row>
    <row r="17" spans="1:16" x14ac:dyDescent="0.25">
      <c r="A17" s="17"/>
      <c r="B17" s="55">
        <v>11</v>
      </c>
      <c r="C17" s="19" t="s">
        <v>268</v>
      </c>
      <c r="D17" s="20">
        <v>9.158688999999999</v>
      </c>
      <c r="E17" s="21">
        <v>9.1317699999999995</v>
      </c>
      <c r="F17" s="21">
        <f t="shared" si="0"/>
        <v>3.2156454587566259</v>
      </c>
      <c r="G17" s="21">
        <v>1.5836605458534905</v>
      </c>
      <c r="H17" s="21">
        <v>3.7899910134001402E-2</v>
      </c>
      <c r="I17" s="21">
        <v>1.594085002769134</v>
      </c>
      <c r="J17" s="22">
        <f t="shared" si="1"/>
        <v>0.17342317489966244</v>
      </c>
      <c r="K17" s="22">
        <f t="shared" si="2"/>
        <v>0.17757351050097539</v>
      </c>
      <c r="L17" s="23">
        <f t="shared" si="3"/>
        <v>0.35213824469479915</v>
      </c>
      <c r="M17" s="4"/>
      <c r="N17" t="s">
        <v>280</v>
      </c>
      <c r="O17" s="5">
        <v>1.159428469651175</v>
      </c>
      <c r="P17" s="71">
        <v>0.33932472398750174</v>
      </c>
    </row>
    <row r="18" spans="1:16" x14ac:dyDescent="0.25">
      <c r="A18" s="17"/>
      <c r="B18" s="55">
        <v>12</v>
      </c>
      <c r="C18" s="19" t="s">
        <v>269</v>
      </c>
      <c r="D18" s="20">
        <v>35.061236999999998</v>
      </c>
      <c r="E18" s="21">
        <v>35.008184</v>
      </c>
      <c r="F18" s="21">
        <f t="shared" si="0"/>
        <v>12.026905338239885</v>
      </c>
      <c r="G18" s="21">
        <v>5.9315651510987664</v>
      </c>
      <c r="H18" s="21">
        <v>0.15311258802103112</v>
      </c>
      <c r="I18" s="21">
        <v>5.9422275991200877</v>
      </c>
      <c r="J18" s="22">
        <f t="shared" si="1"/>
        <v>0.16943367159801168</v>
      </c>
      <c r="K18" s="22">
        <f t="shared" si="2"/>
        <v>0.1738072942920946</v>
      </c>
      <c r="L18" s="23">
        <f t="shared" si="3"/>
        <v>0.34354553604493981</v>
      </c>
      <c r="M18" s="4"/>
      <c r="N18" t="s">
        <v>275</v>
      </c>
      <c r="O18" s="5">
        <v>1.5463385883476803</v>
      </c>
      <c r="P18" s="71">
        <v>0.33555561426924901</v>
      </c>
    </row>
    <row r="19" spans="1:16" x14ac:dyDescent="0.25">
      <c r="A19" s="17"/>
      <c r="B19" s="55">
        <v>13</v>
      </c>
      <c r="C19" s="19" t="s">
        <v>270</v>
      </c>
      <c r="D19" s="20">
        <v>36.701832999999993</v>
      </c>
      <c r="E19" s="21">
        <v>36.780158999999998</v>
      </c>
      <c r="F19" s="21">
        <f t="shared" si="0"/>
        <v>12.172615608553315</v>
      </c>
      <c r="G19" s="21">
        <v>5.9738785764966451</v>
      </c>
      <c r="H19" s="21">
        <v>0.16477557431790046</v>
      </c>
      <c r="I19" s="21">
        <v>6.0339614577387692</v>
      </c>
      <c r="J19" s="22">
        <f t="shared" si="1"/>
        <v>0.16242122761069755</v>
      </c>
      <c r="K19" s="22">
        <f t="shared" si="2"/>
        <v>0.1669012401717607</v>
      </c>
      <c r="L19" s="23">
        <f t="shared" si="3"/>
        <v>0.33095603552321012</v>
      </c>
      <c r="M19" s="4"/>
      <c r="N19" t="s">
        <v>261</v>
      </c>
      <c r="O19" s="5">
        <v>4.5936052072283928</v>
      </c>
      <c r="P19" s="71">
        <v>0.33377165812947651</v>
      </c>
    </row>
    <row r="20" spans="1:16" x14ac:dyDescent="0.25">
      <c r="A20" s="17"/>
      <c r="B20" s="55">
        <v>14</v>
      </c>
      <c r="C20" s="19" t="s">
        <v>271</v>
      </c>
      <c r="D20" s="20">
        <v>25.899158999999997</v>
      </c>
      <c r="E20" s="21">
        <v>25.854821999999999</v>
      </c>
      <c r="F20" s="21">
        <f t="shared" si="0"/>
        <v>8.6275872165992951</v>
      </c>
      <c r="G20" s="21">
        <v>4.3071328388323309</v>
      </c>
      <c r="H20" s="21">
        <v>5.2139249090487283E-2</v>
      </c>
      <c r="I20" s="21">
        <v>4.2683151286764769</v>
      </c>
      <c r="J20" s="22">
        <f t="shared" si="1"/>
        <v>0.16658915071363983</v>
      </c>
      <c r="K20" s="22">
        <f t="shared" si="2"/>
        <v>0.16860576676655589</v>
      </c>
      <c r="L20" s="23">
        <f t="shared" si="3"/>
        <v>0.33369354531233264</v>
      </c>
      <c r="M20" s="4"/>
      <c r="N20" t="s">
        <v>271</v>
      </c>
      <c r="O20" s="5">
        <v>8.6275872165992951</v>
      </c>
      <c r="P20" s="71">
        <v>0.33369354531233264</v>
      </c>
    </row>
    <row r="21" spans="1:16" x14ac:dyDescent="0.25">
      <c r="A21" s="17"/>
      <c r="B21" s="55">
        <v>15</v>
      </c>
      <c r="C21" s="19" t="s">
        <v>272</v>
      </c>
      <c r="D21" s="20">
        <v>49.945988</v>
      </c>
      <c r="E21" s="21">
        <v>49.237273999999999</v>
      </c>
      <c r="F21" s="21">
        <f t="shared" si="0"/>
        <v>17.681207950701719</v>
      </c>
      <c r="G21" s="21">
        <v>8.7191550295374327</v>
      </c>
      <c r="H21" s="21">
        <v>0.97396870949887671</v>
      </c>
      <c r="I21" s="21">
        <v>7.9880842116654094</v>
      </c>
      <c r="J21" s="22">
        <f t="shared" si="1"/>
        <v>0.17708443870262666</v>
      </c>
      <c r="K21" s="22">
        <f t="shared" si="2"/>
        <v>0.19686556447126438</v>
      </c>
      <c r="L21" s="23">
        <f t="shared" si="3"/>
        <v>0.35910208901292379</v>
      </c>
      <c r="M21" s="4"/>
      <c r="N21" t="s">
        <v>276</v>
      </c>
      <c r="O21" s="5">
        <v>3.1670848428657337</v>
      </c>
      <c r="P21" s="71">
        <v>0.332761113326209</v>
      </c>
    </row>
    <row r="22" spans="1:16" x14ac:dyDescent="0.25">
      <c r="A22" s="17"/>
      <c r="B22" s="55">
        <v>16</v>
      </c>
      <c r="C22" s="19" t="s">
        <v>273</v>
      </c>
      <c r="D22" s="20">
        <v>26.214043</v>
      </c>
      <c r="E22" s="21">
        <v>26.416352</v>
      </c>
      <c r="F22" s="21">
        <f t="shared" si="0"/>
        <v>9.252285213662617</v>
      </c>
      <c r="G22" s="21">
        <v>4.5223413711028115</v>
      </c>
      <c r="H22" s="21">
        <v>0.16807196159425075</v>
      </c>
      <c r="I22" s="21">
        <v>4.5618718809655547</v>
      </c>
      <c r="J22" s="22">
        <f t="shared" si="1"/>
        <v>0.17119477250692341</v>
      </c>
      <c r="K22" s="22">
        <f t="shared" si="2"/>
        <v>0.1775571938433082</v>
      </c>
      <c r="L22" s="23">
        <f t="shared" si="3"/>
        <v>0.35024840726163164</v>
      </c>
      <c r="M22" s="4"/>
      <c r="N22" t="s">
        <v>270</v>
      </c>
      <c r="O22" s="5">
        <v>12.172615608553315</v>
      </c>
      <c r="P22" s="71">
        <v>0.33095603552321012</v>
      </c>
    </row>
    <row r="23" spans="1:16" x14ac:dyDescent="0.25">
      <c r="A23" s="17"/>
      <c r="B23" s="55">
        <v>17</v>
      </c>
      <c r="C23" s="19" t="s">
        <v>274</v>
      </c>
      <c r="D23" s="20">
        <v>1.7874740000000005</v>
      </c>
      <c r="E23" s="21">
        <v>1.7950539999999999</v>
      </c>
      <c r="F23" s="21">
        <f t="shared" si="0"/>
        <v>0.53914976889063837</v>
      </c>
      <c r="G23" s="21">
        <v>0.26114340248295775</v>
      </c>
      <c r="H23" s="21">
        <v>4.2491390959185082E-2</v>
      </c>
      <c r="I23" s="21">
        <v>0.23551497544849553</v>
      </c>
      <c r="J23" s="22">
        <f t="shared" si="1"/>
        <v>0.14547941314465068</v>
      </c>
      <c r="K23" s="22">
        <f t="shared" si="2"/>
        <v>0.16915078512520673</v>
      </c>
      <c r="L23" s="23">
        <f t="shared" si="3"/>
        <v>0.3003529525522009</v>
      </c>
      <c r="M23" s="4"/>
      <c r="N23" t="s">
        <v>259</v>
      </c>
      <c r="O23" s="5">
        <v>16.405545298810466</v>
      </c>
      <c r="P23" s="71">
        <v>0.32735307705576372</v>
      </c>
    </row>
    <row r="24" spans="1:16" x14ac:dyDescent="0.25">
      <c r="A24" s="17"/>
      <c r="B24" s="55">
        <v>18</v>
      </c>
      <c r="C24" s="19" t="s">
        <v>275</v>
      </c>
      <c r="D24" s="20">
        <v>4.6230560000000001</v>
      </c>
      <c r="E24" s="21">
        <v>4.6082929999999998</v>
      </c>
      <c r="F24" s="21">
        <f t="shared" si="0"/>
        <v>1.5463385883476803</v>
      </c>
      <c r="G24" s="21">
        <v>0.74826118625242088</v>
      </c>
      <c r="H24" s="21">
        <v>5.0374010913401435E-2</v>
      </c>
      <c r="I24" s="21">
        <v>0.74770339118185802</v>
      </c>
      <c r="J24" s="22">
        <f t="shared" si="1"/>
        <v>0.16237274545095567</v>
      </c>
      <c r="K24" s="22">
        <f t="shared" si="2"/>
        <v>0.17330391039932191</v>
      </c>
      <c r="L24" s="23">
        <f t="shared" si="3"/>
        <v>0.33555561426924901</v>
      </c>
      <c r="M24" s="4"/>
      <c r="N24" t="s">
        <v>277</v>
      </c>
      <c r="O24" s="5">
        <v>19.270653491612393</v>
      </c>
      <c r="P24" s="71">
        <v>0.32725430520726467</v>
      </c>
    </row>
    <row r="25" spans="1:16" x14ac:dyDescent="0.25">
      <c r="A25" s="17"/>
      <c r="B25" s="55">
        <v>19</v>
      </c>
      <c r="C25" s="19" t="s">
        <v>276</v>
      </c>
      <c r="D25" s="20">
        <v>9.5228450000000002</v>
      </c>
      <c r="E25" s="21">
        <v>9.5175929999999997</v>
      </c>
      <c r="F25" s="21">
        <f t="shared" si="0"/>
        <v>3.1670848428657337</v>
      </c>
      <c r="G25" s="21">
        <v>1.5426312830932147</v>
      </c>
      <c r="H25" s="21">
        <v>6.8228538988478249E-2</v>
      </c>
      <c r="I25" s="21">
        <v>1.5562250207840407</v>
      </c>
      <c r="J25" s="22">
        <f t="shared" si="1"/>
        <v>0.162082081372172</v>
      </c>
      <c r="K25" s="22">
        <f t="shared" si="2"/>
        <v>0.16925075721158628</v>
      </c>
      <c r="L25" s="23">
        <f t="shared" si="3"/>
        <v>0.332761113326209</v>
      </c>
      <c r="M25" s="4"/>
      <c r="N25" t="s">
        <v>265</v>
      </c>
      <c r="O25" s="5">
        <v>18.302719559469551</v>
      </c>
      <c r="P25" s="71">
        <v>0.3250865891240689</v>
      </c>
    </row>
    <row r="26" spans="1:16" x14ac:dyDescent="0.25">
      <c r="A26" s="17"/>
      <c r="B26" s="55">
        <v>20</v>
      </c>
      <c r="C26" s="19" t="s">
        <v>277</v>
      </c>
      <c r="D26" s="20">
        <v>58.865150999999997</v>
      </c>
      <c r="E26" s="21">
        <v>58.885866999999998</v>
      </c>
      <c r="F26" s="21">
        <f t="shared" si="0"/>
        <v>19.270653491612393</v>
      </c>
      <c r="G26" s="21">
        <v>9.5055339589016512</v>
      </c>
      <c r="H26" s="21">
        <v>0.16527410621711169</v>
      </c>
      <c r="I26" s="21">
        <v>9.5998454264936299</v>
      </c>
      <c r="J26" s="22">
        <f t="shared" si="1"/>
        <v>0.16142301104103046</v>
      </c>
      <c r="K26" s="22">
        <f t="shared" si="2"/>
        <v>0.16422969649268751</v>
      </c>
      <c r="L26" s="23">
        <f t="shared" si="3"/>
        <v>0.32725430520726467</v>
      </c>
      <c r="M26" s="4"/>
      <c r="N26" t="s">
        <v>262</v>
      </c>
      <c r="O26" s="5">
        <v>16.781276211877184</v>
      </c>
      <c r="P26" s="71">
        <v>0.32507548542451814</v>
      </c>
    </row>
    <row r="27" spans="1:16" x14ac:dyDescent="0.25">
      <c r="A27" s="17"/>
      <c r="B27" s="55">
        <v>21</v>
      </c>
      <c r="C27" s="19" t="s">
        <v>278</v>
      </c>
      <c r="D27" s="20">
        <v>92.232615999999993</v>
      </c>
      <c r="E27" s="21">
        <v>92.186250999999999</v>
      </c>
      <c r="F27" s="21">
        <f t="shared" si="0"/>
        <v>28.622584219492637</v>
      </c>
      <c r="G27" s="21">
        <v>14.1876973670187</v>
      </c>
      <c r="H27" s="21">
        <v>0.21495701671483403</v>
      </c>
      <c r="I27" s="21">
        <v>14.219929835759103</v>
      </c>
      <c r="J27" s="22">
        <f t="shared" si="1"/>
        <v>0.15390253115964875</v>
      </c>
      <c r="K27" s="22">
        <f t="shared" si="2"/>
        <v>0.156234299882024</v>
      </c>
      <c r="L27" s="23">
        <f t="shared" si="3"/>
        <v>0.31048647611770913</v>
      </c>
      <c r="M27" s="4"/>
      <c r="N27" t="s">
        <v>260</v>
      </c>
      <c r="O27" s="5">
        <v>13.743863551655522</v>
      </c>
      <c r="P27" s="71">
        <v>0.31856335474591846</v>
      </c>
    </row>
    <row r="28" spans="1:16" x14ac:dyDescent="0.25">
      <c r="A28" s="17"/>
      <c r="B28" s="55">
        <v>22</v>
      </c>
      <c r="C28" s="19" t="s">
        <v>279</v>
      </c>
      <c r="D28" s="20">
        <v>27.167997000000003</v>
      </c>
      <c r="E28" s="21">
        <v>27.185305000000003</v>
      </c>
      <c r="F28" s="21">
        <f t="shared" si="0"/>
        <v>9.321961473518968</v>
      </c>
      <c r="G28" s="21">
        <v>4.5926957597985165</v>
      </c>
      <c r="H28" s="21">
        <v>0.10783298026944976</v>
      </c>
      <c r="I28" s="21">
        <v>4.6214327334510017</v>
      </c>
      <c r="J28" s="22">
        <f t="shared" si="1"/>
        <v>0.1689403800986789</v>
      </c>
      <c r="K28" s="22">
        <f t="shared" si="2"/>
        <v>0.17290697088253987</v>
      </c>
      <c r="L28" s="23">
        <f t="shared" si="3"/>
        <v>0.34290442845938152</v>
      </c>
      <c r="M28" s="4"/>
      <c r="N28" t="s">
        <v>266</v>
      </c>
      <c r="O28" s="5">
        <v>11.311545458300316</v>
      </c>
      <c r="P28" s="71">
        <v>0.31213753175276582</v>
      </c>
    </row>
    <row r="29" spans="1:16" x14ac:dyDescent="0.25">
      <c r="A29" s="17"/>
      <c r="B29" s="55">
        <v>23</v>
      </c>
      <c r="C29" s="19" t="s">
        <v>280</v>
      </c>
      <c r="D29" s="20">
        <v>3.44015</v>
      </c>
      <c r="E29" s="21">
        <v>3.4168699999999999</v>
      </c>
      <c r="F29" s="21">
        <f t="shared" si="0"/>
        <v>1.159428469651175</v>
      </c>
      <c r="G29" s="21">
        <v>0.56773668282949075</v>
      </c>
      <c r="H29" s="21">
        <v>3.9175430789327947E-2</v>
      </c>
      <c r="I29" s="21">
        <v>0.55251635603235627</v>
      </c>
      <c r="J29" s="22">
        <f t="shared" si="1"/>
        <v>0.16615694563430589</v>
      </c>
      <c r="K29" s="22">
        <f t="shared" si="2"/>
        <v>0.17762224305250673</v>
      </c>
      <c r="L29" s="23">
        <f t="shared" si="3"/>
        <v>0.33932472398750174</v>
      </c>
      <c r="M29" s="4"/>
      <c r="N29" t="s">
        <v>278</v>
      </c>
      <c r="O29" s="5">
        <v>28.622584219492637</v>
      </c>
      <c r="P29" s="71">
        <v>0.31048647611770913</v>
      </c>
    </row>
    <row r="30" spans="1:16" x14ac:dyDescent="0.25">
      <c r="A30" s="17"/>
      <c r="B30" s="55">
        <v>24</v>
      </c>
      <c r="C30" s="19" t="s">
        <v>281</v>
      </c>
      <c r="D30" s="20">
        <v>5.2454989999999997</v>
      </c>
      <c r="E30" s="21">
        <v>5.2195029999999996</v>
      </c>
      <c r="F30" s="21">
        <f t="shared" si="0"/>
        <v>1.8090931007354811</v>
      </c>
      <c r="G30" s="21">
        <v>0.88748919818317518</v>
      </c>
      <c r="H30" s="21">
        <v>3.3119840103609022E-2</v>
      </c>
      <c r="I30" s="21">
        <v>0.88848406244869693</v>
      </c>
      <c r="J30" s="22">
        <f t="shared" si="1"/>
        <v>0.17003327676661462</v>
      </c>
      <c r="K30" s="22">
        <f t="shared" si="2"/>
        <v>0.17637867787158745</v>
      </c>
      <c r="L30" s="23">
        <f t="shared" si="3"/>
        <v>0.34660255980990551</v>
      </c>
      <c r="M30" s="4"/>
      <c r="N30" t="s">
        <v>267</v>
      </c>
      <c r="O30" s="5">
        <v>14.282402924674898</v>
      </c>
      <c r="P30" s="71">
        <v>0.30498181979270833</v>
      </c>
    </row>
    <row r="31" spans="1:16" ht="15.75" thickBot="1" x14ac:dyDescent="0.3">
      <c r="A31" s="24"/>
      <c r="B31" s="56">
        <v>25</v>
      </c>
      <c r="C31" s="26" t="s">
        <v>282</v>
      </c>
      <c r="D31" s="27">
        <v>12.898117999999998</v>
      </c>
      <c r="E31" s="28">
        <v>12.976275999999999</v>
      </c>
      <c r="F31" s="28">
        <f t="shared" si="0"/>
        <v>4.5882628125091287</v>
      </c>
      <c r="G31" s="28">
        <v>2.2499067600838316</v>
      </c>
      <c r="H31" s="28">
        <v>8.8536010298412293E-2</v>
      </c>
      <c r="I31" s="28">
        <v>2.2498200421268848</v>
      </c>
      <c r="J31" s="29">
        <f t="shared" si="1"/>
        <v>0.17338616719340988</v>
      </c>
      <c r="K31" s="29">
        <f t="shared" si="2"/>
        <v>0.18020908081657974</v>
      </c>
      <c r="L31" s="30">
        <f t="shared" si="3"/>
        <v>0.3535885652023068</v>
      </c>
      <c r="M31" s="4"/>
      <c r="N31" t="s">
        <v>274</v>
      </c>
      <c r="O31" s="5">
        <v>0.53914976889063837</v>
      </c>
      <c r="P31" s="71">
        <v>0.3003529525522009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workbookViewId="0">
      <selection activeCell="D14" sqref="D14:G1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97</v>
      </c>
      <c r="B1" s="49" t="s">
        <v>60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1449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801.83764599999984</v>
      </c>
      <c r="E6" s="14">
        <v>801.989509</v>
      </c>
      <c r="F6" s="14">
        <v>264.88472315334934</v>
      </c>
      <c r="G6" s="14">
        <v>130.23783640191414</v>
      </c>
      <c r="H6" s="14">
        <v>4.130047755613532</v>
      </c>
      <c r="I6" s="14">
        <v>130.51683899582167</v>
      </c>
      <c r="J6" s="15">
        <v>0.16239344148567178</v>
      </c>
      <c r="K6" s="15">
        <v>0.16754319433064763</v>
      </c>
      <c r="L6" s="16">
        <v>0.33028452390061047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801.83764600000006</v>
      </c>
      <c r="E7" s="38">
        <f ca="1">SUM(E8:OFFSET(E6,MATCH("PROYECTOS",$A$8:$A$50,0),0))</f>
        <v>801.989509</v>
      </c>
      <c r="F7" s="38">
        <f ca="1">SUM(F8:OFFSET(F6,MATCH("PROYECTOS",$A$8:$A$50,0),0))</f>
        <v>264.88472315334934</v>
      </c>
      <c r="G7" s="38">
        <f ca="1">SUM(G8:OFFSET(G6,MATCH("PROYECTOS",$A$8:$A$50,0),0))</f>
        <v>130.23783640191414</v>
      </c>
      <c r="H7" s="38">
        <f ca="1">SUM(H8:OFFSET(H6,MATCH("PROYECTOS",$A$8:$A$50,0),0))</f>
        <v>4.130047755613532</v>
      </c>
      <c r="I7" s="38">
        <f ca="1">SUM(I8:OFFSET(I6,MATCH("PROYECTOS",$A$8:$A$50,0),0))</f>
        <v>130.51683899582167</v>
      </c>
      <c r="J7" s="39">
        <f ca="1">IFERROR(G7/E7,0)</f>
        <v>0.16239344148567178</v>
      </c>
      <c r="K7" s="39">
        <f ca="1">IFERROR(SUM(G7,H7)/E7,0)</f>
        <v>0.16754319433064763</v>
      </c>
      <c r="L7" s="40">
        <f ca="1">IFERROR(SUM(G7,H7,I7)/E7,0)</f>
        <v>0.33028452390061047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9.2408469999999987</v>
      </c>
      <c r="E8" s="21">
        <v>8.8127079999999989</v>
      </c>
      <c r="F8" s="21">
        <f t="shared" ref="F8:F9" si="0">SUM(G8,H8,I8)</f>
        <v>2.4197719414696621</v>
      </c>
      <c r="G8" s="21">
        <v>1.0784939929144457</v>
      </c>
      <c r="H8" s="21">
        <v>0.72768604048542329</v>
      </c>
      <c r="I8" s="21">
        <v>0.61359190806979313</v>
      </c>
      <c r="J8" s="22">
        <f t="shared" ref="J8:J10" si="1">IFERROR(G8/E8,0)</f>
        <v>0.12237940856708809</v>
      </c>
      <c r="K8" s="22">
        <f t="shared" ref="K8:K10" si="2">IFERROR(SUM(G8,H8)/E8,0)</f>
        <v>0.20495176209172813</v>
      </c>
      <c r="L8" s="23">
        <f t="shared" ref="L8:L10" si="3">IFERROR(SUM(G8,H8,I8)/E8,0)</f>
        <v>0.27457756928626958</v>
      </c>
      <c r="M8" s="4"/>
    </row>
    <row r="9" spans="1:13" ht="38.25" x14ac:dyDescent="0.25">
      <c r="A9" s="17"/>
      <c r="B9" s="19">
        <v>3000313</v>
      </c>
      <c r="C9" s="19" t="s">
        <v>1451</v>
      </c>
      <c r="D9" s="20">
        <v>792.59679900000003</v>
      </c>
      <c r="E9" s="21">
        <v>793.17680099999995</v>
      </c>
      <c r="F9" s="21">
        <f t="shared" si="0"/>
        <v>262.46495121187968</v>
      </c>
      <c r="G9" s="21">
        <v>129.15934240899969</v>
      </c>
      <c r="H9" s="21">
        <v>3.4023617151281087</v>
      </c>
      <c r="I9" s="21">
        <v>129.90324708775188</v>
      </c>
      <c r="J9" s="22">
        <f t="shared" si="1"/>
        <v>0.16283802330850031</v>
      </c>
      <c r="K9" s="22">
        <f t="shared" si="2"/>
        <v>0.16712756091327968</v>
      </c>
      <c r="L9" s="23">
        <f t="shared" si="3"/>
        <v>0.33090346424778966</v>
      </c>
      <c r="M9" s="4"/>
    </row>
    <row r="10" spans="1:13" ht="15.75" thickBot="1" x14ac:dyDescent="0.3">
      <c r="A10" s="41" t="s">
        <v>302</v>
      </c>
      <c r="B10" s="43"/>
      <c r="C10" s="43"/>
      <c r="D10" s="44">
        <f ca="1">OFFSET(D10,-MATCH("PROYECTOS",$A$8:$A$50,0)-1,0)-(OFFSET(D10,-MATCH("PROYECTOS",$A$8:$A$50,0),0))</f>
        <v>0</v>
      </c>
      <c r="E10" s="45">
        <f t="shared" ref="E10:I10" ca="1" si="4">OFFSET(E10,-MATCH("PROYECTOS",$A$8:$A$50,0)-1,0)-(OFFSET(E10,-MATCH("PROYECTOS",$A$8:$A$50,0),0))</f>
        <v>0</v>
      </c>
      <c r="F10" s="45">
        <f t="shared" ca="1" si="4"/>
        <v>0</v>
      </c>
      <c r="G10" s="45">
        <f t="shared" ca="1" si="4"/>
        <v>0</v>
      </c>
      <c r="H10" s="45">
        <f t="shared" ca="1" si="4"/>
        <v>0</v>
      </c>
      <c r="I10" s="45">
        <f t="shared" ca="1" si="4"/>
        <v>0</v>
      </c>
      <c r="J10" s="46">
        <f t="shared" ca="1" si="1"/>
        <v>0</v>
      </c>
      <c r="K10" s="46">
        <f t="shared" ca="1" si="2"/>
        <v>0</v>
      </c>
      <c r="L10" s="47">
        <f t="shared" ca="1" si="3"/>
        <v>0</v>
      </c>
      <c r="M10" s="4"/>
    </row>
    <row r="11" spans="1:13" ht="15.75" thickBot="1" x14ac:dyDescent="0.3"/>
    <row r="12" spans="1:13" ht="15.75" thickBot="1" x14ac:dyDescent="0.3">
      <c r="A12" s="89" t="s">
        <v>324</v>
      </c>
      <c r="B12" s="90"/>
      <c r="C12" s="90"/>
      <c r="D12" s="91"/>
    </row>
    <row r="13" spans="1:13" ht="15.75" thickBot="1" x14ac:dyDescent="0.3">
      <c r="A13" s="1" t="s">
        <v>1455</v>
      </c>
    </row>
    <row r="14" spans="1:13" ht="45" customHeight="1" x14ac:dyDescent="0.25">
      <c r="A14" s="82" t="s">
        <v>326</v>
      </c>
      <c r="B14" s="83"/>
      <c r="C14" s="83"/>
      <c r="D14" s="94" t="s">
        <v>327</v>
      </c>
      <c r="E14" s="6"/>
      <c r="F14" s="6"/>
      <c r="G14" s="6"/>
    </row>
    <row r="15" spans="1:13" ht="15.75" thickBot="1" x14ac:dyDescent="0.3">
      <c r="A15" s="92"/>
      <c r="B15" s="93"/>
      <c r="C15" s="93"/>
      <c r="D15" s="95"/>
      <c r="E15" s="7"/>
      <c r="F15" s="7"/>
      <c r="G15" s="7"/>
    </row>
  </sheetData>
  <mergeCells count="10">
    <mergeCell ref="A12:D12"/>
    <mergeCell ref="A14:C15"/>
    <mergeCell ref="D14:D1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"/>
  <sheetViews>
    <sheetView topLeftCell="A3" workbookViewId="0">
      <selection activeCell="A12" sqref="A12:XFD4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97</v>
      </c>
      <c r="B1" s="49" t="s">
        <v>60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1450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801.83764599999984</v>
      </c>
      <c r="I6" s="14">
        <v>801.989509</v>
      </c>
      <c r="J6" s="14">
        <v>264.88472315334934</v>
      </c>
      <c r="K6" s="14">
        <v>130.23783640191414</v>
      </c>
      <c r="L6" s="14">
        <v>4.130047755613532</v>
      </c>
      <c r="M6" s="14">
        <v>130.51683899582167</v>
      </c>
      <c r="N6" s="15">
        <v>0.16239344148567178</v>
      </c>
      <c r="O6" s="15">
        <v>0.16754319433064763</v>
      </c>
      <c r="P6" s="16">
        <v>0.33028452390061047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SUM(H8:OFFSET(H6,MATCH("PROYECTOS",$A$8:$A$21,0),0))</f>
        <v>801.83764599999984</v>
      </c>
      <c r="I7" s="38">
        <f ca="1">SUM(I8:OFFSET(I6,MATCH("PROYECTOS",$A$8:$A$21,0),0))</f>
        <v>801.98950899999988</v>
      </c>
      <c r="J7" s="38">
        <f ca="1">SUM(J8:OFFSET(J6,MATCH("PROYECTOS",$A$8:$A$21,0),0))</f>
        <v>264.88472315334934</v>
      </c>
      <c r="K7" s="38">
        <f ca="1">SUM(K8:OFFSET(K6,MATCH("PROYECTOS",$A$8:$A$21,0),0))</f>
        <v>130.23783640191414</v>
      </c>
      <c r="L7" s="38">
        <f ca="1">SUM(L8:OFFSET(L6,MATCH("PROYECTOS",$A$8:$A$21,0),0))</f>
        <v>4.130047755613532</v>
      </c>
      <c r="M7" s="38">
        <f ca="1">SUM(M8:OFFSET(M6,MATCH("PROYECTOS",$A$8:$A$21,0),0))</f>
        <v>130.51683899582167</v>
      </c>
      <c r="N7" s="39">
        <f ca="1">IFERROR(K7/I7,0)</f>
        <v>0.16239344148567181</v>
      </c>
      <c r="O7" s="39">
        <f ca="1">IFERROR(SUM(K7,L7)/I7,0)</f>
        <v>0.16754319433064765</v>
      </c>
      <c r="P7" s="40">
        <f ca="1">IFERROR(SUM(K7,L7,M7)/I7,0)</f>
        <v>0.33028452390061053</v>
      </c>
      <c r="Q7" s="64"/>
      <c r="R7" s="38"/>
      <c r="S7" s="40"/>
    </row>
    <row r="8" spans="1:19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1</v>
      </c>
      <c r="G8" s="19" t="s">
        <v>539</v>
      </c>
      <c r="H8" s="20">
        <v>7.3202229999999995</v>
      </c>
      <c r="I8" s="21">
        <v>6.6419859999999984</v>
      </c>
      <c r="J8" s="21">
        <f t="shared" ref="J8:J11" si="0">SUM(K8,L8,M8)</f>
        <v>1.8200884442521783</v>
      </c>
      <c r="K8" s="21">
        <v>0.81670888658845797</v>
      </c>
      <c r="L8" s="21">
        <v>0.5116757651885564</v>
      </c>
      <c r="M8" s="21">
        <v>0.49170379247516394</v>
      </c>
      <c r="N8" s="22">
        <f t="shared" ref="N8:N12" si="1">IFERROR(K8/I8,0)</f>
        <v>0.12296154893859429</v>
      </c>
      <c r="O8" s="22">
        <f t="shared" ref="O8:O12" si="2">IFERROR(SUM(K8,L8)/I8,0)</f>
        <v>0.19999811077244287</v>
      </c>
      <c r="P8" s="23">
        <f t="shared" ref="P8:P12" si="3">IFERROR(SUM(K8,L8,M8)/I8,0)</f>
        <v>0.27402774475167196</v>
      </c>
      <c r="Q8" s="70">
        <v>0</v>
      </c>
      <c r="R8" s="21">
        <v>0</v>
      </c>
      <c r="S8" s="23">
        <f>IFERROR(R8/Q8,0)</f>
        <v>0</v>
      </c>
    </row>
    <row r="9" spans="1:19" x14ac:dyDescent="0.25">
      <c r="A9" s="17"/>
      <c r="B9" s="19">
        <v>5000276</v>
      </c>
      <c r="C9" s="19" t="s">
        <v>520</v>
      </c>
      <c r="D9" s="68">
        <v>3000001</v>
      </c>
      <c r="E9" s="19" t="s">
        <v>284</v>
      </c>
      <c r="F9" s="69">
        <v>60</v>
      </c>
      <c r="G9" s="19" t="s">
        <v>318</v>
      </c>
      <c r="H9" s="20">
        <v>1.9206240000000001</v>
      </c>
      <c r="I9" s="21">
        <v>2.170722</v>
      </c>
      <c r="J9" s="21">
        <f t="shared" si="0"/>
        <v>0.59968349721748382</v>
      </c>
      <c r="K9" s="21">
        <v>0.26178510632598773</v>
      </c>
      <c r="L9" s="21">
        <v>0.21601027529686689</v>
      </c>
      <c r="M9" s="21">
        <v>0.1218881155946292</v>
      </c>
      <c r="N9" s="22">
        <f t="shared" si="1"/>
        <v>0.12059817255548509</v>
      </c>
      <c r="O9" s="22">
        <f t="shared" si="2"/>
        <v>0.22010896910007574</v>
      </c>
      <c r="P9" s="23">
        <f t="shared" si="3"/>
        <v>0.27625992513895553</v>
      </c>
      <c r="Q9" s="70">
        <v>0</v>
      </c>
      <c r="R9" s="21">
        <v>0</v>
      </c>
      <c r="S9" s="23">
        <f t="shared" ref="S9:S11" si="4">IFERROR(R9/Q9,0)</f>
        <v>0</v>
      </c>
    </row>
    <row r="10" spans="1:19" ht="38.25" x14ac:dyDescent="0.25">
      <c r="A10" s="17"/>
      <c r="B10" s="19">
        <v>5002952</v>
      </c>
      <c r="C10" s="19" t="s">
        <v>1452</v>
      </c>
      <c r="D10" s="68">
        <v>3000313</v>
      </c>
      <c r="E10" s="19" t="s">
        <v>1451</v>
      </c>
      <c r="F10" s="69">
        <v>86</v>
      </c>
      <c r="G10" s="19" t="s">
        <v>508</v>
      </c>
      <c r="H10" s="20">
        <v>763.70175199999983</v>
      </c>
      <c r="I10" s="21">
        <v>763.70175199999983</v>
      </c>
      <c r="J10" s="21">
        <f t="shared" si="0"/>
        <v>253.78838756633922</v>
      </c>
      <c r="K10" s="21">
        <v>124.9999998062849</v>
      </c>
      <c r="L10" s="21">
        <v>1.3550533405505121</v>
      </c>
      <c r="M10" s="21">
        <v>127.43333441950381</v>
      </c>
      <c r="N10" s="22">
        <f t="shared" si="1"/>
        <v>0.16367646071117686</v>
      </c>
      <c r="O10" s="22">
        <f t="shared" si="2"/>
        <v>0.16545078339277589</v>
      </c>
      <c r="P10" s="23">
        <f t="shared" si="3"/>
        <v>0.33231348088663187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5004143</v>
      </c>
      <c r="C11" s="19" t="s">
        <v>1453</v>
      </c>
      <c r="D11" s="68">
        <v>3000313</v>
      </c>
      <c r="E11" s="19" t="s">
        <v>1451</v>
      </c>
      <c r="F11" s="69">
        <v>86</v>
      </c>
      <c r="G11" s="19" t="s">
        <v>508</v>
      </c>
      <c r="H11" s="20">
        <v>28.895046999999998</v>
      </c>
      <c r="I11" s="21">
        <v>29.475048999999995</v>
      </c>
      <c r="J11" s="21">
        <f t="shared" si="0"/>
        <v>8.6765636455404547</v>
      </c>
      <c r="K11" s="21">
        <v>4.1593426027147871</v>
      </c>
      <c r="L11" s="21">
        <v>2.0473083745775966</v>
      </c>
      <c r="M11" s="21">
        <v>2.469912668248071</v>
      </c>
      <c r="N11" s="22">
        <f t="shared" si="1"/>
        <v>0.1411140182570956</v>
      </c>
      <c r="O11" s="22">
        <f t="shared" si="2"/>
        <v>0.210573050354976</v>
      </c>
      <c r="P11" s="23">
        <f t="shared" si="3"/>
        <v>0.29436977850453977</v>
      </c>
      <c r="Q11" s="70">
        <v>0</v>
      </c>
      <c r="R11" s="21">
        <v>0</v>
      </c>
      <c r="S11" s="23">
        <f t="shared" si="4"/>
        <v>0</v>
      </c>
    </row>
    <row r="12" spans="1:19" ht="15.75" thickBot="1" x14ac:dyDescent="0.3">
      <c r="A12" s="41" t="s">
        <v>302</v>
      </c>
      <c r="B12" s="43"/>
      <c r="C12" s="43"/>
      <c r="D12" s="65"/>
      <c r="E12" s="43"/>
      <c r="F12" s="66"/>
      <c r="G12" s="43"/>
      <c r="H12" s="44">
        <f t="shared" ref="H12:M12" ca="1" si="5">OFFSET(H12,-MATCH("PROYECTOS",$A$8:$A$21,0)-1,0)-(OFFSET(H12,-MATCH("PROYECTOS",$A$8:$A$21,0),0))</f>
        <v>0</v>
      </c>
      <c r="I12" s="45">
        <f t="shared" ca="1" si="5"/>
        <v>0</v>
      </c>
      <c r="J12" s="45">
        <f t="shared" ca="1" si="5"/>
        <v>0</v>
      </c>
      <c r="K12" s="45">
        <f t="shared" ca="1" si="5"/>
        <v>0</v>
      </c>
      <c r="L12" s="45">
        <f t="shared" ca="1" si="5"/>
        <v>0</v>
      </c>
      <c r="M12" s="45">
        <f t="shared" ca="1" si="5"/>
        <v>0</v>
      </c>
      <c r="N12" s="46">
        <f t="shared" ca="1" si="1"/>
        <v>0</v>
      </c>
      <c r="O12" s="46">
        <f t="shared" ca="1" si="2"/>
        <v>0</v>
      </c>
      <c r="P12" s="47">
        <f t="shared" ca="1" si="3"/>
        <v>0</v>
      </c>
      <c r="Q12" s="67"/>
      <c r="R12" s="45"/>
      <c r="S12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98</v>
      </c>
      <c r="B1" s="50" t="s">
        <v>1456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1457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369.89777200000003</v>
      </c>
      <c r="E6" s="14">
        <v>364.74873900000006</v>
      </c>
      <c r="F6" s="14">
        <v>86.873574377397262</v>
      </c>
      <c r="G6" s="14">
        <v>37.885106603609529</v>
      </c>
      <c r="H6" s="14">
        <v>28.461871448903334</v>
      </c>
      <c r="I6" s="14">
        <v>20.526596324884395</v>
      </c>
      <c r="J6" s="15">
        <v>0.10386631275950627</v>
      </c>
      <c r="K6" s="15">
        <v>0.18189775853484955</v>
      </c>
      <c r="L6" s="16">
        <v>0.23817374836050426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367.35081100000002</v>
      </c>
      <c r="E7" s="38">
        <f ca="1">SUM(E8:OFFSET(E6,MATCH("GOBIERNOS REGIONALES",$A$8:$A$50,0),0))</f>
        <v>362.58437500000002</v>
      </c>
      <c r="F7" s="38">
        <f ca="1">SUM(F8:OFFSET(F6,MATCH("GOBIERNOS REGIONALES",$A$8:$A$50,0),0))</f>
        <v>86.630340458413656</v>
      </c>
      <c r="G7" s="38">
        <f ca="1">SUM(G8:OFFSET(G6,MATCH("GOBIERNOS REGIONALES",$A$8:$A$50,0),0))</f>
        <v>37.855426613003146</v>
      </c>
      <c r="H7" s="38">
        <f ca="1">SUM(H8:OFFSET(H6,MATCH("GOBIERNOS REGIONALES",$A$8:$A$50,0),0))</f>
        <v>28.333445088936937</v>
      </c>
      <c r="I7" s="38">
        <f ca="1">SUM(I8:OFFSET(I6,MATCH("GOBIERNOS REGIONALES",$A$8:$A$50,0),0))</f>
        <v>20.441468756473569</v>
      </c>
      <c r="J7" s="39">
        <f ca="1">IFERROR(G7/E7,0)</f>
        <v>0.10440446203177714</v>
      </c>
      <c r="K7" s="39">
        <f ca="1">IFERROR(SUM(G7,H7)/E7,0)</f>
        <v>0.18254750139726811</v>
      </c>
      <c r="L7" s="40">
        <f ca="1">IFERROR(SUM(G7,H7,I7)/E7,0)</f>
        <v>0.23892463777131503</v>
      </c>
      <c r="M7" s="4"/>
    </row>
    <row r="8" spans="1:13" ht="25.5" x14ac:dyDescent="0.25">
      <c r="A8" s="17"/>
      <c r="B8" s="18">
        <v>40</v>
      </c>
      <c r="C8" s="19" t="s">
        <v>131</v>
      </c>
      <c r="D8" s="20">
        <v>367.35081100000002</v>
      </c>
      <c r="E8" s="21">
        <v>362.58437500000002</v>
      </c>
      <c r="F8" s="21">
        <f t="shared" ref="F8:F10" si="0">SUM(G8,H8,I8)</f>
        <v>86.630340458413656</v>
      </c>
      <c r="G8" s="21">
        <v>37.855426613003146</v>
      </c>
      <c r="H8" s="21">
        <v>28.333445088936937</v>
      </c>
      <c r="I8" s="21">
        <v>20.441468756473569</v>
      </c>
      <c r="J8" s="22">
        <f t="shared" ref="J8:J10" si="1">IFERROR(G8/E8,0)</f>
        <v>0.10440446203177714</v>
      </c>
      <c r="K8" s="22">
        <f t="shared" ref="K8:K10" si="2">IFERROR(SUM(G8,H8)/E8,0)</f>
        <v>0.18254750139726811</v>
      </c>
      <c r="L8" s="23">
        <f t="shared" ref="L8:L10" si="3">IFERROR(SUM(G8,H8,I8)/E8,0)</f>
        <v>0.23892463777131503</v>
      </c>
      <c r="M8" s="4"/>
    </row>
    <row r="9" spans="1:13" x14ac:dyDescent="0.25">
      <c r="A9" s="34" t="s">
        <v>214</v>
      </c>
      <c r="B9" s="57"/>
      <c r="C9" s="36"/>
      <c r="D9" s="37">
        <f ca="1">SUM(D10:OFFSET(D8,(MATCH("GOBIERNOS LOCALES",$A$8:$A$50,0)-MATCH("GOBIERNOS REGIONALES",$A$8:$A$50,0)),0))</f>
        <v>0</v>
      </c>
      <c r="E9" s="38">
        <f ca="1">SUM(E10:OFFSET(E8,(MATCH("GOBIERNOS LOCALES",$A$8:$A$50,0)-MATCH("GOBIERNOS REGIONALES",$A$8:$A$50,0)),0))</f>
        <v>0</v>
      </c>
      <c r="F9" s="38">
        <f ca="1">SUM(F10:OFFSET(F8,(MATCH("GOBIERNOS LOCALES",$A$8:$A$50,0)-MATCH("GOBIERNOS REGIONALES",$A$8:$A$50,0)),0))</f>
        <v>0</v>
      </c>
      <c r="G9" s="38">
        <f ca="1">SUM(G10:OFFSET(G8,(MATCH("GOBIERNOS LOCALES",$A$8:$A$50,0)-MATCH("GOBIERNOS REGIONALES",$A$8:$A$50,0)),0))</f>
        <v>0</v>
      </c>
      <c r="H9" s="38">
        <f ca="1">SUM(H10:OFFSET(H8,(MATCH("GOBIERNOS LOCALES",$A$8:$A$50,0)-MATCH("GOBIERNOS REGIONALES",$A$8:$A$50,0)),0))</f>
        <v>0</v>
      </c>
      <c r="I9" s="38">
        <f ca="1">SUM(I10:OFFSET(I8,(MATCH("GOBIERNOS LOCALES",$A$8:$A$50,0)-MATCH("GOBIERNOS REGIONALES",$A$8:$A$50,0)),0))</f>
        <v>0</v>
      </c>
      <c r="J9" s="39">
        <f ca="1">IFERROR(G9/E9,0)</f>
        <v>0</v>
      </c>
      <c r="K9" s="39">
        <f ca="1">IFERROR(SUM(G9,H9)/E9,0)</f>
        <v>0</v>
      </c>
      <c r="L9" s="40">
        <f ca="1">IFERROR(SUM(G9,H9,I9)/E9,0)</f>
        <v>0</v>
      </c>
      <c r="M9" s="4"/>
    </row>
    <row r="10" spans="1:13" ht="15.75" thickBot="1" x14ac:dyDescent="0.3">
      <c r="A10" s="41" t="s">
        <v>241</v>
      </c>
      <c r="B10" s="58"/>
      <c r="C10" s="43"/>
      <c r="D10" s="44">
        <v>2.5469609999999996</v>
      </c>
      <c r="E10" s="45">
        <v>2.1643639999999995</v>
      </c>
      <c r="F10" s="45">
        <f t="shared" si="0"/>
        <v>0.24323391898360569</v>
      </c>
      <c r="G10" s="45">
        <v>2.9679990606382489E-2</v>
      </c>
      <c r="H10" s="45">
        <v>0.12842635996639729</v>
      </c>
      <c r="I10" s="45">
        <v>8.5127568410825916E-2</v>
      </c>
      <c r="J10" s="46">
        <f t="shared" si="1"/>
        <v>1.3713030990342889E-2</v>
      </c>
      <c r="K10" s="46">
        <f t="shared" si="2"/>
        <v>7.3049796879258666E-2</v>
      </c>
      <c r="L10" s="47">
        <f t="shared" si="3"/>
        <v>0.11238124408999861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98</v>
      </c>
      <c r="B1" s="51" t="s">
        <v>1456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1458</v>
      </c>
      <c r="N2" s="72" t="s">
        <v>1470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369.89777200000003</v>
      </c>
      <c r="E6" s="14">
        <f ca="1">SUM(E7:OFFSET(E7,50,0))</f>
        <v>364.74873900000006</v>
      </c>
      <c r="F6" s="14">
        <f ca="1">SUM(F7:OFFSET(F7,50,0))</f>
        <v>86.873574377397262</v>
      </c>
      <c r="G6" s="14">
        <f ca="1">SUM(G7:OFFSET(G7,50,0))</f>
        <v>37.885106603609529</v>
      </c>
      <c r="H6" s="14">
        <f ca="1">SUM(H7:OFFSET(H7,50,0))</f>
        <v>28.461871448903334</v>
      </c>
      <c r="I6" s="14">
        <f ca="1">SUM(I7:OFFSET(I7,50,0))</f>
        <v>20.526596324884395</v>
      </c>
      <c r="J6" s="15">
        <f ca="1">IFERROR(G6/E6,0)</f>
        <v>0.10386631275950627</v>
      </c>
      <c r="K6" s="15">
        <f ca="1">IFERROR(SUM(G6,H6)/E6,0)</f>
        <v>0.18189775853484955</v>
      </c>
      <c r="L6" s="16">
        <f ca="1">IFERROR(SUM(G6,H6,I6)/E6,0)</f>
        <v>0.23817374836050426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</v>
      </c>
      <c r="C7" s="19" t="s">
        <v>258</v>
      </c>
      <c r="D7" s="20">
        <v>7.69069</v>
      </c>
      <c r="E7" s="21">
        <v>9.1281839999999992</v>
      </c>
      <c r="F7" s="21">
        <f t="shared" ref="F7:F31" si="0">SUM(G7,H7,I7)</f>
        <v>2.1433877385461528</v>
      </c>
      <c r="G7" s="21">
        <v>1.0000972708821791</v>
      </c>
      <c r="H7" s="21">
        <v>0.6923971558771882</v>
      </c>
      <c r="I7" s="21">
        <v>0.45089331178678549</v>
      </c>
      <c r="J7" s="22">
        <f t="shared" ref="J7:J31" si="1">IFERROR(G7/E7,0)</f>
        <v>0.10956147146926258</v>
      </c>
      <c r="K7" s="22">
        <f t="shared" ref="K7:K31" si="2">IFERROR(SUM(G7,H7)/E7,0)</f>
        <v>0.18541414445188303</v>
      </c>
      <c r="L7" s="23">
        <f t="shared" ref="L7:L31" si="3">IFERROR(SUM(G7,H7,I7)/E7,0)</f>
        <v>0.23480987440066425</v>
      </c>
      <c r="M7" s="4"/>
      <c r="N7" t="s">
        <v>281</v>
      </c>
      <c r="O7" s="5">
        <v>1.6957324708091619</v>
      </c>
      <c r="P7" s="71">
        <v>0.28183734934184285</v>
      </c>
    </row>
    <row r="8" spans="1:16" x14ac:dyDescent="0.25">
      <c r="A8" s="17"/>
      <c r="B8" s="55">
        <v>2</v>
      </c>
      <c r="C8" s="19" t="s">
        <v>259</v>
      </c>
      <c r="D8" s="20">
        <v>16.810781000000002</v>
      </c>
      <c r="E8" s="21">
        <v>17.761622000000003</v>
      </c>
      <c r="F8" s="21">
        <f t="shared" si="0"/>
        <v>4.8042741914568978</v>
      </c>
      <c r="G8" s="21">
        <v>1.97602576972713</v>
      </c>
      <c r="H8" s="21">
        <v>1.4348905110118721</v>
      </c>
      <c r="I8" s="21">
        <v>1.3933579107178957</v>
      </c>
      <c r="J8" s="22">
        <f t="shared" si="1"/>
        <v>0.11125255169416001</v>
      </c>
      <c r="K8" s="22">
        <f t="shared" si="2"/>
        <v>0.19203855823184401</v>
      </c>
      <c r="L8" s="23">
        <f t="shared" si="3"/>
        <v>0.27048623101296138</v>
      </c>
      <c r="M8" s="4"/>
      <c r="N8" t="s">
        <v>259</v>
      </c>
      <c r="O8" s="5">
        <v>4.8042741914568978</v>
      </c>
      <c r="P8" s="71">
        <v>0.27048623101296138</v>
      </c>
    </row>
    <row r="9" spans="1:16" x14ac:dyDescent="0.25">
      <c r="A9" s="17"/>
      <c r="B9" s="55">
        <v>3</v>
      </c>
      <c r="C9" s="19" t="s">
        <v>260</v>
      </c>
      <c r="D9" s="20">
        <v>23.497263</v>
      </c>
      <c r="E9" s="21">
        <v>21.304183999999999</v>
      </c>
      <c r="F9" s="21">
        <f t="shared" si="0"/>
        <v>5.1273921297579363</v>
      </c>
      <c r="G9" s="21">
        <v>2.1765473777923035</v>
      </c>
      <c r="H9" s="21">
        <v>1.8034748681748169</v>
      </c>
      <c r="I9" s="21">
        <v>1.1473698837908159</v>
      </c>
      <c r="J9" s="22">
        <f t="shared" si="1"/>
        <v>0.10216525438347245</v>
      </c>
      <c r="K9" s="22">
        <f t="shared" si="2"/>
        <v>0.18681880732757097</v>
      </c>
      <c r="L9" s="23">
        <f t="shared" si="3"/>
        <v>0.24067535887588731</v>
      </c>
      <c r="M9" s="4"/>
      <c r="N9" t="s">
        <v>263</v>
      </c>
      <c r="O9" s="5">
        <v>6.8002569119908003</v>
      </c>
      <c r="P9" s="71">
        <v>0.26704134209243491</v>
      </c>
    </row>
    <row r="10" spans="1:16" x14ac:dyDescent="0.25">
      <c r="A10" s="17"/>
      <c r="B10" s="55">
        <v>4</v>
      </c>
      <c r="C10" s="19" t="s">
        <v>261</v>
      </c>
      <c r="D10" s="20">
        <v>11.796535000000002</v>
      </c>
      <c r="E10" s="21">
        <v>11.876096</v>
      </c>
      <c r="F10" s="21">
        <f t="shared" si="0"/>
        <v>2.8743349249903076</v>
      </c>
      <c r="G10" s="21">
        <v>1.2473278067241154</v>
      </c>
      <c r="H10" s="21">
        <v>0.96919888571210322</v>
      </c>
      <c r="I10" s="21">
        <v>0.65780823255408905</v>
      </c>
      <c r="J10" s="22">
        <f t="shared" si="1"/>
        <v>0.10502843752055518</v>
      </c>
      <c r="K10" s="22">
        <f t="shared" si="2"/>
        <v>0.18663765368991783</v>
      </c>
      <c r="L10" s="23">
        <f t="shared" si="3"/>
        <v>0.24202691903048842</v>
      </c>
      <c r="M10" s="4"/>
      <c r="N10" t="s">
        <v>266</v>
      </c>
      <c r="O10" s="5">
        <v>5.0665282139052579</v>
      </c>
      <c r="P10" s="71">
        <v>0.26343519631156687</v>
      </c>
    </row>
    <row r="11" spans="1:16" x14ac:dyDescent="0.25">
      <c r="A11" s="17"/>
      <c r="B11" s="55">
        <v>5</v>
      </c>
      <c r="C11" s="19" t="s">
        <v>262</v>
      </c>
      <c r="D11" s="20">
        <v>20.454889000000005</v>
      </c>
      <c r="E11" s="21">
        <v>22.361476</v>
      </c>
      <c r="F11" s="21">
        <f t="shared" si="0"/>
        <v>5.2099038299138556</v>
      </c>
      <c r="G11" s="21">
        <v>2.5080645442594687</v>
      </c>
      <c r="H11" s="21">
        <v>1.4449738410694408</v>
      </c>
      <c r="I11" s="21">
        <v>1.2568654445849461</v>
      </c>
      <c r="J11" s="22">
        <f t="shared" si="1"/>
        <v>0.11216006243324317</v>
      </c>
      <c r="K11" s="22">
        <f t="shared" si="2"/>
        <v>0.17677895615338224</v>
      </c>
      <c r="L11" s="23">
        <f t="shared" si="3"/>
        <v>0.23298568618251567</v>
      </c>
      <c r="M11" s="4"/>
      <c r="N11" t="s">
        <v>270</v>
      </c>
      <c r="O11" s="5">
        <v>3.7013135055767634</v>
      </c>
      <c r="P11" s="71">
        <v>0.2533489230623589</v>
      </c>
    </row>
    <row r="12" spans="1:16" x14ac:dyDescent="0.25">
      <c r="A12" s="17"/>
      <c r="B12" s="55">
        <v>6</v>
      </c>
      <c r="C12" s="19" t="s">
        <v>263</v>
      </c>
      <c r="D12" s="20">
        <v>26.536027000000001</v>
      </c>
      <c r="E12" s="21">
        <v>25.465184000000001</v>
      </c>
      <c r="F12" s="21">
        <f t="shared" si="0"/>
        <v>6.8002569119908003</v>
      </c>
      <c r="G12" s="21">
        <v>3.2518111646404577</v>
      </c>
      <c r="H12" s="21">
        <v>1.9872910603698983</v>
      </c>
      <c r="I12" s="21">
        <v>1.5611546869804442</v>
      </c>
      <c r="J12" s="22">
        <f t="shared" si="1"/>
        <v>0.1276963545458952</v>
      </c>
      <c r="K12" s="22">
        <f t="shared" si="2"/>
        <v>0.20573588728085987</v>
      </c>
      <c r="L12" s="23">
        <f t="shared" si="3"/>
        <v>0.26704134209243491</v>
      </c>
      <c r="M12" s="4"/>
      <c r="N12" t="s">
        <v>275</v>
      </c>
      <c r="O12" s="5">
        <v>0.67723919817990463</v>
      </c>
      <c r="P12" s="71">
        <v>0.25178846018254897</v>
      </c>
    </row>
    <row r="13" spans="1:16" x14ac:dyDescent="0.25">
      <c r="A13" s="17"/>
      <c r="B13" s="55">
        <v>7</v>
      </c>
      <c r="C13" s="19" t="s">
        <v>264</v>
      </c>
      <c r="D13" s="20">
        <v>5.0632039999999998</v>
      </c>
      <c r="E13" s="21">
        <v>5.8058440000000004</v>
      </c>
      <c r="F13" s="21">
        <f t="shared" si="0"/>
        <v>1.3696883126758621</v>
      </c>
      <c r="G13" s="21">
        <v>0.47254144099861151</v>
      </c>
      <c r="H13" s="21">
        <v>0.4970368882677576</v>
      </c>
      <c r="I13" s="21">
        <v>0.400109983409493</v>
      </c>
      <c r="J13" s="22">
        <f t="shared" si="1"/>
        <v>8.1390654140657492E-2</v>
      </c>
      <c r="K13" s="22">
        <f t="shared" si="2"/>
        <v>0.16700041014990569</v>
      </c>
      <c r="L13" s="23">
        <f t="shared" si="3"/>
        <v>0.23591545220227447</v>
      </c>
      <c r="M13" s="4"/>
      <c r="N13" t="s">
        <v>265</v>
      </c>
      <c r="O13" s="5">
        <v>5.2700059163180413</v>
      </c>
      <c r="P13" s="71">
        <v>0.24892362693116532</v>
      </c>
    </row>
    <row r="14" spans="1:16" x14ac:dyDescent="0.25">
      <c r="A14" s="17"/>
      <c r="B14" s="55">
        <v>8</v>
      </c>
      <c r="C14" s="19" t="s">
        <v>265</v>
      </c>
      <c r="D14" s="20">
        <v>21.189455000000002</v>
      </c>
      <c r="E14" s="21">
        <v>21.171176000000003</v>
      </c>
      <c r="F14" s="21">
        <f t="shared" si="0"/>
        <v>5.2700059163180413</v>
      </c>
      <c r="G14" s="21">
        <v>2.3495614449166169</v>
      </c>
      <c r="H14" s="21">
        <v>1.6166575907591323</v>
      </c>
      <c r="I14" s="21">
        <v>1.3037868806422921</v>
      </c>
      <c r="J14" s="22">
        <f t="shared" si="1"/>
        <v>0.11097925995781324</v>
      </c>
      <c r="K14" s="22">
        <f t="shared" si="2"/>
        <v>0.1873405159768049</v>
      </c>
      <c r="L14" s="23">
        <f t="shared" si="3"/>
        <v>0.24892362693116532</v>
      </c>
      <c r="M14" s="4"/>
      <c r="N14" t="s">
        <v>261</v>
      </c>
      <c r="O14" s="5">
        <v>2.8743349249903076</v>
      </c>
      <c r="P14" s="71">
        <v>0.24202691903048842</v>
      </c>
    </row>
    <row r="15" spans="1:16" x14ac:dyDescent="0.25">
      <c r="A15" s="17"/>
      <c r="B15" s="55">
        <v>9</v>
      </c>
      <c r="C15" s="19" t="s">
        <v>266</v>
      </c>
      <c r="D15" s="20">
        <v>20.612967000000001</v>
      </c>
      <c r="E15" s="21">
        <v>19.232540999999998</v>
      </c>
      <c r="F15" s="21">
        <f t="shared" si="0"/>
        <v>5.0665282139052579</v>
      </c>
      <c r="G15" s="21">
        <v>2.1908104777648987</v>
      </c>
      <c r="H15" s="21">
        <v>1.6618479751759878</v>
      </c>
      <c r="I15" s="21">
        <v>1.2138697609643714</v>
      </c>
      <c r="J15" s="22">
        <f t="shared" si="1"/>
        <v>0.11391164993564287</v>
      </c>
      <c r="K15" s="22">
        <f t="shared" si="2"/>
        <v>0.20031978369061515</v>
      </c>
      <c r="L15" s="23">
        <f t="shared" si="3"/>
        <v>0.26343519631156687</v>
      </c>
      <c r="M15" s="4"/>
      <c r="N15" t="s">
        <v>260</v>
      </c>
      <c r="O15" s="5">
        <v>5.1273921297579363</v>
      </c>
      <c r="P15" s="71">
        <v>0.24067535887588731</v>
      </c>
    </row>
    <row r="16" spans="1:16" x14ac:dyDescent="0.25">
      <c r="A16" s="17"/>
      <c r="B16" s="55">
        <v>10</v>
      </c>
      <c r="C16" s="19" t="s">
        <v>267</v>
      </c>
      <c r="D16" s="20">
        <v>17.217199000000001</v>
      </c>
      <c r="E16" s="21">
        <v>16.322295</v>
      </c>
      <c r="F16" s="21">
        <f t="shared" si="0"/>
        <v>3.8938540108538291</v>
      </c>
      <c r="G16" s="21">
        <v>1.8522920246432477</v>
      </c>
      <c r="H16" s="21">
        <v>1.1545400396607874</v>
      </c>
      <c r="I16" s="21">
        <v>0.88702194654979394</v>
      </c>
      <c r="J16" s="22">
        <f t="shared" si="1"/>
        <v>0.1134823273714418</v>
      </c>
      <c r="K16" s="22">
        <f t="shared" si="2"/>
        <v>0.18421625539202882</v>
      </c>
      <c r="L16" s="23">
        <f t="shared" si="3"/>
        <v>0.23856044820007413</v>
      </c>
      <c r="M16" s="4"/>
      <c r="N16" t="s">
        <v>273</v>
      </c>
      <c r="O16" s="5">
        <v>3.6265580800009047</v>
      </c>
      <c r="P16" s="71">
        <v>0.23931525982700583</v>
      </c>
    </row>
    <row r="17" spans="1:16" x14ac:dyDescent="0.25">
      <c r="A17" s="17"/>
      <c r="B17" s="55">
        <v>11</v>
      </c>
      <c r="C17" s="19" t="s">
        <v>268</v>
      </c>
      <c r="D17" s="20">
        <v>5.9260300000000008</v>
      </c>
      <c r="E17" s="21">
        <v>6.0001890000000007</v>
      </c>
      <c r="F17" s="21">
        <f t="shared" si="0"/>
        <v>1.2383684831438586</v>
      </c>
      <c r="G17" s="21">
        <v>0.57943432022148045</v>
      </c>
      <c r="H17" s="21">
        <v>0.37236669957565027</v>
      </c>
      <c r="I17" s="21">
        <v>0.28656746334672789</v>
      </c>
      <c r="J17" s="22">
        <f t="shared" si="1"/>
        <v>9.6569344769219828E-2</v>
      </c>
      <c r="K17" s="22">
        <f t="shared" si="2"/>
        <v>0.15862850650156696</v>
      </c>
      <c r="L17" s="23">
        <f t="shared" si="3"/>
        <v>0.20638824596089531</v>
      </c>
      <c r="M17" s="4"/>
      <c r="N17" t="s">
        <v>267</v>
      </c>
      <c r="O17" s="5">
        <v>3.8938540108538291</v>
      </c>
      <c r="P17" s="71">
        <v>0.23856044820007413</v>
      </c>
    </row>
    <row r="18" spans="1:16" x14ac:dyDescent="0.25">
      <c r="A18" s="17"/>
      <c r="B18" s="55">
        <v>12</v>
      </c>
      <c r="C18" s="19" t="s">
        <v>269</v>
      </c>
      <c r="D18" s="20">
        <v>17.620452</v>
      </c>
      <c r="E18" s="21">
        <v>17.027961000000001</v>
      </c>
      <c r="F18" s="21">
        <f t="shared" si="0"/>
        <v>4.0425586331689374</v>
      </c>
      <c r="G18" s="21">
        <v>1.6367283583458629</v>
      </c>
      <c r="H18" s="21">
        <v>1.554573645165874</v>
      </c>
      <c r="I18" s="21">
        <v>0.85125662965720039</v>
      </c>
      <c r="J18" s="22">
        <f t="shared" si="1"/>
        <v>9.61200438705411E-2</v>
      </c>
      <c r="K18" s="22">
        <f t="shared" si="2"/>
        <v>0.18741539304158242</v>
      </c>
      <c r="L18" s="23">
        <f t="shared" si="3"/>
        <v>0.23740708785796122</v>
      </c>
      <c r="M18" s="4"/>
      <c r="N18" t="s">
        <v>269</v>
      </c>
      <c r="O18" s="5">
        <v>4.0425586331689374</v>
      </c>
      <c r="P18" s="71">
        <v>0.23740708785796122</v>
      </c>
    </row>
    <row r="19" spans="1:16" x14ac:dyDescent="0.25">
      <c r="A19" s="17"/>
      <c r="B19" s="55">
        <v>13</v>
      </c>
      <c r="C19" s="19" t="s">
        <v>270</v>
      </c>
      <c r="D19" s="20">
        <v>14.901262000000001</v>
      </c>
      <c r="E19" s="21">
        <v>14.609549000000003</v>
      </c>
      <c r="F19" s="21">
        <f t="shared" si="0"/>
        <v>3.7013135055767634</v>
      </c>
      <c r="G19" s="21">
        <v>1.8004122972179175</v>
      </c>
      <c r="H19" s="21">
        <v>1.0139376551669557</v>
      </c>
      <c r="I19" s="21">
        <v>0.88696355319189024</v>
      </c>
      <c r="J19" s="22">
        <f t="shared" si="1"/>
        <v>0.12323530981126914</v>
      </c>
      <c r="K19" s="22">
        <f t="shared" si="2"/>
        <v>0.19263770239484276</v>
      </c>
      <c r="L19" s="23">
        <f t="shared" si="3"/>
        <v>0.2533489230623589</v>
      </c>
      <c r="M19" s="4"/>
      <c r="N19" t="s">
        <v>264</v>
      </c>
      <c r="O19" s="5">
        <v>1.3696883126758621</v>
      </c>
      <c r="P19" s="71">
        <v>0.23591545220227447</v>
      </c>
    </row>
    <row r="20" spans="1:16" x14ac:dyDescent="0.25">
      <c r="A20" s="17"/>
      <c r="B20" s="55">
        <v>14</v>
      </c>
      <c r="C20" s="19" t="s">
        <v>271</v>
      </c>
      <c r="D20" s="20">
        <v>6.5177670000000019</v>
      </c>
      <c r="E20" s="21">
        <v>7.1901850000000005</v>
      </c>
      <c r="F20" s="21">
        <f t="shared" si="0"/>
        <v>1.2189138241537876</v>
      </c>
      <c r="G20" s="21">
        <v>0.36264466998181888</v>
      </c>
      <c r="H20" s="21">
        <v>0.56455413679941557</v>
      </c>
      <c r="I20" s="21">
        <v>0.29171501737255312</v>
      </c>
      <c r="J20" s="22">
        <f t="shared" si="1"/>
        <v>5.0436069444919546E-2</v>
      </c>
      <c r="K20" s="22">
        <f t="shared" si="2"/>
        <v>0.12895340061225607</v>
      </c>
      <c r="L20" s="23">
        <f t="shared" si="3"/>
        <v>0.16952468179244171</v>
      </c>
      <c r="M20" s="4"/>
      <c r="N20" t="s">
        <v>258</v>
      </c>
      <c r="O20" s="5">
        <v>2.1433877385461528</v>
      </c>
      <c r="P20" s="71">
        <v>0.23480987440066425</v>
      </c>
    </row>
    <row r="21" spans="1:16" x14ac:dyDescent="0.25">
      <c r="A21" s="17"/>
      <c r="B21" s="55">
        <v>15</v>
      </c>
      <c r="C21" s="19" t="s">
        <v>272</v>
      </c>
      <c r="D21" s="20">
        <v>62.167317000000011</v>
      </c>
      <c r="E21" s="21">
        <v>58.832574000000001</v>
      </c>
      <c r="F21" s="21">
        <f t="shared" si="0"/>
        <v>13.436660793081501</v>
      </c>
      <c r="G21" s="21">
        <v>5.3143386640003882</v>
      </c>
      <c r="H21" s="21">
        <v>4.8568856038646118</v>
      </c>
      <c r="I21" s="21">
        <v>3.2654365252165007</v>
      </c>
      <c r="J21" s="22">
        <f t="shared" si="1"/>
        <v>9.0329868348109132E-2</v>
      </c>
      <c r="K21" s="22">
        <f t="shared" si="2"/>
        <v>0.1728842302202348</v>
      </c>
      <c r="L21" s="23">
        <f t="shared" si="3"/>
        <v>0.22838811698229455</v>
      </c>
      <c r="M21" s="4"/>
      <c r="N21" t="s">
        <v>276</v>
      </c>
      <c r="O21" s="5">
        <v>1.4014394378191355</v>
      </c>
      <c r="P21" s="71">
        <v>0.23401123065656818</v>
      </c>
    </row>
    <row r="22" spans="1:16" x14ac:dyDescent="0.25">
      <c r="A22" s="17"/>
      <c r="B22" s="55">
        <v>16</v>
      </c>
      <c r="C22" s="19" t="s">
        <v>273</v>
      </c>
      <c r="D22" s="20">
        <v>15.277125999999999</v>
      </c>
      <c r="E22" s="21">
        <v>15.153894000000001</v>
      </c>
      <c r="F22" s="21">
        <f t="shared" si="0"/>
        <v>3.6265580800009047</v>
      </c>
      <c r="G22" s="21">
        <v>1.4578541709270212</v>
      </c>
      <c r="H22" s="21">
        <v>1.1164543551876704</v>
      </c>
      <c r="I22" s="21">
        <v>1.0522495538862131</v>
      </c>
      <c r="J22" s="22">
        <f t="shared" si="1"/>
        <v>9.6203270982826009E-2</v>
      </c>
      <c r="K22" s="22">
        <f t="shared" si="2"/>
        <v>0.16987769124653315</v>
      </c>
      <c r="L22" s="23">
        <f t="shared" si="3"/>
        <v>0.23931525982700583</v>
      </c>
      <c r="M22" s="4"/>
      <c r="N22" t="s">
        <v>262</v>
      </c>
      <c r="O22" s="5">
        <v>5.2099038299138556</v>
      </c>
      <c r="P22" s="71">
        <v>0.23298568618251567</v>
      </c>
    </row>
    <row r="23" spans="1:16" x14ac:dyDescent="0.25">
      <c r="A23" s="17"/>
      <c r="B23" s="55">
        <v>17</v>
      </c>
      <c r="C23" s="19" t="s">
        <v>274</v>
      </c>
      <c r="D23" s="20">
        <v>1.6620109999999999</v>
      </c>
      <c r="E23" s="21">
        <v>2.0084789999999999</v>
      </c>
      <c r="F23" s="21">
        <f t="shared" si="0"/>
        <v>0.28582470418083616</v>
      </c>
      <c r="G23" s="21">
        <v>0.11894076195858361</v>
      </c>
      <c r="H23" s="21">
        <v>9.7595390976916718E-2</v>
      </c>
      <c r="I23" s="21">
        <v>6.9288551245335839E-2</v>
      </c>
      <c r="J23" s="22">
        <f t="shared" si="1"/>
        <v>5.9219320669314249E-2</v>
      </c>
      <c r="K23" s="22">
        <f t="shared" si="2"/>
        <v>0.10781101168371705</v>
      </c>
      <c r="L23" s="23">
        <f t="shared" si="3"/>
        <v>0.14230903294524672</v>
      </c>
      <c r="M23" s="4"/>
      <c r="N23" t="s">
        <v>278</v>
      </c>
      <c r="O23" s="5">
        <v>4.668962178538095</v>
      </c>
      <c r="P23" s="71">
        <v>0.23240476260589998</v>
      </c>
    </row>
    <row r="24" spans="1:16" x14ac:dyDescent="0.25">
      <c r="A24" s="17"/>
      <c r="B24" s="55">
        <v>18</v>
      </c>
      <c r="C24" s="19" t="s">
        <v>275</v>
      </c>
      <c r="D24" s="20">
        <v>2.6916429999999996</v>
      </c>
      <c r="E24" s="21">
        <v>2.6897149999999996</v>
      </c>
      <c r="F24" s="21">
        <f t="shared" si="0"/>
        <v>0.67723919817990463</v>
      </c>
      <c r="G24" s="21">
        <v>0.35811739945529553</v>
      </c>
      <c r="H24" s="21">
        <v>0.19124370871259089</v>
      </c>
      <c r="I24" s="21">
        <v>0.12787809001201822</v>
      </c>
      <c r="J24" s="22">
        <f t="shared" si="1"/>
        <v>0.13314325103414137</v>
      </c>
      <c r="K24" s="22">
        <f t="shared" si="2"/>
        <v>0.20424509963616461</v>
      </c>
      <c r="L24" s="23">
        <f t="shared" si="3"/>
        <v>0.25178846018254897</v>
      </c>
      <c r="M24" s="4"/>
      <c r="N24" t="s">
        <v>277</v>
      </c>
      <c r="O24" s="5">
        <v>3.4739808041831566</v>
      </c>
      <c r="P24" s="71">
        <v>0.22842295592268402</v>
      </c>
    </row>
    <row r="25" spans="1:16" x14ac:dyDescent="0.25">
      <c r="A25" s="17"/>
      <c r="B25" s="55">
        <v>19</v>
      </c>
      <c r="C25" s="19" t="s">
        <v>276</v>
      </c>
      <c r="D25" s="20">
        <v>6.0518749999999999</v>
      </c>
      <c r="E25" s="21">
        <v>5.9887699999999988</v>
      </c>
      <c r="F25" s="21">
        <f t="shared" si="0"/>
        <v>1.4014394378191355</v>
      </c>
      <c r="G25" s="21">
        <v>0.62102241319553286</v>
      </c>
      <c r="H25" s="21">
        <v>0.45267632099421462</v>
      </c>
      <c r="I25" s="21">
        <v>0.32774070362938801</v>
      </c>
      <c r="J25" s="22">
        <f t="shared" si="1"/>
        <v>0.10369782329185008</v>
      </c>
      <c r="K25" s="22">
        <f t="shared" si="2"/>
        <v>0.17928535144775098</v>
      </c>
      <c r="L25" s="23">
        <f t="shared" si="3"/>
        <v>0.23401123065656818</v>
      </c>
      <c r="M25" s="4"/>
      <c r="N25" t="s">
        <v>272</v>
      </c>
      <c r="O25" s="5">
        <v>13.436660793081501</v>
      </c>
      <c r="P25" s="71">
        <v>0.22838811698229455</v>
      </c>
    </row>
    <row r="26" spans="1:16" x14ac:dyDescent="0.25">
      <c r="A26" s="17"/>
      <c r="B26" s="55">
        <v>20</v>
      </c>
      <c r="C26" s="19" t="s">
        <v>277</v>
      </c>
      <c r="D26" s="20">
        <v>15.448551</v>
      </c>
      <c r="E26" s="21">
        <v>15.208545000000001</v>
      </c>
      <c r="F26" s="21">
        <f t="shared" si="0"/>
        <v>3.4739808041831566</v>
      </c>
      <c r="G26" s="21">
        <v>1.631281650159508</v>
      </c>
      <c r="H26" s="21">
        <v>1.0919471615143266</v>
      </c>
      <c r="I26" s="21">
        <v>0.75075199250932201</v>
      </c>
      <c r="J26" s="22">
        <f t="shared" si="1"/>
        <v>0.10726086224287122</v>
      </c>
      <c r="K26" s="22">
        <f t="shared" si="2"/>
        <v>0.17905912838301327</v>
      </c>
      <c r="L26" s="23">
        <f t="shared" si="3"/>
        <v>0.22842295592268402</v>
      </c>
      <c r="M26" s="4"/>
      <c r="N26" t="s">
        <v>279</v>
      </c>
      <c r="O26" s="5">
        <v>1.7238108586443559</v>
      </c>
      <c r="P26" s="71">
        <v>0.21417016029418032</v>
      </c>
    </row>
    <row r="27" spans="1:16" x14ac:dyDescent="0.25">
      <c r="A27" s="17"/>
      <c r="B27" s="55">
        <v>21</v>
      </c>
      <c r="C27" s="19" t="s">
        <v>278</v>
      </c>
      <c r="D27" s="20">
        <v>21.133847999999997</v>
      </c>
      <c r="E27" s="21">
        <v>20.089786999999998</v>
      </c>
      <c r="F27" s="21">
        <f t="shared" si="0"/>
        <v>4.668962178538095</v>
      </c>
      <c r="G27" s="21">
        <v>2.1076043975590437</v>
      </c>
      <c r="H27" s="21">
        <v>1.5467766373112681</v>
      </c>
      <c r="I27" s="21">
        <v>1.0145811436677832</v>
      </c>
      <c r="J27" s="22">
        <f t="shared" si="1"/>
        <v>0.10490924555641351</v>
      </c>
      <c r="K27" s="22">
        <f t="shared" si="2"/>
        <v>0.18190242807802354</v>
      </c>
      <c r="L27" s="23">
        <f t="shared" si="3"/>
        <v>0.23240476260589998</v>
      </c>
      <c r="M27" s="4"/>
      <c r="N27" t="s">
        <v>268</v>
      </c>
      <c r="O27" s="5">
        <v>1.2383684831438586</v>
      </c>
      <c r="P27" s="71">
        <v>0.20638824596089531</v>
      </c>
    </row>
    <row r="28" spans="1:16" x14ac:dyDescent="0.25">
      <c r="A28" s="17"/>
      <c r="B28" s="55">
        <v>22</v>
      </c>
      <c r="C28" s="19" t="s">
        <v>279</v>
      </c>
      <c r="D28" s="20">
        <v>7.5404600000000004</v>
      </c>
      <c r="E28" s="21">
        <v>8.0487909999999996</v>
      </c>
      <c r="F28" s="21">
        <f t="shared" si="0"/>
        <v>1.7238108586443559</v>
      </c>
      <c r="G28" s="21">
        <v>0.73597247904945107</v>
      </c>
      <c r="H28" s="21">
        <v>0.56233664909814252</v>
      </c>
      <c r="I28" s="21">
        <v>0.42550173049676232</v>
      </c>
      <c r="J28" s="22">
        <f t="shared" si="1"/>
        <v>9.1438885548084312E-2</v>
      </c>
      <c r="K28" s="22">
        <f t="shared" si="2"/>
        <v>0.16130486282319836</v>
      </c>
      <c r="L28" s="23">
        <f t="shared" si="3"/>
        <v>0.21417016029418032</v>
      </c>
      <c r="M28" s="4"/>
      <c r="N28" t="s">
        <v>280</v>
      </c>
      <c r="O28" s="5">
        <v>1.2715151061061079</v>
      </c>
      <c r="P28" s="71">
        <v>0.20626548187052712</v>
      </c>
    </row>
    <row r="29" spans="1:16" x14ac:dyDescent="0.25">
      <c r="A29" s="17"/>
      <c r="B29" s="55">
        <v>23</v>
      </c>
      <c r="C29" s="19" t="s">
        <v>280</v>
      </c>
      <c r="D29" s="20">
        <v>6.6031270000000006</v>
      </c>
      <c r="E29" s="21">
        <v>6.1644590000000008</v>
      </c>
      <c r="F29" s="21">
        <f t="shared" si="0"/>
        <v>1.2715151061061079</v>
      </c>
      <c r="G29" s="21">
        <v>0.64133807386542685</v>
      </c>
      <c r="H29" s="21">
        <v>0.41670157152111642</v>
      </c>
      <c r="I29" s="21">
        <v>0.21347546071956458</v>
      </c>
      <c r="J29" s="22">
        <f t="shared" si="1"/>
        <v>0.10403801434406924</v>
      </c>
      <c r="K29" s="22">
        <f t="shared" si="2"/>
        <v>0.17163544203741854</v>
      </c>
      <c r="L29" s="23">
        <f t="shared" si="3"/>
        <v>0.20626548187052712</v>
      </c>
      <c r="M29" s="4"/>
      <c r="N29" t="s">
        <v>282</v>
      </c>
      <c r="O29" s="5">
        <v>1.8510701194018111</v>
      </c>
      <c r="P29" s="71">
        <v>0.19924261820089448</v>
      </c>
    </row>
    <row r="30" spans="1:16" x14ac:dyDescent="0.25">
      <c r="A30" s="17"/>
      <c r="B30" s="55">
        <v>24</v>
      </c>
      <c r="C30" s="19" t="s">
        <v>281</v>
      </c>
      <c r="D30" s="20">
        <v>5.7355020000000003</v>
      </c>
      <c r="E30" s="21">
        <v>6.0167060000000001</v>
      </c>
      <c r="F30" s="21">
        <f t="shared" si="0"/>
        <v>1.6957324708091619</v>
      </c>
      <c r="G30" s="21">
        <v>0.59853750373986259</v>
      </c>
      <c r="H30" s="21">
        <v>0.8202629549869016</v>
      </c>
      <c r="I30" s="21">
        <v>0.2769320120823977</v>
      </c>
      <c r="J30" s="22">
        <f t="shared" si="1"/>
        <v>9.9479267183715234E-2</v>
      </c>
      <c r="K30" s="22">
        <f t="shared" si="2"/>
        <v>0.2358101690072216</v>
      </c>
      <c r="L30" s="23">
        <f t="shared" si="3"/>
        <v>0.28183734934184285</v>
      </c>
      <c r="M30" s="4"/>
      <c r="N30" t="s">
        <v>271</v>
      </c>
      <c r="O30" s="5">
        <v>1.2189138241537876</v>
      </c>
      <c r="P30" s="71">
        <v>0.16952468179244171</v>
      </c>
    </row>
    <row r="31" spans="1:16" ht="15.75" thickBot="1" x14ac:dyDescent="0.3">
      <c r="A31" s="24"/>
      <c r="B31" s="56">
        <v>25</v>
      </c>
      <c r="C31" s="26" t="s">
        <v>282</v>
      </c>
      <c r="D31" s="27">
        <v>9.7517910000000008</v>
      </c>
      <c r="E31" s="28">
        <v>9.2905330000000017</v>
      </c>
      <c r="F31" s="28">
        <f t="shared" si="0"/>
        <v>1.8510701194018111</v>
      </c>
      <c r="G31" s="28">
        <v>0.89580012158330646</v>
      </c>
      <c r="H31" s="28">
        <v>0.54125014194869436</v>
      </c>
      <c r="I31" s="28">
        <v>0.41401985586981027</v>
      </c>
      <c r="J31" s="29">
        <f t="shared" si="1"/>
        <v>9.6420745890823084E-2</v>
      </c>
      <c r="K31" s="29">
        <f t="shared" si="2"/>
        <v>0.15467899027235579</v>
      </c>
      <c r="L31" s="30">
        <f t="shared" si="3"/>
        <v>0.19924261820089448</v>
      </c>
      <c r="M31" s="4"/>
      <c r="N31" t="s">
        <v>274</v>
      </c>
      <c r="O31" s="5">
        <v>0.28582470418083616</v>
      </c>
      <c r="P31" s="71">
        <v>0.14230903294524672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topLeftCell="A10" workbookViewId="0">
      <selection activeCell="A18" sqref="A18:D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98</v>
      </c>
      <c r="B1" s="49" t="s">
        <v>1456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1459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369.89777200000003</v>
      </c>
      <c r="E6" s="14">
        <v>364.74873900000006</v>
      </c>
      <c r="F6" s="14">
        <v>86.873574377397262</v>
      </c>
      <c r="G6" s="14">
        <v>37.885106603609529</v>
      </c>
      <c r="H6" s="14">
        <v>28.461871448903334</v>
      </c>
      <c r="I6" s="14">
        <v>20.526596324884395</v>
      </c>
      <c r="J6" s="15">
        <v>0.10386631275950627</v>
      </c>
      <c r="K6" s="15">
        <v>0.18189775853484955</v>
      </c>
      <c r="L6" s="16">
        <v>0.23817374836050426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367.35081099999991</v>
      </c>
      <c r="E7" s="38">
        <f ca="1">SUM(E8:OFFSET(E6,MATCH("PROYECTOS",$A$8:$A$50,0),0))</f>
        <v>362.58437499999991</v>
      </c>
      <c r="F7" s="38">
        <f ca="1">SUM(F8:OFFSET(F6,MATCH("PROYECTOS",$A$8:$A$50,0),0))</f>
        <v>86.630340458413656</v>
      </c>
      <c r="G7" s="38">
        <f ca="1">SUM(G8:OFFSET(G6,MATCH("PROYECTOS",$A$8:$A$50,0),0))</f>
        <v>37.855426613003146</v>
      </c>
      <c r="H7" s="38">
        <f ca="1">SUM(H8:OFFSET(H6,MATCH("PROYECTOS",$A$8:$A$50,0),0))</f>
        <v>28.333445088936937</v>
      </c>
      <c r="I7" s="38">
        <f ca="1">SUM(I8:OFFSET(I6,MATCH("PROYECTOS",$A$8:$A$50,0),0))</f>
        <v>20.441468756473569</v>
      </c>
      <c r="J7" s="39">
        <f ca="1">IFERROR(G7/E7,0)</f>
        <v>0.10440446203177717</v>
      </c>
      <c r="K7" s="39">
        <f ca="1">IFERROR(SUM(G7,H7)/E7,0)</f>
        <v>0.18254750139726816</v>
      </c>
      <c r="L7" s="40">
        <f ca="1">IFERROR(SUM(G7,H7,I7)/E7,0)</f>
        <v>0.23892463777131509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26.871004999999993</v>
      </c>
      <c r="E8" s="21">
        <v>26.161938000000003</v>
      </c>
      <c r="F8" s="21">
        <f t="shared" ref="F8:F10" si="0">SUM(G8,H8,I8)</f>
        <v>5.8128368638180881</v>
      </c>
      <c r="G8" s="21">
        <v>2.5441780362125428</v>
      </c>
      <c r="H8" s="21">
        <v>1.7156349588749116</v>
      </c>
      <c r="I8" s="21">
        <v>1.5530238687306337</v>
      </c>
      <c r="J8" s="22">
        <f t="shared" ref="J8:J11" si="1">IFERROR(G8/E8,0)</f>
        <v>9.7247307757267157E-2</v>
      </c>
      <c r="K8" s="22">
        <f t="shared" ref="K8:K11" si="2">IFERROR(SUM(G8,H8)/E8,0)</f>
        <v>0.16282482571006224</v>
      </c>
      <c r="L8" s="23">
        <f t="shared" ref="L8:L11" si="3">IFERROR(SUM(G8,H8,I8)/E8,0)</f>
        <v>0.22218678386203985</v>
      </c>
      <c r="M8" s="4"/>
    </row>
    <row r="9" spans="1:13" ht="63.75" x14ac:dyDescent="0.25">
      <c r="A9" s="17"/>
      <c r="B9" s="19">
        <v>3000314</v>
      </c>
      <c r="C9" s="19" t="s">
        <v>1461</v>
      </c>
      <c r="D9" s="20">
        <v>117.25184400000003</v>
      </c>
      <c r="E9" s="21">
        <v>116.70601099999999</v>
      </c>
      <c r="F9" s="21">
        <f t="shared" si="0"/>
        <v>31.666639232109901</v>
      </c>
      <c r="G9" s="21">
        <v>14.853733577941966</v>
      </c>
      <c r="H9" s="21">
        <v>9.9188025775356436</v>
      </c>
      <c r="I9" s="21">
        <v>6.894103076632291</v>
      </c>
      <c r="J9" s="22">
        <f t="shared" si="1"/>
        <v>0.12727479459427302</v>
      </c>
      <c r="K9" s="22">
        <f t="shared" si="2"/>
        <v>0.21226444073628403</v>
      </c>
      <c r="L9" s="23">
        <f t="shared" si="3"/>
        <v>0.27133683141744863</v>
      </c>
      <c r="M9" s="4"/>
    </row>
    <row r="10" spans="1:13" ht="63.75" x14ac:dyDescent="0.25">
      <c r="A10" s="17"/>
      <c r="B10" s="19">
        <v>3000584</v>
      </c>
      <c r="C10" s="19" t="s">
        <v>1462</v>
      </c>
      <c r="D10" s="20">
        <v>223.22796199999991</v>
      </c>
      <c r="E10" s="21">
        <v>219.71642599999996</v>
      </c>
      <c r="F10" s="21">
        <f t="shared" si="0"/>
        <v>49.150864362485663</v>
      </c>
      <c r="G10" s="21">
        <v>20.457514998848637</v>
      </c>
      <c r="H10" s="21">
        <v>16.699007552526382</v>
      </c>
      <c r="I10" s="21">
        <v>11.994341811110644</v>
      </c>
      <c r="J10" s="22">
        <f t="shared" si="1"/>
        <v>9.3108719139863683E-2</v>
      </c>
      <c r="K10" s="22">
        <f t="shared" si="2"/>
        <v>0.16911126413177241</v>
      </c>
      <c r="L10" s="23">
        <f t="shared" si="3"/>
        <v>0.22370136478774541</v>
      </c>
      <c r="M10" s="4"/>
    </row>
    <row r="11" spans="1:13" ht="15.75" thickBot="1" x14ac:dyDescent="0.3">
      <c r="A11" s="41" t="s">
        <v>302</v>
      </c>
      <c r="B11" s="43"/>
      <c r="C11" s="43"/>
      <c r="D11" s="44">
        <f ca="1">OFFSET(D11,-MATCH("PROYECTOS",$A$8:$A$50,0)-1,0)-(OFFSET(D11,-MATCH("PROYECTOS",$A$8:$A$50,0),0))</f>
        <v>2.5469610000001239</v>
      </c>
      <c r="E11" s="45">
        <f t="shared" ref="E11:I11" ca="1" si="4">OFFSET(E11,-MATCH("PROYECTOS",$A$8:$A$50,0)-1,0)-(OFFSET(E11,-MATCH("PROYECTOS",$A$8:$A$50,0),0))</f>
        <v>2.1643640000001483</v>
      </c>
      <c r="F11" s="45">
        <f t="shared" ca="1" si="4"/>
        <v>0.24323391898360569</v>
      </c>
      <c r="G11" s="45">
        <f t="shared" ca="1" si="4"/>
        <v>2.9679990606382489E-2</v>
      </c>
      <c r="H11" s="45">
        <f t="shared" ca="1" si="4"/>
        <v>0.12842635996639729</v>
      </c>
      <c r="I11" s="45">
        <f t="shared" ca="1" si="4"/>
        <v>8.5127568410825916E-2</v>
      </c>
      <c r="J11" s="46">
        <f t="shared" ca="1" si="1"/>
        <v>1.3713030990341947E-2</v>
      </c>
      <c r="K11" s="46">
        <f t="shared" ca="1" si="2"/>
        <v>7.3049796879253642E-2</v>
      </c>
      <c r="L11" s="47">
        <f t="shared" ca="1" si="3"/>
        <v>0.11238124408999088</v>
      </c>
      <c r="M11" s="4"/>
    </row>
    <row r="12" spans="1:13" ht="15.75" thickBot="1" x14ac:dyDescent="0.3"/>
    <row r="13" spans="1:13" ht="15.75" thickBot="1" x14ac:dyDescent="0.3">
      <c r="A13" s="89" t="s">
        <v>324</v>
      </c>
      <c r="B13" s="90"/>
      <c r="C13" s="90"/>
      <c r="D13" s="91"/>
    </row>
    <row r="14" spans="1:13" ht="15.75" thickBot="1" x14ac:dyDescent="0.3">
      <c r="A14" s="1" t="s">
        <v>1471</v>
      </c>
    </row>
    <row r="15" spans="1:13" ht="45" customHeight="1" x14ac:dyDescent="0.25">
      <c r="A15" s="82" t="s">
        <v>326</v>
      </c>
      <c r="B15" s="83"/>
      <c r="C15" s="83"/>
      <c r="D15" s="94" t="s">
        <v>327</v>
      </c>
    </row>
    <row r="16" spans="1:13" ht="15.75" thickBot="1" x14ac:dyDescent="0.3">
      <c r="A16" s="92"/>
      <c r="B16" s="93"/>
      <c r="C16" s="93"/>
      <c r="D16" s="95"/>
    </row>
    <row r="17" spans="1:4" x14ac:dyDescent="0.25">
      <c r="A17" s="17"/>
      <c r="B17" s="19">
        <v>3000001</v>
      </c>
      <c r="C17" s="19" t="s">
        <v>284</v>
      </c>
      <c r="D17" s="23">
        <v>0.22218678386203985</v>
      </c>
    </row>
    <row r="18" spans="1:4" ht="64.5" thickBot="1" x14ac:dyDescent="0.3">
      <c r="A18" s="24"/>
      <c r="B18" s="26">
        <v>3000584</v>
      </c>
      <c r="C18" s="26" t="s">
        <v>1462</v>
      </c>
      <c r="D18" s="30">
        <v>0.22370136478774541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topLeftCell="A16" workbookViewId="0">
      <selection activeCell="A18" sqref="A18:XFD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98</v>
      </c>
      <c r="B1" s="49" t="s">
        <v>1456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1460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369.89777200000003</v>
      </c>
      <c r="I6" s="14">
        <v>364.74873900000006</v>
      </c>
      <c r="J6" s="14">
        <v>86.873574377397262</v>
      </c>
      <c r="K6" s="14">
        <v>37.885106603609529</v>
      </c>
      <c r="L6" s="14">
        <v>28.461871448903334</v>
      </c>
      <c r="M6" s="14">
        <v>20.526596324884395</v>
      </c>
      <c r="N6" s="15">
        <v>0.10386631275950627</v>
      </c>
      <c r="O6" s="15">
        <v>0.18189775853484955</v>
      </c>
      <c r="P6" s="16">
        <v>0.23817374836050426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SUM(H8:OFFSET(H6,MATCH("PROYECTOS",$A$8:$A$27,0),0))</f>
        <v>367.35081100000002</v>
      </c>
      <c r="I7" s="38">
        <f ca="1">SUM(I8:OFFSET(I6,MATCH("PROYECTOS",$A$8:$A$27,0),0))</f>
        <v>362.58437499999997</v>
      </c>
      <c r="J7" s="38">
        <f ca="1">SUM(J8:OFFSET(J6,MATCH("PROYECTOS",$A$8:$A$27,0),0))</f>
        <v>86.630340458413656</v>
      </c>
      <c r="K7" s="38">
        <f ca="1">SUM(K8:OFFSET(K6,MATCH("PROYECTOS",$A$8:$A$27,0),0))</f>
        <v>37.855426613003146</v>
      </c>
      <c r="L7" s="38">
        <f ca="1">SUM(L8:OFFSET(L6,MATCH("PROYECTOS",$A$8:$A$27,0),0))</f>
        <v>28.333445088936937</v>
      </c>
      <c r="M7" s="38">
        <f ca="1">SUM(M8:OFFSET(M6,MATCH("PROYECTOS",$A$8:$A$27,0),0))</f>
        <v>20.441468756473569</v>
      </c>
      <c r="N7" s="39">
        <f ca="1">IFERROR(K7/I7,0)</f>
        <v>0.10440446203177715</v>
      </c>
      <c r="O7" s="39">
        <f ca="1">IFERROR(SUM(K7,L7)/I7,0)</f>
        <v>0.18254750139726814</v>
      </c>
      <c r="P7" s="40">
        <f ca="1">IFERROR(SUM(K7,L7,M7)/I7,0)</f>
        <v>0.23892463777131506</v>
      </c>
      <c r="Q7" s="64"/>
      <c r="R7" s="38"/>
      <c r="S7" s="40"/>
    </row>
    <row r="8" spans="1:19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1</v>
      </c>
      <c r="G8" s="19" t="s">
        <v>539</v>
      </c>
      <c r="H8" s="20">
        <v>24.957281999999992</v>
      </c>
      <c r="I8" s="21">
        <v>24.248215000000002</v>
      </c>
      <c r="J8" s="21">
        <f t="shared" ref="J8:J17" si="0">SUM(K8,L8,M8)</f>
        <v>5.5946467967778197</v>
      </c>
      <c r="K8" s="21">
        <v>2.4801901254650147</v>
      </c>
      <c r="L8" s="21">
        <v>1.6522506418968668</v>
      </c>
      <c r="M8" s="21">
        <v>1.4622060294159382</v>
      </c>
      <c r="N8" s="22">
        <f t="shared" ref="N8:N18" si="1">IFERROR(K8/I8,0)</f>
        <v>0.10228341036505222</v>
      </c>
      <c r="O8" s="22">
        <f t="shared" ref="O8:O18" si="2">IFERROR(SUM(K8,L8)/I8,0)</f>
        <v>0.1704224730505681</v>
      </c>
      <c r="P8" s="23">
        <f t="shared" ref="P8:P18" si="3">IFERROR(SUM(K8,L8,M8)/I8,0)</f>
        <v>0.23072406759746311</v>
      </c>
      <c r="Q8" s="70">
        <v>112</v>
      </c>
      <c r="R8" s="21">
        <v>0</v>
      </c>
      <c r="S8" s="23">
        <f>IFERROR(R8/Q8,0)</f>
        <v>0</v>
      </c>
    </row>
    <row r="9" spans="1:19" ht="63.75" x14ac:dyDescent="0.25">
      <c r="A9" s="17"/>
      <c r="B9" s="19">
        <v>5002894</v>
      </c>
      <c r="C9" s="19" t="s">
        <v>1463</v>
      </c>
      <c r="D9" s="68">
        <v>3000314</v>
      </c>
      <c r="E9" s="19" t="s">
        <v>1461</v>
      </c>
      <c r="F9" s="69">
        <v>56</v>
      </c>
      <c r="G9" s="19" t="s">
        <v>429</v>
      </c>
      <c r="H9" s="20">
        <v>0.31152799999999997</v>
      </c>
      <c r="I9" s="21">
        <v>0.64730100000000002</v>
      </c>
      <c r="J9" s="21">
        <f t="shared" si="0"/>
        <v>0.28322779796280884</v>
      </c>
      <c r="K9" s="21">
        <v>0</v>
      </c>
      <c r="L9" s="21">
        <v>0.28370499795710202</v>
      </c>
      <c r="M9" s="21">
        <v>-4.7719999429318705E-4</v>
      </c>
      <c r="N9" s="22">
        <f t="shared" si="1"/>
        <v>0</v>
      </c>
      <c r="O9" s="22">
        <f t="shared" si="2"/>
        <v>0.43828913898959221</v>
      </c>
      <c r="P9" s="23">
        <f t="shared" si="3"/>
        <v>0.43755192400878234</v>
      </c>
      <c r="Q9" s="70">
        <v>54001</v>
      </c>
      <c r="R9" s="21">
        <v>0</v>
      </c>
      <c r="S9" s="23">
        <f t="shared" ref="S9:S17" si="4">IFERROR(R9/Q9,0)</f>
        <v>0</v>
      </c>
    </row>
    <row r="10" spans="1:19" ht="63.75" x14ac:dyDescent="0.25">
      <c r="A10" s="17"/>
      <c r="B10" s="19">
        <v>5002955</v>
      </c>
      <c r="C10" s="19" t="s">
        <v>1464</v>
      </c>
      <c r="D10" s="68">
        <v>3000314</v>
      </c>
      <c r="E10" s="19" t="s">
        <v>1461</v>
      </c>
      <c r="F10" s="69">
        <v>56</v>
      </c>
      <c r="G10" s="19" t="s">
        <v>429</v>
      </c>
      <c r="H10" s="20">
        <v>93.353943000000001</v>
      </c>
      <c r="I10" s="21">
        <v>94.589076999999989</v>
      </c>
      <c r="J10" s="21">
        <f t="shared" si="0"/>
        <v>25.929580862901275</v>
      </c>
      <c r="K10" s="21">
        <v>12.086860241164686</v>
      </c>
      <c r="L10" s="21">
        <v>8.0423793393856613</v>
      </c>
      <c r="M10" s="21">
        <v>5.8003412823509279</v>
      </c>
      <c r="N10" s="22">
        <f t="shared" si="1"/>
        <v>0.12778283311893071</v>
      </c>
      <c r="O10" s="22">
        <f t="shared" si="2"/>
        <v>0.21280723122554995</v>
      </c>
      <c r="P10" s="23">
        <f t="shared" si="3"/>
        <v>0.27412870159311609</v>
      </c>
      <c r="Q10" s="70">
        <v>84493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5003032</v>
      </c>
      <c r="C11" s="19" t="s">
        <v>521</v>
      </c>
      <c r="D11" s="68">
        <v>3000001</v>
      </c>
      <c r="E11" s="19" t="s">
        <v>284</v>
      </c>
      <c r="F11" s="69">
        <v>60</v>
      </c>
      <c r="G11" s="19" t="s">
        <v>318</v>
      </c>
      <c r="H11" s="20">
        <v>1.9137230000000001</v>
      </c>
      <c r="I11" s="21">
        <v>1.9137230000000005</v>
      </c>
      <c r="J11" s="21">
        <f t="shared" si="0"/>
        <v>0.21819006704026833</v>
      </c>
      <c r="K11" s="21">
        <v>6.3987910747528076E-2</v>
      </c>
      <c r="L11" s="21">
        <v>6.3384316978044808E-2</v>
      </c>
      <c r="M11" s="21">
        <v>9.0817839314695448E-2</v>
      </c>
      <c r="N11" s="22">
        <f t="shared" si="1"/>
        <v>3.3436349329306309E-2</v>
      </c>
      <c r="O11" s="22">
        <f t="shared" si="2"/>
        <v>6.6557295766196498E-2</v>
      </c>
      <c r="P11" s="23">
        <f t="shared" si="3"/>
        <v>0.11401340060200367</v>
      </c>
      <c r="Q11" s="70">
        <v>2</v>
      </c>
      <c r="R11" s="21">
        <v>0</v>
      </c>
      <c r="S11" s="23">
        <f t="shared" si="4"/>
        <v>0</v>
      </c>
    </row>
    <row r="12" spans="1:19" ht="63.75" x14ac:dyDescent="0.25">
      <c r="A12" s="17"/>
      <c r="B12" s="19">
        <v>5004343</v>
      </c>
      <c r="C12" s="19" t="s">
        <v>1465</v>
      </c>
      <c r="D12" s="68">
        <v>3000314</v>
      </c>
      <c r="E12" s="19" t="s">
        <v>1461</v>
      </c>
      <c r="F12" s="69">
        <v>194</v>
      </c>
      <c r="G12" s="19" t="s">
        <v>1095</v>
      </c>
      <c r="H12" s="20">
        <v>13.57945</v>
      </c>
      <c r="I12" s="21">
        <v>11.444489000000001</v>
      </c>
      <c r="J12" s="21">
        <f t="shared" si="0"/>
        <v>3.6050957628031028</v>
      </c>
      <c r="K12" s="21">
        <v>1.7916665964767162</v>
      </c>
      <c r="L12" s="21">
        <v>1.1232568620325765</v>
      </c>
      <c r="M12" s="21">
        <v>0.69017230429381016</v>
      </c>
      <c r="N12" s="22">
        <f t="shared" si="1"/>
        <v>0.15655278243324941</v>
      </c>
      <c r="O12" s="22">
        <f t="shared" si="2"/>
        <v>0.25470105816950783</v>
      </c>
      <c r="P12" s="23">
        <f t="shared" si="3"/>
        <v>0.3150071412365465</v>
      </c>
      <c r="Q12" s="70">
        <v>1561</v>
      </c>
      <c r="R12" s="21">
        <v>0</v>
      </c>
      <c r="S12" s="23">
        <f t="shared" si="4"/>
        <v>0</v>
      </c>
    </row>
    <row r="13" spans="1:19" ht="63.75" x14ac:dyDescent="0.25">
      <c r="A13" s="17"/>
      <c r="B13" s="19">
        <v>5004343</v>
      </c>
      <c r="C13" s="19" t="s">
        <v>1465</v>
      </c>
      <c r="D13" s="68">
        <v>3000584</v>
      </c>
      <c r="E13" s="19" t="s">
        <v>1462</v>
      </c>
      <c r="F13" s="69">
        <v>194</v>
      </c>
      <c r="G13" s="19" t="s">
        <v>1095</v>
      </c>
      <c r="H13" s="20">
        <v>4.6025750000000007</v>
      </c>
      <c r="I13" s="21">
        <v>4.3913319999999993</v>
      </c>
      <c r="J13" s="21">
        <f t="shared" si="0"/>
        <v>0.54245622620510403</v>
      </c>
      <c r="K13" s="21">
        <v>0.2717778377700597</v>
      </c>
      <c r="L13" s="21">
        <v>0.13177696838829434</v>
      </c>
      <c r="M13" s="21">
        <v>0.13890142004674999</v>
      </c>
      <c r="N13" s="22">
        <f t="shared" si="1"/>
        <v>6.1889612939777669E-2</v>
      </c>
      <c r="O13" s="22">
        <f t="shared" si="2"/>
        <v>9.1898040539488718E-2</v>
      </c>
      <c r="P13" s="23">
        <f t="shared" si="3"/>
        <v>0.12352885780558248</v>
      </c>
      <c r="Q13" s="70">
        <v>725</v>
      </c>
      <c r="R13" s="21">
        <v>0</v>
      </c>
      <c r="S13" s="23">
        <f t="shared" si="4"/>
        <v>0</v>
      </c>
    </row>
    <row r="14" spans="1:19" ht="63.75" x14ac:dyDescent="0.25">
      <c r="A14" s="17"/>
      <c r="B14" s="19">
        <v>5004344</v>
      </c>
      <c r="C14" s="19" t="s">
        <v>1466</v>
      </c>
      <c r="D14" s="68">
        <v>3000314</v>
      </c>
      <c r="E14" s="19" t="s">
        <v>1461</v>
      </c>
      <c r="F14" s="69">
        <v>88</v>
      </c>
      <c r="G14" s="19" t="s">
        <v>769</v>
      </c>
      <c r="H14" s="20">
        <v>10.006923</v>
      </c>
      <c r="I14" s="21">
        <v>10.025144000000001</v>
      </c>
      <c r="J14" s="21">
        <f t="shared" si="0"/>
        <v>1.848734808442714</v>
      </c>
      <c r="K14" s="21">
        <v>0.97520674030056398</v>
      </c>
      <c r="L14" s="21">
        <v>0.46946137816030387</v>
      </c>
      <c r="M14" s="21">
        <v>0.40406668998184614</v>
      </c>
      <c r="N14" s="22">
        <f t="shared" si="1"/>
        <v>9.7276083046843403E-2</v>
      </c>
      <c r="O14" s="22">
        <f t="shared" si="2"/>
        <v>0.14410447555275691</v>
      </c>
      <c r="P14" s="23">
        <f t="shared" si="3"/>
        <v>0.18440980084103667</v>
      </c>
      <c r="Q14" s="70">
        <v>8951</v>
      </c>
      <c r="R14" s="21">
        <v>0</v>
      </c>
      <c r="S14" s="23">
        <f t="shared" si="4"/>
        <v>0</v>
      </c>
    </row>
    <row r="15" spans="1:19" ht="63.75" x14ac:dyDescent="0.25">
      <c r="A15" s="17"/>
      <c r="B15" s="19">
        <v>5004344</v>
      </c>
      <c r="C15" s="19" t="s">
        <v>1466</v>
      </c>
      <c r="D15" s="68">
        <v>3000584</v>
      </c>
      <c r="E15" s="19" t="s">
        <v>1462</v>
      </c>
      <c r="F15" s="69">
        <v>88</v>
      </c>
      <c r="G15" s="19" t="s">
        <v>769</v>
      </c>
      <c r="H15" s="20">
        <v>11.243236999999999</v>
      </c>
      <c r="I15" s="21">
        <v>10.313757000000001</v>
      </c>
      <c r="J15" s="21">
        <f t="shared" si="0"/>
        <v>1.517224434277523</v>
      </c>
      <c r="K15" s="21">
        <v>0.36259052446621354</v>
      </c>
      <c r="L15" s="21">
        <v>0.86118362886736577</v>
      </c>
      <c r="M15" s="21">
        <v>0.29345028094394365</v>
      </c>
      <c r="N15" s="22">
        <f t="shared" si="1"/>
        <v>3.5156008083786876E-2</v>
      </c>
      <c r="O15" s="22">
        <f t="shared" si="2"/>
        <v>0.11865454589763742</v>
      </c>
      <c r="P15" s="23">
        <f t="shared" si="3"/>
        <v>0.14710686263769088</v>
      </c>
      <c r="Q15" s="70">
        <v>76</v>
      </c>
      <c r="R15" s="21">
        <v>0</v>
      </c>
      <c r="S15" s="23">
        <f t="shared" si="4"/>
        <v>0</v>
      </c>
    </row>
    <row r="16" spans="1:19" ht="63.75" x14ac:dyDescent="0.25">
      <c r="A16" s="17"/>
      <c r="B16" s="19">
        <v>5004345</v>
      </c>
      <c r="C16" s="19" t="s">
        <v>1467</v>
      </c>
      <c r="D16" s="68">
        <v>3000584</v>
      </c>
      <c r="E16" s="19" t="s">
        <v>1462</v>
      </c>
      <c r="F16" s="69">
        <v>79</v>
      </c>
      <c r="G16" s="19" t="s">
        <v>1469</v>
      </c>
      <c r="H16" s="20">
        <v>177.61302500000005</v>
      </c>
      <c r="I16" s="21">
        <v>174.76289599999996</v>
      </c>
      <c r="J16" s="21">
        <f t="shared" si="0"/>
        <v>43.412436797576447</v>
      </c>
      <c r="K16" s="21">
        <v>19.725239096107543</v>
      </c>
      <c r="L16" s="21">
        <v>13.119340281573386</v>
      </c>
      <c r="M16" s="21">
        <v>10.567857419895518</v>
      </c>
      <c r="N16" s="22">
        <f t="shared" si="1"/>
        <v>0.11286857535313187</v>
      </c>
      <c r="O16" s="22">
        <f t="shared" si="2"/>
        <v>0.18793794409129577</v>
      </c>
      <c r="P16" s="23">
        <f t="shared" si="3"/>
        <v>0.24840762994438167</v>
      </c>
      <c r="Q16" s="70">
        <v>64554</v>
      </c>
      <c r="R16" s="21">
        <v>0</v>
      </c>
      <c r="S16" s="23">
        <f t="shared" si="4"/>
        <v>0</v>
      </c>
    </row>
    <row r="17" spans="1:19" ht="63.75" x14ac:dyDescent="0.25">
      <c r="A17" s="17"/>
      <c r="B17" s="19">
        <v>5004501</v>
      </c>
      <c r="C17" s="19" t="s">
        <v>1468</v>
      </c>
      <c r="D17" s="68">
        <v>3000584</v>
      </c>
      <c r="E17" s="19" t="s">
        <v>1462</v>
      </c>
      <c r="F17" s="69">
        <v>182</v>
      </c>
      <c r="G17" s="19" t="s">
        <v>586</v>
      </c>
      <c r="H17" s="20">
        <v>29.769125000000003</v>
      </c>
      <c r="I17" s="21">
        <v>30.248441</v>
      </c>
      <c r="J17" s="21">
        <f t="shared" si="0"/>
        <v>3.678746904426589</v>
      </c>
      <c r="K17" s="21">
        <v>9.7907540504820645E-2</v>
      </c>
      <c r="L17" s="21">
        <v>2.5867066736973356</v>
      </c>
      <c r="M17" s="21">
        <v>0.99413269022443274</v>
      </c>
      <c r="N17" s="22">
        <f t="shared" si="1"/>
        <v>3.2367797237821496E-3</v>
      </c>
      <c r="O17" s="22">
        <f t="shared" si="2"/>
        <v>8.8752151365492069E-2</v>
      </c>
      <c r="P17" s="23">
        <f t="shared" si="3"/>
        <v>0.12161773575129339</v>
      </c>
      <c r="Q17" s="70">
        <v>197</v>
      </c>
      <c r="R17" s="21">
        <v>0</v>
      </c>
      <c r="S17" s="23">
        <f t="shared" si="4"/>
        <v>0</v>
      </c>
    </row>
    <row r="18" spans="1:19" ht="15.75" thickBot="1" x14ac:dyDescent="0.3">
      <c r="A18" s="41" t="s">
        <v>302</v>
      </c>
      <c r="B18" s="43"/>
      <c r="C18" s="43"/>
      <c r="D18" s="65"/>
      <c r="E18" s="43"/>
      <c r="F18" s="66"/>
      <c r="G18" s="43"/>
      <c r="H18" s="44">
        <f t="shared" ref="H18:M18" ca="1" si="5">OFFSET(H18,-MATCH("PROYECTOS",$A$8:$A$27,0)-1,0)-(OFFSET(H18,-MATCH("PROYECTOS",$A$8:$A$27,0),0))</f>
        <v>2.5469610000000102</v>
      </c>
      <c r="I18" s="45">
        <f t="shared" ca="1" si="5"/>
        <v>2.1643640000000914</v>
      </c>
      <c r="J18" s="45">
        <f t="shared" ca="1" si="5"/>
        <v>0.24323391898360569</v>
      </c>
      <c r="K18" s="45">
        <f t="shared" ca="1" si="5"/>
        <v>2.9679990606382489E-2</v>
      </c>
      <c r="L18" s="45">
        <f t="shared" ca="1" si="5"/>
        <v>0.12842635996639729</v>
      </c>
      <c r="M18" s="45">
        <f t="shared" ca="1" si="5"/>
        <v>8.5127568410825916E-2</v>
      </c>
      <c r="N18" s="46">
        <f t="shared" ca="1" si="1"/>
        <v>1.3713030990342306E-2</v>
      </c>
      <c r="O18" s="46">
        <f t="shared" ca="1" si="2"/>
        <v>7.3049796879255571E-2</v>
      </c>
      <c r="P18" s="47">
        <f t="shared" ca="1" si="3"/>
        <v>0.11238124408999384</v>
      </c>
      <c r="Q18" s="67"/>
      <c r="R18" s="45"/>
      <c r="S18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99</v>
      </c>
      <c r="B1" s="50" t="s">
        <v>62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1472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55.100849000000011</v>
      </c>
      <c r="E6" s="14">
        <v>62.093505999999991</v>
      </c>
      <c r="F6" s="14">
        <v>19.90593617702234</v>
      </c>
      <c r="G6" s="14">
        <v>10.111443674955808</v>
      </c>
      <c r="H6" s="14">
        <v>4.9579593819353249</v>
      </c>
      <c r="I6" s="14">
        <v>4.8365331201312074</v>
      </c>
      <c r="J6" s="15">
        <v>0.16284220889308151</v>
      </c>
      <c r="K6" s="15">
        <v>0.24268887404894057</v>
      </c>
      <c r="L6" s="16">
        <v>0.32058000037914341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55.100848999999997</v>
      </c>
      <c r="E7" s="38">
        <f ca="1">SUM(E8:OFFSET(E6,MATCH("GOBIERNOS REGIONALES",$A$8:$A$50,0),0))</f>
        <v>62.093505999999977</v>
      </c>
      <c r="F7" s="38">
        <f ca="1">SUM(F8:OFFSET(F6,MATCH("GOBIERNOS REGIONALES",$A$8:$A$50,0),0))</f>
        <v>19.90593617702234</v>
      </c>
      <c r="G7" s="38">
        <f ca="1">SUM(G8:OFFSET(G6,MATCH("GOBIERNOS REGIONALES",$A$8:$A$50,0),0))</f>
        <v>10.111443674955808</v>
      </c>
      <c r="H7" s="38">
        <f ca="1">SUM(H8:OFFSET(H6,MATCH("GOBIERNOS REGIONALES",$A$8:$A$50,0),0))</f>
        <v>4.9579593819353249</v>
      </c>
      <c r="I7" s="38">
        <f ca="1">SUM(I8:OFFSET(I6,MATCH("GOBIERNOS REGIONALES",$A$8:$A$50,0),0))</f>
        <v>4.8365331201312074</v>
      </c>
      <c r="J7" s="39">
        <f ca="1">IFERROR(G7/E7,0)</f>
        <v>0.16284220889308154</v>
      </c>
      <c r="K7" s="39">
        <f ca="1">IFERROR(SUM(G7,H7)/E7,0)</f>
        <v>0.24268887404894063</v>
      </c>
      <c r="L7" s="40">
        <f ca="1">IFERROR(SUM(G7,H7,I7)/E7,0)</f>
        <v>0.32058000037914347</v>
      </c>
      <c r="M7" s="4"/>
    </row>
    <row r="8" spans="1:13" x14ac:dyDescent="0.25">
      <c r="A8" s="17"/>
      <c r="B8" s="18">
        <v>4</v>
      </c>
      <c r="C8" s="19" t="s">
        <v>107</v>
      </c>
      <c r="D8" s="20">
        <v>55.100848999999997</v>
      </c>
      <c r="E8" s="21">
        <v>62.093505999999977</v>
      </c>
      <c r="F8" s="21">
        <f t="shared" ref="F8:F10" si="0">SUM(G8,H8,I8)</f>
        <v>19.90593617702234</v>
      </c>
      <c r="G8" s="21">
        <v>10.111443674955808</v>
      </c>
      <c r="H8" s="21">
        <v>4.9579593819353249</v>
      </c>
      <c r="I8" s="21">
        <v>4.8365331201312074</v>
      </c>
      <c r="J8" s="22">
        <f t="shared" ref="J8:J10" si="1">IFERROR(G8/E8,0)</f>
        <v>0.16284220889308154</v>
      </c>
      <c r="K8" s="22">
        <f t="shared" ref="K8:K10" si="2">IFERROR(SUM(G8,H8)/E8,0)</f>
        <v>0.24268887404894063</v>
      </c>
      <c r="L8" s="23">
        <f t="shared" ref="L8:L10" si="3">IFERROR(SUM(G8,H8,I8)/E8,0)</f>
        <v>0.32058000037914347</v>
      </c>
      <c r="M8" s="4"/>
    </row>
    <row r="9" spans="1:13" ht="15.75" thickBot="1" x14ac:dyDescent="0.3">
      <c r="A9" s="41" t="s">
        <v>214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241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5"/>
  <sheetViews>
    <sheetView topLeftCell="A33" workbookViewId="0">
      <selection activeCell="A143" sqref="A143:L143"/>
    </sheetView>
  </sheetViews>
  <sheetFormatPr baseColWidth="10" defaultColWidth="11.7109375" defaultRowHeight="15" x14ac:dyDescent="0.25"/>
  <cols>
    <col min="1" max="1" width="4.28515625" customWidth="1"/>
    <col min="2" max="2" width="4.85546875" style="32" customWidth="1"/>
    <col min="3" max="3" width="35.7109375" customWidth="1"/>
    <col min="6" max="6" width="13.5703125" customWidth="1"/>
    <col min="7" max="9" width="0" hidden="1" customWidth="1"/>
  </cols>
  <sheetData>
    <row r="1" spans="1:13" x14ac:dyDescent="0.25">
      <c r="A1" s="1" t="s">
        <v>103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13" ht="15.75" thickBot="1" x14ac:dyDescent="0.3"/>
    <row r="3" spans="1:13" ht="15.75" thickBot="1" x14ac:dyDescent="0.3">
      <c r="A3" s="82" t="s">
        <v>1</v>
      </c>
      <c r="B3" s="83"/>
      <c r="C3" s="84"/>
      <c r="D3" s="83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6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6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12</v>
      </c>
      <c r="B6" s="33"/>
      <c r="C6" s="12"/>
      <c r="D6" s="13">
        <v>66913.809124000065</v>
      </c>
      <c r="E6" s="14">
        <v>77727.663842000067</v>
      </c>
      <c r="F6" s="14">
        <v>19571.03841215108</v>
      </c>
      <c r="G6" s="14">
        <v>8847.6806924926204</v>
      </c>
      <c r="H6" s="14">
        <v>5352.7932402367787</v>
      </c>
      <c r="I6" s="14">
        <v>5370.5644794216787</v>
      </c>
      <c r="J6" s="15">
        <v>0.11382923730317732</v>
      </c>
      <c r="K6" s="15">
        <v>0.18269523655818648</v>
      </c>
      <c r="L6" s="16">
        <v>0.25178987048850282</v>
      </c>
      <c r="M6" s="4"/>
    </row>
    <row r="7" spans="1:13" x14ac:dyDescent="0.25">
      <c r="A7" s="34" t="s">
        <v>104</v>
      </c>
      <c r="B7" s="35"/>
      <c r="C7" s="36"/>
      <c r="D7" s="37">
        <f ca="1">SUM(D8:OFFSET(D6,MATCH("GOBIERNOS REGIONALES",$A$8:$A$500,0),0))</f>
        <v>49462.134976000023</v>
      </c>
      <c r="E7" s="38">
        <f ca="1">SUM(E8:OFFSET(E6,MATCH("GOBIERNOS REGIONALES",$A$8:$A$500,0),0))</f>
        <v>50960.633166000007</v>
      </c>
      <c r="F7" s="38">
        <f ca="1">SUM(F8:OFFSET(F6,MATCH("GOBIERNOS REGIONALES",$A$8:$A$500,0),0))</f>
        <v>12475.014736173987</v>
      </c>
      <c r="G7" s="38">
        <f ca="1">SUM(G8:OFFSET(G6,MATCH("GOBIERNOS REGIONALES",$A$8:$A$500,0),0))</f>
        <v>6000.9883081833968</v>
      </c>
      <c r="H7" s="38">
        <f ca="1">SUM(H8:OFFSET(H6,MATCH("GOBIERNOS REGIONALES",$A$8:$A$500,0),0))</f>
        <v>3179.1762586760196</v>
      </c>
      <c r="I7" s="38">
        <f ca="1">SUM(I8:OFFSET(I6,MATCH("GOBIERNOS REGIONALES",$A$8:$A$500,0),0))</f>
        <v>3294.8501693145713</v>
      </c>
      <c r="J7" s="39">
        <f ca="1">IFERROR(G7/E7,0)</f>
        <v>0.11775733414919863</v>
      </c>
      <c r="K7" s="39">
        <f ca="1">IFERROR(SUM(G7,H7)/E7,0)</f>
        <v>0.18014227839273106</v>
      </c>
      <c r="L7" s="40">
        <f ca="1">IFERROR(SUM(G7,H7,I7)/E7,0)</f>
        <v>0.24479709063931115</v>
      </c>
      <c r="M7" s="4"/>
    </row>
    <row r="8" spans="1:13" x14ac:dyDescent="0.25">
      <c r="A8" s="17"/>
      <c r="B8" s="48">
        <v>1</v>
      </c>
      <c r="C8" s="19" t="s">
        <v>105</v>
      </c>
      <c r="D8" s="20">
        <v>20.453921999999999</v>
      </c>
      <c r="E8" s="21">
        <v>20.453921999999999</v>
      </c>
      <c r="F8" s="21">
        <f t="shared" ref="F8:F71" si="0">SUM(G8,H8,I8)</f>
        <v>4.2201935359638298</v>
      </c>
      <c r="G8" s="21">
        <v>1.7205419773781614</v>
      </c>
      <c r="H8" s="21">
        <v>1.2151962502975948</v>
      </c>
      <c r="I8" s="21">
        <v>1.2844553082880736</v>
      </c>
      <c r="J8" s="22">
        <f t="shared" ref="J8:J71" si="1">IFERROR(G8/E8,0)</f>
        <v>8.4117949475810139E-2</v>
      </c>
      <c r="K8" s="22">
        <f t="shared" ref="K8:K71" si="2">IFERROR(SUM(G8,H8)/E8,0)</f>
        <v>0.14352935479443779</v>
      </c>
      <c r="L8" s="23">
        <f t="shared" ref="L8:L71" si="3">IFERROR(SUM(G8,H8,I8)/E8,0)</f>
        <v>0.20632686171208778</v>
      </c>
      <c r="M8" s="4"/>
    </row>
    <row r="9" spans="1:13" x14ac:dyDescent="0.25">
      <c r="A9" s="17"/>
      <c r="B9" s="48">
        <v>3</v>
      </c>
      <c r="C9" s="19" t="s">
        <v>106</v>
      </c>
      <c r="D9" s="20">
        <v>167.67738900000001</v>
      </c>
      <c r="E9" s="21">
        <v>189.10201499999997</v>
      </c>
      <c r="F9" s="21">
        <f t="shared" si="0"/>
        <v>56.462175694960784</v>
      </c>
      <c r="G9" s="21">
        <v>21.192340387171498</v>
      </c>
      <c r="H9" s="21">
        <v>20.675433943236385</v>
      </c>
      <c r="I9" s="21">
        <v>14.594401364552901</v>
      </c>
      <c r="J9" s="22">
        <f t="shared" si="1"/>
        <v>0.11206829492097957</v>
      </c>
      <c r="K9" s="22">
        <f t="shared" si="2"/>
        <v>0.22140311054013831</v>
      </c>
      <c r="L9" s="23">
        <f t="shared" si="3"/>
        <v>0.29858050796000662</v>
      </c>
      <c r="M9" s="4"/>
    </row>
    <row r="10" spans="1:13" x14ac:dyDescent="0.25">
      <c r="A10" s="17"/>
      <c r="B10" s="48">
        <v>4</v>
      </c>
      <c r="C10" s="19" t="s">
        <v>107</v>
      </c>
      <c r="D10" s="20">
        <v>335.93603900000016</v>
      </c>
      <c r="E10" s="21">
        <v>412.5232920000002</v>
      </c>
      <c r="F10" s="21">
        <f t="shared" si="0"/>
        <v>130.00283475804056</v>
      </c>
      <c r="G10" s="21">
        <v>64.659180015717538</v>
      </c>
      <c r="H10" s="21">
        <v>32.501370207630316</v>
      </c>
      <c r="I10" s="21">
        <v>32.842284534692709</v>
      </c>
      <c r="J10" s="22">
        <f t="shared" si="1"/>
        <v>0.15674067687726467</v>
      </c>
      <c r="K10" s="22">
        <f t="shared" si="2"/>
        <v>0.23552742865085982</v>
      </c>
      <c r="L10" s="23">
        <f t="shared" si="3"/>
        <v>0.31514059273540485</v>
      </c>
      <c r="M10" s="4"/>
    </row>
    <row r="11" spans="1:13" x14ac:dyDescent="0.25">
      <c r="A11" s="17"/>
      <c r="B11" s="48">
        <v>5</v>
      </c>
      <c r="C11" s="19" t="s">
        <v>108</v>
      </c>
      <c r="D11" s="20">
        <v>94.636419000000018</v>
      </c>
      <c r="E11" s="21">
        <v>99.309017999999995</v>
      </c>
      <c r="F11" s="21">
        <f t="shared" si="0"/>
        <v>13.281938765672749</v>
      </c>
      <c r="G11" s="21">
        <v>2.6149547242948756</v>
      </c>
      <c r="H11" s="21">
        <v>7.8317630093952175</v>
      </c>
      <c r="I11" s="21">
        <v>2.8352210319826554</v>
      </c>
      <c r="J11" s="22">
        <f t="shared" si="1"/>
        <v>2.6331493120744339E-2</v>
      </c>
      <c r="K11" s="22">
        <f t="shared" si="2"/>
        <v>0.10519404928251425</v>
      </c>
      <c r="L11" s="23">
        <f t="shared" si="3"/>
        <v>0.13374353138476053</v>
      </c>
      <c r="M11" s="4"/>
    </row>
    <row r="12" spans="1:13" x14ac:dyDescent="0.25">
      <c r="A12" s="17"/>
      <c r="B12" s="48">
        <v>6</v>
      </c>
      <c r="C12" s="19" t="s">
        <v>109</v>
      </c>
      <c r="D12" s="20">
        <v>516.85016099999996</v>
      </c>
      <c r="E12" s="21">
        <v>536.02085299999987</v>
      </c>
      <c r="F12" s="21">
        <f t="shared" si="0"/>
        <v>28.056202594377282</v>
      </c>
      <c r="G12" s="21">
        <v>12.067948293806694</v>
      </c>
      <c r="H12" s="21">
        <v>6.9069353862969365</v>
      </c>
      <c r="I12" s="21">
        <v>9.0813189142736519</v>
      </c>
      <c r="J12" s="22">
        <f t="shared" si="1"/>
        <v>2.2513953004374435E-2</v>
      </c>
      <c r="K12" s="22">
        <f t="shared" si="2"/>
        <v>3.5399525175009626E-2</v>
      </c>
      <c r="L12" s="23">
        <f t="shared" si="3"/>
        <v>5.2341625213557293E-2</v>
      </c>
      <c r="M12" s="4"/>
    </row>
    <row r="13" spans="1:13" x14ac:dyDescent="0.25">
      <c r="A13" s="17"/>
      <c r="B13" s="48">
        <v>6</v>
      </c>
      <c r="C13" s="19" t="s">
        <v>110</v>
      </c>
      <c r="D13" s="20">
        <v>57.228501999999985</v>
      </c>
      <c r="E13" s="21">
        <v>57.625706000000001</v>
      </c>
      <c r="F13" s="21">
        <f t="shared" si="0"/>
        <v>9.3867436362111221</v>
      </c>
      <c r="G13" s="21">
        <v>4.1558112720374538</v>
      </c>
      <c r="H13" s="21">
        <v>2.3179055629095728</v>
      </c>
      <c r="I13" s="21">
        <v>2.9130268012640954</v>
      </c>
      <c r="J13" s="22">
        <f t="shared" si="1"/>
        <v>7.2117316394135864E-2</v>
      </c>
      <c r="K13" s="22">
        <f t="shared" si="2"/>
        <v>0.11234078129900962</v>
      </c>
      <c r="L13" s="23">
        <f t="shared" si="3"/>
        <v>0.16289160320588736</v>
      </c>
      <c r="M13" s="4"/>
    </row>
    <row r="14" spans="1:13" x14ac:dyDescent="0.25">
      <c r="A14" s="17"/>
      <c r="B14" s="48">
        <v>7</v>
      </c>
      <c r="C14" s="19" t="s">
        <v>111</v>
      </c>
      <c r="D14" s="20">
        <v>4801.9652839999981</v>
      </c>
      <c r="E14" s="21">
        <v>4976.5383339999989</v>
      </c>
      <c r="F14" s="21">
        <f t="shared" si="0"/>
        <v>1445.8520445320846</v>
      </c>
      <c r="G14" s="21">
        <v>717.43066758354325</v>
      </c>
      <c r="H14" s="21">
        <v>369.34178168045582</v>
      </c>
      <c r="I14" s="21">
        <v>359.07959526808554</v>
      </c>
      <c r="J14" s="22">
        <f t="shared" si="1"/>
        <v>0.14416259243539134</v>
      </c>
      <c r="K14" s="22">
        <f t="shared" si="2"/>
        <v>0.21837919781288664</v>
      </c>
      <c r="L14" s="23">
        <f t="shared" si="3"/>
        <v>0.29053368978471228</v>
      </c>
      <c r="M14" s="4"/>
    </row>
    <row r="15" spans="1:13" ht="25.5" x14ac:dyDescent="0.25">
      <c r="A15" s="17"/>
      <c r="B15" s="48">
        <v>8</v>
      </c>
      <c r="C15" s="19" t="s">
        <v>112</v>
      </c>
      <c r="D15" s="20">
        <v>127.90118200000001</v>
      </c>
      <c r="E15" s="21">
        <v>131.38623200000004</v>
      </c>
      <c r="F15" s="21">
        <f t="shared" si="0"/>
        <v>27.297724118599945</v>
      </c>
      <c r="G15" s="21">
        <v>5.1553535471812211</v>
      </c>
      <c r="H15" s="21">
        <v>11.211934951679723</v>
      </c>
      <c r="I15" s="21">
        <v>10.930435619739001</v>
      </c>
      <c r="J15" s="22">
        <f t="shared" si="1"/>
        <v>3.9238156606707618E-2</v>
      </c>
      <c r="K15" s="22">
        <f t="shared" si="2"/>
        <v>0.1245738480334906</v>
      </c>
      <c r="L15" s="23">
        <f t="shared" si="3"/>
        <v>0.20776700650491245</v>
      </c>
      <c r="M15" s="4"/>
    </row>
    <row r="16" spans="1:13" x14ac:dyDescent="0.25">
      <c r="A16" s="17"/>
      <c r="B16" s="48">
        <v>8</v>
      </c>
      <c r="C16" s="19" t="s">
        <v>113</v>
      </c>
      <c r="D16" s="20">
        <v>406.11327399999999</v>
      </c>
      <c r="E16" s="21">
        <v>613.86153200000012</v>
      </c>
      <c r="F16" s="21">
        <f t="shared" si="0"/>
        <v>201.91755589712193</v>
      </c>
      <c r="G16" s="21">
        <v>109.47291063826924</v>
      </c>
      <c r="H16" s="21">
        <v>46.054177485662876</v>
      </c>
      <c r="I16" s="21">
        <v>46.390467773189812</v>
      </c>
      <c r="J16" s="22">
        <f t="shared" si="1"/>
        <v>0.17833486043929075</v>
      </c>
      <c r="K16" s="22">
        <f t="shared" si="2"/>
        <v>0.25335858335545952</v>
      </c>
      <c r="L16" s="23">
        <f t="shared" si="3"/>
        <v>0.32893013386791253</v>
      </c>
      <c r="M16" s="4"/>
    </row>
    <row r="17" spans="1:13" x14ac:dyDescent="0.25">
      <c r="A17" s="17"/>
      <c r="B17" s="48">
        <v>10</v>
      </c>
      <c r="C17" s="19" t="s">
        <v>114</v>
      </c>
      <c r="D17" s="20">
        <v>8613.1626409999881</v>
      </c>
      <c r="E17" s="21">
        <v>7134.2878939999928</v>
      </c>
      <c r="F17" s="21">
        <f t="shared" si="0"/>
        <v>1453.5215849056335</v>
      </c>
      <c r="G17" s="21">
        <v>611.62388462954914</v>
      </c>
      <c r="H17" s="21">
        <v>487.29062873575049</v>
      </c>
      <c r="I17" s="21">
        <v>354.60707154033378</v>
      </c>
      <c r="J17" s="22">
        <f t="shared" si="1"/>
        <v>8.5730193919414291E-2</v>
      </c>
      <c r="K17" s="22">
        <f t="shared" si="2"/>
        <v>0.15403282425559217</v>
      </c>
      <c r="L17" s="23">
        <f t="shared" si="3"/>
        <v>0.20373744464784771</v>
      </c>
      <c r="M17" s="4"/>
    </row>
    <row r="18" spans="1:13" x14ac:dyDescent="0.25">
      <c r="A18" s="17"/>
      <c r="B18" s="48">
        <v>11</v>
      </c>
      <c r="C18" s="19" t="s">
        <v>115</v>
      </c>
      <c r="D18" s="20">
        <v>837.60722499999883</v>
      </c>
      <c r="E18" s="21">
        <v>717.96618699999829</v>
      </c>
      <c r="F18" s="21">
        <f t="shared" si="0"/>
        <v>259.88525322238229</v>
      </c>
      <c r="G18" s="21">
        <v>41.542867855891018</v>
      </c>
      <c r="H18" s="21">
        <v>173.76879894640979</v>
      </c>
      <c r="I18" s="21">
        <v>44.573586420081483</v>
      </c>
      <c r="J18" s="22">
        <f t="shared" si="1"/>
        <v>5.7861872338970076E-2</v>
      </c>
      <c r="K18" s="22">
        <f t="shared" si="2"/>
        <v>0.29989109612804277</v>
      </c>
      <c r="L18" s="23">
        <f t="shared" si="3"/>
        <v>0.36197422375600385</v>
      </c>
      <c r="M18" s="4"/>
    </row>
    <row r="19" spans="1:13" ht="25.5" x14ac:dyDescent="0.25">
      <c r="A19" s="17"/>
      <c r="B19" s="48">
        <v>12</v>
      </c>
      <c r="C19" s="19" t="s">
        <v>116</v>
      </c>
      <c r="D19" s="20">
        <v>202.44903099999999</v>
      </c>
      <c r="E19" s="21">
        <v>212.53470700000003</v>
      </c>
      <c r="F19" s="21">
        <f t="shared" si="0"/>
        <v>98.983144709464014</v>
      </c>
      <c r="G19" s="21">
        <v>80.294624611815834</v>
      </c>
      <c r="H19" s="21">
        <v>17.299603843665636</v>
      </c>
      <c r="I19" s="21">
        <v>1.3889162539825373</v>
      </c>
      <c r="J19" s="22">
        <f t="shared" si="1"/>
        <v>0.37779535279297149</v>
      </c>
      <c r="K19" s="22">
        <f t="shared" si="2"/>
        <v>0.45919195896546655</v>
      </c>
      <c r="L19" s="23">
        <f t="shared" si="3"/>
        <v>0.46572696811097308</v>
      </c>
      <c r="M19" s="4"/>
    </row>
    <row r="20" spans="1:13" ht="25.5" x14ac:dyDescent="0.25">
      <c r="A20" s="17"/>
      <c r="B20" s="48">
        <v>12</v>
      </c>
      <c r="C20" s="19" t="s">
        <v>117</v>
      </c>
      <c r="D20" s="20">
        <v>149.71939800000013</v>
      </c>
      <c r="E20" s="21">
        <v>157.61824699999983</v>
      </c>
      <c r="F20" s="21">
        <f t="shared" si="0"/>
        <v>17.63647543912051</v>
      </c>
      <c r="G20" s="21">
        <v>8.4054873642899111</v>
      </c>
      <c r="H20" s="21">
        <v>4.7187853675504812</v>
      </c>
      <c r="I20" s="21">
        <v>4.5122027072801174</v>
      </c>
      <c r="J20" s="22">
        <f t="shared" si="1"/>
        <v>5.332813633113126E-2</v>
      </c>
      <c r="K20" s="22">
        <f t="shared" si="2"/>
        <v>8.3266201608246576E-2</v>
      </c>
      <c r="L20" s="23">
        <f t="shared" si="3"/>
        <v>0.11189361495132305</v>
      </c>
      <c r="M20" s="4"/>
    </row>
    <row r="21" spans="1:13" x14ac:dyDescent="0.25">
      <c r="A21" s="17"/>
      <c r="B21" s="48">
        <v>13</v>
      </c>
      <c r="C21" s="19" t="s">
        <v>118</v>
      </c>
      <c r="D21" s="20">
        <v>498.2611329999998</v>
      </c>
      <c r="E21" s="21">
        <v>888.46540899999945</v>
      </c>
      <c r="F21" s="21">
        <f t="shared" si="0"/>
        <v>257.9017553158522</v>
      </c>
      <c r="G21" s="21">
        <v>80.012241237043781</v>
      </c>
      <c r="H21" s="21">
        <v>96.383793403410564</v>
      </c>
      <c r="I21" s="21">
        <v>81.505720675397853</v>
      </c>
      <c r="J21" s="22">
        <f t="shared" si="1"/>
        <v>9.0056675731585892E-2</v>
      </c>
      <c r="K21" s="22">
        <f t="shared" si="2"/>
        <v>0.19854012644003166</v>
      </c>
      <c r="L21" s="23">
        <f t="shared" si="3"/>
        <v>0.29027776737659389</v>
      </c>
      <c r="M21" s="4"/>
    </row>
    <row r="22" spans="1:13" x14ac:dyDescent="0.25">
      <c r="A22" s="17"/>
      <c r="B22" s="48">
        <v>16</v>
      </c>
      <c r="C22" s="19" t="s">
        <v>119</v>
      </c>
      <c r="D22" s="20">
        <v>258.3655369999999</v>
      </c>
      <c r="E22" s="21">
        <v>271.31021499999986</v>
      </c>
      <c r="F22" s="21">
        <f t="shared" si="0"/>
        <v>61.908367074007401</v>
      </c>
      <c r="G22" s="21">
        <v>23.929389207070926</v>
      </c>
      <c r="H22" s="21">
        <v>23.149127504526405</v>
      </c>
      <c r="I22" s="21">
        <v>14.82985036241007</v>
      </c>
      <c r="J22" s="22">
        <f t="shared" si="1"/>
        <v>8.8199366938951931E-2</v>
      </c>
      <c r="K22" s="22">
        <f t="shared" si="2"/>
        <v>0.17352283146286016</v>
      </c>
      <c r="L22" s="23">
        <f t="shared" si="3"/>
        <v>0.22818295681940112</v>
      </c>
      <c r="M22" s="4"/>
    </row>
    <row r="23" spans="1:13" ht="25.5" x14ac:dyDescent="0.25">
      <c r="A23" s="17"/>
      <c r="B23" s="48">
        <v>19</v>
      </c>
      <c r="C23" s="19" t="s">
        <v>120</v>
      </c>
      <c r="D23" s="20">
        <v>52.890268999999996</v>
      </c>
      <c r="E23" s="21">
        <v>60.385546000000005</v>
      </c>
      <c r="F23" s="21">
        <f t="shared" si="0"/>
        <v>13.866467463840763</v>
      </c>
      <c r="G23" s="21">
        <v>5.7509328018049928</v>
      </c>
      <c r="H23" s="21">
        <v>4.4461121216554602</v>
      </c>
      <c r="I23" s="21">
        <v>3.6694225403803102</v>
      </c>
      <c r="J23" s="22">
        <f t="shared" si="1"/>
        <v>9.5236909869209296E-2</v>
      </c>
      <c r="K23" s="22">
        <f t="shared" si="2"/>
        <v>0.16886565741179937</v>
      </c>
      <c r="L23" s="23">
        <f t="shared" si="3"/>
        <v>0.22963222794807159</v>
      </c>
      <c r="M23" s="4"/>
    </row>
    <row r="24" spans="1:13" x14ac:dyDescent="0.25">
      <c r="A24" s="17"/>
      <c r="B24" s="48">
        <v>22</v>
      </c>
      <c r="C24" s="19" t="s">
        <v>121</v>
      </c>
      <c r="D24" s="20">
        <v>791.85915899999929</v>
      </c>
      <c r="E24" s="21">
        <v>937.99232399999937</v>
      </c>
      <c r="F24" s="21">
        <f t="shared" si="0"/>
        <v>281.29302404792531</v>
      </c>
      <c r="G24" s="21">
        <v>140.79249283532283</v>
      </c>
      <c r="H24" s="21">
        <v>69.702465885187394</v>
      </c>
      <c r="I24" s="21">
        <v>70.798065327415088</v>
      </c>
      <c r="J24" s="22">
        <f t="shared" si="1"/>
        <v>0.15009983475656133</v>
      </c>
      <c r="K24" s="22">
        <f t="shared" si="2"/>
        <v>0.22441010798773911</v>
      </c>
      <c r="L24" s="23">
        <f t="shared" si="3"/>
        <v>0.29988840724023397</v>
      </c>
      <c r="M24" s="4"/>
    </row>
    <row r="25" spans="1:13" ht="38.25" x14ac:dyDescent="0.25">
      <c r="A25" s="17"/>
      <c r="B25" s="48">
        <v>25</v>
      </c>
      <c r="C25" s="19" t="s">
        <v>122</v>
      </c>
      <c r="D25" s="20">
        <v>6.3221080000000001</v>
      </c>
      <c r="E25" s="21">
        <v>6.796557</v>
      </c>
      <c r="F25" s="21">
        <f t="shared" si="0"/>
        <v>2.3741300445290108</v>
      </c>
      <c r="G25" s="21">
        <v>1.2892827809773735</v>
      </c>
      <c r="H25" s="21">
        <v>0.51577021253615385</v>
      </c>
      <c r="I25" s="21">
        <v>0.56907705101548345</v>
      </c>
      <c r="J25" s="22">
        <f t="shared" si="1"/>
        <v>0.18969645674675772</v>
      </c>
      <c r="K25" s="22">
        <f t="shared" si="2"/>
        <v>0.26558344077943102</v>
      </c>
      <c r="L25" s="23">
        <f t="shared" si="3"/>
        <v>0.34931363696780748</v>
      </c>
      <c r="M25" s="4"/>
    </row>
    <row r="26" spans="1:13" x14ac:dyDescent="0.25">
      <c r="A26" s="17"/>
      <c r="B26" s="48">
        <v>26</v>
      </c>
      <c r="C26" s="19" t="s">
        <v>123</v>
      </c>
      <c r="D26" s="20">
        <v>5700.2649539999993</v>
      </c>
      <c r="E26" s="21">
        <v>5924.9063220000025</v>
      </c>
      <c r="F26" s="21">
        <f t="shared" si="0"/>
        <v>1667.2983581413782</v>
      </c>
      <c r="G26" s="21">
        <v>802.15862163289239</v>
      </c>
      <c r="H26" s="21">
        <v>391.37082247834951</v>
      </c>
      <c r="I26" s="21">
        <v>473.76891403013633</v>
      </c>
      <c r="J26" s="22">
        <f t="shared" si="1"/>
        <v>0.13538756193568255</v>
      </c>
      <c r="K26" s="22">
        <f t="shared" si="2"/>
        <v>0.20144275356379912</v>
      </c>
      <c r="L26" s="23">
        <f t="shared" si="3"/>
        <v>0.28140501596632289</v>
      </c>
      <c r="M26" s="4"/>
    </row>
    <row r="27" spans="1:13" x14ac:dyDescent="0.25">
      <c r="A27" s="17"/>
      <c r="B27" s="48">
        <v>32</v>
      </c>
      <c r="C27" s="19" t="s">
        <v>124</v>
      </c>
      <c r="D27" s="20">
        <v>337.81463000000002</v>
      </c>
      <c r="E27" s="21">
        <v>387.23785600000002</v>
      </c>
      <c r="F27" s="21">
        <f t="shared" si="0"/>
        <v>177.19139517846702</v>
      </c>
      <c r="G27" s="21">
        <v>35.89905915858526</v>
      </c>
      <c r="H27" s="21">
        <v>99.973471884050468</v>
      </c>
      <c r="I27" s="21">
        <v>41.318864135831291</v>
      </c>
      <c r="J27" s="22">
        <f t="shared" si="1"/>
        <v>9.2705448608271554E-2</v>
      </c>
      <c r="K27" s="22">
        <f t="shared" si="2"/>
        <v>0.35087615773452613</v>
      </c>
      <c r="L27" s="23">
        <f t="shared" si="3"/>
        <v>0.45757766817732565</v>
      </c>
      <c r="M27" s="4"/>
    </row>
    <row r="28" spans="1:13" ht="25.5" x14ac:dyDescent="0.25">
      <c r="A28" s="17"/>
      <c r="B28" s="48">
        <v>33</v>
      </c>
      <c r="C28" s="19" t="s">
        <v>125</v>
      </c>
      <c r="D28" s="20">
        <v>171.49000699999996</v>
      </c>
      <c r="E28" s="21">
        <v>203.04092200000008</v>
      </c>
      <c r="F28" s="21">
        <f t="shared" si="0"/>
        <v>46.401043793000142</v>
      </c>
      <c r="G28" s="21">
        <v>17.084371278385333</v>
      </c>
      <c r="H28" s="21">
        <v>14.455858888467446</v>
      </c>
      <c r="I28" s="21">
        <v>14.860813626147362</v>
      </c>
      <c r="J28" s="22">
        <f t="shared" si="1"/>
        <v>8.4142502457634258E-2</v>
      </c>
      <c r="K28" s="22">
        <f t="shared" si="2"/>
        <v>0.15533927769916631</v>
      </c>
      <c r="L28" s="23">
        <f t="shared" si="3"/>
        <v>0.2285305018118472</v>
      </c>
      <c r="M28" s="4"/>
    </row>
    <row r="29" spans="1:13" x14ac:dyDescent="0.25">
      <c r="A29" s="17"/>
      <c r="B29" s="48">
        <v>35</v>
      </c>
      <c r="C29" s="19" t="s">
        <v>126</v>
      </c>
      <c r="D29" s="20">
        <v>204.97617800000006</v>
      </c>
      <c r="E29" s="21">
        <v>265.97555199999988</v>
      </c>
      <c r="F29" s="21">
        <f t="shared" si="0"/>
        <v>77.260100124468181</v>
      </c>
      <c r="G29" s="21">
        <v>39.684845454754395</v>
      </c>
      <c r="H29" s="21">
        <v>14.691377978047512</v>
      </c>
      <c r="I29" s="21">
        <v>22.883876691666273</v>
      </c>
      <c r="J29" s="22">
        <f t="shared" si="1"/>
        <v>0.14920486171132907</v>
      </c>
      <c r="K29" s="22">
        <f t="shared" si="2"/>
        <v>0.20444068270155119</v>
      </c>
      <c r="L29" s="23">
        <f t="shared" si="3"/>
        <v>0.29047820201334978</v>
      </c>
      <c r="M29" s="4"/>
    </row>
    <row r="30" spans="1:13" ht="25.5" x14ac:dyDescent="0.25">
      <c r="A30" s="17"/>
      <c r="B30" s="48">
        <v>36</v>
      </c>
      <c r="C30" s="19" t="s">
        <v>127</v>
      </c>
      <c r="D30" s="20">
        <v>9860.8298889999951</v>
      </c>
      <c r="E30" s="21">
        <v>10439.070021999996</v>
      </c>
      <c r="F30" s="21">
        <f t="shared" si="0"/>
        <v>2299.9957451009036</v>
      </c>
      <c r="G30" s="21">
        <v>990.34823097958133</v>
      </c>
      <c r="H30" s="21">
        <v>480.89097187560901</v>
      </c>
      <c r="I30" s="21">
        <v>828.75654224571326</v>
      </c>
      <c r="J30" s="22">
        <f t="shared" si="1"/>
        <v>9.4869392473894226E-2</v>
      </c>
      <c r="K30" s="22">
        <f t="shared" si="2"/>
        <v>0.14093584962593431</v>
      </c>
      <c r="L30" s="23">
        <f t="shared" si="3"/>
        <v>0.22032573210580428</v>
      </c>
      <c r="M30" s="4"/>
    </row>
    <row r="31" spans="1:13" ht="25.5" x14ac:dyDescent="0.25">
      <c r="A31" s="17"/>
      <c r="B31" s="48">
        <v>37</v>
      </c>
      <c r="C31" s="19" t="s">
        <v>128</v>
      </c>
      <c r="D31" s="20">
        <v>4659.6912359999997</v>
      </c>
      <c r="E31" s="21">
        <v>4753.5705100000005</v>
      </c>
      <c r="F31" s="21">
        <f t="shared" si="0"/>
        <v>779.81413967256287</v>
      </c>
      <c r="G31" s="21">
        <v>599.30927016986425</v>
      </c>
      <c r="H31" s="21">
        <v>131.06382890257601</v>
      </c>
      <c r="I31" s="21">
        <v>49.441040600122648</v>
      </c>
      <c r="J31" s="22">
        <f t="shared" si="1"/>
        <v>0.12607560336153806</v>
      </c>
      <c r="K31" s="22">
        <f t="shared" si="2"/>
        <v>0.1536472631542895</v>
      </c>
      <c r="L31" s="23">
        <f t="shared" si="3"/>
        <v>0.1640480851250827</v>
      </c>
      <c r="M31" s="4"/>
    </row>
    <row r="32" spans="1:13" x14ac:dyDescent="0.25">
      <c r="A32" s="17"/>
      <c r="B32" s="48">
        <v>38</v>
      </c>
      <c r="C32" s="19" t="s">
        <v>129</v>
      </c>
      <c r="D32" s="20">
        <v>42.008904000000001</v>
      </c>
      <c r="E32" s="21">
        <v>42.056762999999997</v>
      </c>
      <c r="F32" s="21">
        <f t="shared" si="0"/>
        <v>6.9316746522763424</v>
      </c>
      <c r="G32" s="21">
        <v>2.3406644931419578</v>
      </c>
      <c r="H32" s="21">
        <v>2.0347897603496676</v>
      </c>
      <c r="I32" s="21">
        <v>2.556220398784717</v>
      </c>
      <c r="J32" s="22">
        <f t="shared" si="1"/>
        <v>5.5654889396550992E-2</v>
      </c>
      <c r="K32" s="22">
        <f t="shared" si="2"/>
        <v>0.10403687638755331</v>
      </c>
      <c r="L32" s="23">
        <f t="shared" si="3"/>
        <v>0.164817122332414</v>
      </c>
      <c r="M32" s="4"/>
    </row>
    <row r="33" spans="1:13" ht="25.5" x14ac:dyDescent="0.25">
      <c r="A33" s="17"/>
      <c r="B33" s="48">
        <v>39</v>
      </c>
      <c r="C33" s="19" t="s">
        <v>130</v>
      </c>
      <c r="D33" s="20">
        <v>227.43990600000009</v>
      </c>
      <c r="E33" s="21">
        <v>238.72360999999981</v>
      </c>
      <c r="F33" s="21">
        <f t="shared" si="0"/>
        <v>61.566650637091747</v>
      </c>
      <c r="G33" s="21">
        <v>29.415158876990972</v>
      </c>
      <c r="H33" s="21">
        <v>15.934549087485266</v>
      </c>
      <c r="I33" s="21">
        <v>16.216942672615509</v>
      </c>
      <c r="J33" s="22">
        <f t="shared" si="1"/>
        <v>0.12321847376969122</v>
      </c>
      <c r="K33" s="22">
        <f t="shared" si="2"/>
        <v>0.18996741865823943</v>
      </c>
      <c r="L33" s="23">
        <f t="shared" si="3"/>
        <v>0.25789929465749867</v>
      </c>
      <c r="M33" s="4"/>
    </row>
    <row r="34" spans="1:13" x14ac:dyDescent="0.25">
      <c r="A34" s="17"/>
      <c r="B34" s="48">
        <v>40</v>
      </c>
      <c r="C34" s="19" t="s">
        <v>131</v>
      </c>
      <c r="D34" s="20">
        <v>3805.2165670000081</v>
      </c>
      <c r="E34" s="21">
        <v>3808.1958710000063</v>
      </c>
      <c r="F34" s="21">
        <f t="shared" si="0"/>
        <v>788.30286756986379</v>
      </c>
      <c r="G34" s="21">
        <v>350.61087633093621</v>
      </c>
      <c r="H34" s="21">
        <v>58.414885875110627</v>
      </c>
      <c r="I34" s="21">
        <v>379.27710536381693</v>
      </c>
      <c r="J34" s="22">
        <f t="shared" si="1"/>
        <v>9.2067448263596849E-2</v>
      </c>
      <c r="K34" s="22">
        <f t="shared" si="2"/>
        <v>0.10740670282241534</v>
      </c>
      <c r="L34" s="23">
        <f t="shared" si="3"/>
        <v>0.20700166017533675</v>
      </c>
      <c r="M34" s="4"/>
    </row>
    <row r="35" spans="1:13" ht="25.5" x14ac:dyDescent="0.25">
      <c r="A35" s="17"/>
      <c r="B35" s="48">
        <v>50</v>
      </c>
      <c r="C35" s="19" t="s">
        <v>132</v>
      </c>
      <c r="D35" s="20">
        <v>47.128776000000002</v>
      </c>
      <c r="E35" s="21">
        <v>61.315561000000024</v>
      </c>
      <c r="F35" s="21">
        <f t="shared" si="0"/>
        <v>16.107673260266917</v>
      </c>
      <c r="G35" s="21">
        <v>7.1533346822152453</v>
      </c>
      <c r="H35" s="21">
        <v>4.28154823284346</v>
      </c>
      <c r="I35" s="21">
        <v>4.6727903452082131</v>
      </c>
      <c r="J35" s="22">
        <f t="shared" si="1"/>
        <v>0.11666426214734042</v>
      </c>
      <c r="K35" s="22">
        <f t="shared" si="2"/>
        <v>0.18649234759604824</v>
      </c>
      <c r="L35" s="23">
        <f t="shared" si="3"/>
        <v>0.26270122946876262</v>
      </c>
      <c r="M35" s="4"/>
    </row>
    <row r="36" spans="1:13" ht="25.5" x14ac:dyDescent="0.25">
      <c r="A36" s="17"/>
      <c r="B36" s="48">
        <v>51</v>
      </c>
      <c r="C36" s="19" t="s">
        <v>133</v>
      </c>
      <c r="D36" s="20">
        <v>123.38838299999998</v>
      </c>
      <c r="E36" s="21">
        <v>135.02411900000001</v>
      </c>
      <c r="F36" s="21">
        <f t="shared" si="0"/>
        <v>32.597706087588904</v>
      </c>
      <c r="G36" s="21">
        <v>10.967929983728936</v>
      </c>
      <c r="H36" s="21">
        <v>11.018528229311528</v>
      </c>
      <c r="I36" s="21">
        <v>10.61124787454844</v>
      </c>
      <c r="J36" s="22">
        <f t="shared" si="1"/>
        <v>8.1229413418568097E-2</v>
      </c>
      <c r="K36" s="22">
        <f t="shared" si="2"/>
        <v>0.16283356170641233</v>
      </c>
      <c r="L36" s="23">
        <f t="shared" si="3"/>
        <v>0.24142135737681725</v>
      </c>
      <c r="M36" s="4"/>
    </row>
    <row r="37" spans="1:13" ht="25.5" x14ac:dyDescent="0.25">
      <c r="A37" s="17"/>
      <c r="B37" s="48">
        <v>55</v>
      </c>
      <c r="C37" s="19" t="s">
        <v>134</v>
      </c>
      <c r="D37" s="20">
        <v>138.23973000000001</v>
      </c>
      <c r="E37" s="21">
        <v>139.77603000000002</v>
      </c>
      <c r="F37" s="21">
        <f t="shared" si="0"/>
        <v>16.99041984825908</v>
      </c>
      <c r="G37" s="21">
        <v>8.5627103074630213</v>
      </c>
      <c r="H37" s="21">
        <v>2.7865707946439215</v>
      </c>
      <c r="I37" s="21">
        <v>5.6411387461521372</v>
      </c>
      <c r="J37" s="22">
        <f t="shared" si="1"/>
        <v>6.1260219706218727E-2</v>
      </c>
      <c r="K37" s="22">
        <f t="shared" si="2"/>
        <v>8.119619009144087E-2</v>
      </c>
      <c r="L37" s="23">
        <f t="shared" si="3"/>
        <v>0.12155460309080947</v>
      </c>
      <c r="M37" s="4"/>
    </row>
    <row r="38" spans="1:13" ht="25.5" x14ac:dyDescent="0.25">
      <c r="A38" s="17"/>
      <c r="B38" s="48">
        <v>55</v>
      </c>
      <c r="C38" s="19" t="s">
        <v>135</v>
      </c>
      <c r="D38" s="20">
        <v>1.7744480000000002</v>
      </c>
      <c r="E38" s="21">
        <v>8.0490720000000007</v>
      </c>
      <c r="F38" s="21">
        <f t="shared" si="0"/>
        <v>0.49546395278593991</v>
      </c>
      <c r="G38" s="21">
        <v>0.21077998014516197</v>
      </c>
      <c r="H38" s="21">
        <v>0.14162727400253061</v>
      </c>
      <c r="I38" s="21">
        <v>0.14305669863824733</v>
      </c>
      <c r="J38" s="22">
        <f t="shared" si="1"/>
        <v>2.6186867274284781E-2</v>
      </c>
      <c r="K38" s="22">
        <f t="shared" si="2"/>
        <v>4.3782345858962693E-2</v>
      </c>
      <c r="L38" s="23">
        <f t="shared" si="3"/>
        <v>6.1555413193712251E-2</v>
      </c>
      <c r="M38" s="4"/>
    </row>
    <row r="39" spans="1:13" ht="25.5" x14ac:dyDescent="0.25">
      <c r="A39" s="17"/>
      <c r="B39" s="48">
        <v>57</v>
      </c>
      <c r="C39" s="19" t="s">
        <v>136</v>
      </c>
      <c r="D39" s="20">
        <v>12.299999999999999</v>
      </c>
      <c r="E39" s="21">
        <v>14.446171999999999</v>
      </c>
      <c r="F39" s="21">
        <f t="shared" si="0"/>
        <v>4.9078626452865137</v>
      </c>
      <c r="G39" s="21">
        <v>3.095420146422839</v>
      </c>
      <c r="H39" s="21">
        <v>0.87354454920568969</v>
      </c>
      <c r="I39" s="21">
        <v>0.93889794965798501</v>
      </c>
      <c r="J39" s="22">
        <f t="shared" si="1"/>
        <v>0.21427269081545197</v>
      </c>
      <c r="K39" s="22">
        <f t="shared" si="2"/>
        <v>0.27474161983039724</v>
      </c>
      <c r="L39" s="23">
        <f t="shared" si="3"/>
        <v>0.33973447396905659</v>
      </c>
      <c r="M39" s="4"/>
    </row>
    <row r="40" spans="1:13" ht="25.5" x14ac:dyDescent="0.25">
      <c r="A40" s="17"/>
      <c r="B40" s="48">
        <v>59</v>
      </c>
      <c r="C40" s="19" t="s">
        <v>137</v>
      </c>
      <c r="D40" s="20">
        <v>38.508765000000004</v>
      </c>
      <c r="E40" s="21">
        <v>68.987735000000015</v>
      </c>
      <c r="F40" s="21">
        <f t="shared" si="0"/>
        <v>13.837222289071974</v>
      </c>
      <c r="G40" s="21">
        <v>6.169337856750758</v>
      </c>
      <c r="H40" s="21">
        <v>4.065032449161663</v>
      </c>
      <c r="I40" s="21">
        <v>3.6028519831595531</v>
      </c>
      <c r="J40" s="22">
        <f t="shared" si="1"/>
        <v>8.9426589476386736E-2</v>
      </c>
      <c r="K40" s="22">
        <f t="shared" si="2"/>
        <v>0.14835057718466071</v>
      </c>
      <c r="L40" s="23">
        <f t="shared" si="3"/>
        <v>0.20057510641669815</v>
      </c>
      <c r="M40" s="4"/>
    </row>
    <row r="41" spans="1:13" ht="25.5" x14ac:dyDescent="0.25">
      <c r="A41" s="17"/>
      <c r="B41" s="48">
        <v>59</v>
      </c>
      <c r="C41" s="19" t="s">
        <v>138</v>
      </c>
      <c r="D41" s="20">
        <v>90.110609999999994</v>
      </c>
      <c r="E41" s="21">
        <v>103.39918299999999</v>
      </c>
      <c r="F41" s="21">
        <f t="shared" si="0"/>
        <v>9.7270250125990216</v>
      </c>
      <c r="G41" s="21">
        <v>3.1482255378596165</v>
      </c>
      <c r="H41" s="21">
        <v>3.7593617970811612</v>
      </c>
      <c r="I41" s="21">
        <v>2.819437677658243</v>
      </c>
      <c r="J41" s="22">
        <f t="shared" si="1"/>
        <v>3.0447296066736008E-2</v>
      </c>
      <c r="K41" s="22">
        <f t="shared" si="2"/>
        <v>6.6805047530605524E-2</v>
      </c>
      <c r="L41" s="23">
        <f t="shared" si="3"/>
        <v>9.4072551933016946E-2</v>
      </c>
      <c r="M41" s="4"/>
    </row>
    <row r="42" spans="1:13" x14ac:dyDescent="0.25">
      <c r="A42" s="17"/>
      <c r="B42" s="48">
        <v>61</v>
      </c>
      <c r="C42" s="19" t="s">
        <v>139</v>
      </c>
      <c r="D42" s="20">
        <v>492.74531900000011</v>
      </c>
      <c r="E42" s="21">
        <v>543.94414599999993</v>
      </c>
      <c r="F42" s="21">
        <f t="shared" si="0"/>
        <v>162.66940353383615</v>
      </c>
      <c r="G42" s="21">
        <v>73.643785792925883</v>
      </c>
      <c r="H42" s="21">
        <v>45.475963307616894</v>
      </c>
      <c r="I42" s="21">
        <v>43.549654433293369</v>
      </c>
      <c r="J42" s="22">
        <f t="shared" si="1"/>
        <v>0.13538850695329643</v>
      </c>
      <c r="K42" s="22">
        <f t="shared" si="2"/>
        <v>0.21899261160638134</v>
      </c>
      <c r="L42" s="23">
        <f t="shared" si="3"/>
        <v>0.29905534369669667</v>
      </c>
      <c r="M42" s="4"/>
    </row>
    <row r="43" spans="1:13" ht="25.5" x14ac:dyDescent="0.25">
      <c r="A43" s="17"/>
      <c r="B43" s="48">
        <v>67</v>
      </c>
      <c r="C43" s="19" t="s">
        <v>140</v>
      </c>
      <c r="D43" s="20">
        <v>596.15841899999975</v>
      </c>
      <c r="E43" s="21">
        <v>712.47740400000009</v>
      </c>
      <c r="F43" s="21">
        <f t="shared" si="0"/>
        <v>219.44509041069989</v>
      </c>
      <c r="G43" s="21">
        <v>138.10422854271565</v>
      </c>
      <c r="H43" s="21">
        <v>45.98977825953898</v>
      </c>
      <c r="I43" s="21">
        <v>35.351083608445265</v>
      </c>
      <c r="J43" s="22">
        <f t="shared" si="1"/>
        <v>0.19383664347440221</v>
      </c>
      <c r="K43" s="22">
        <f t="shared" si="2"/>
        <v>0.25838574777068241</v>
      </c>
      <c r="L43" s="23">
        <f t="shared" si="3"/>
        <v>0.30800287725433584</v>
      </c>
      <c r="M43" s="4"/>
    </row>
    <row r="44" spans="1:13" ht="25.5" x14ac:dyDescent="0.25">
      <c r="A44" s="17"/>
      <c r="B44" s="48">
        <v>70</v>
      </c>
      <c r="C44" s="19" t="s">
        <v>141</v>
      </c>
      <c r="D44" s="20">
        <v>27.306559000000004</v>
      </c>
      <c r="E44" s="21">
        <v>35.145282000000002</v>
      </c>
      <c r="F44" s="21">
        <f t="shared" si="0"/>
        <v>13.483974267945086</v>
      </c>
      <c r="G44" s="21">
        <v>3.7198551400433644</v>
      </c>
      <c r="H44" s="21">
        <v>7.4884576356980688</v>
      </c>
      <c r="I44" s="21">
        <v>2.2756614922036533</v>
      </c>
      <c r="J44" s="22">
        <f t="shared" si="1"/>
        <v>0.10584223339119499</v>
      </c>
      <c r="K44" s="22">
        <f t="shared" si="2"/>
        <v>0.31891372434403664</v>
      </c>
      <c r="L44" s="23">
        <f t="shared" si="3"/>
        <v>0.38366385189184388</v>
      </c>
      <c r="M44" s="4"/>
    </row>
    <row r="45" spans="1:13" x14ac:dyDescent="0.25">
      <c r="A45" s="17"/>
      <c r="B45" s="48">
        <v>71</v>
      </c>
      <c r="C45" s="19" t="s">
        <v>142</v>
      </c>
      <c r="D45" s="20">
        <v>1.18496</v>
      </c>
      <c r="E45" s="21">
        <v>1.18496</v>
      </c>
      <c r="F45" s="21">
        <f t="shared" si="0"/>
        <v>0.28492327389540151</v>
      </c>
      <c r="G45" s="21">
        <v>0.10424536652863026</v>
      </c>
      <c r="H45" s="21">
        <v>8.512972854077816E-2</v>
      </c>
      <c r="I45" s="21">
        <v>9.5548178825993091E-2</v>
      </c>
      <c r="J45" s="22">
        <f t="shared" si="1"/>
        <v>8.7973743019705522E-2</v>
      </c>
      <c r="K45" s="22">
        <f t="shared" si="2"/>
        <v>0.15981560142908488</v>
      </c>
      <c r="L45" s="23">
        <f t="shared" si="3"/>
        <v>0.24044969779182546</v>
      </c>
      <c r="M45" s="4"/>
    </row>
    <row r="46" spans="1:13" ht="38.25" x14ac:dyDescent="0.25">
      <c r="A46" s="17"/>
      <c r="B46" s="48">
        <v>72</v>
      </c>
      <c r="C46" s="19" t="s">
        <v>143</v>
      </c>
      <c r="D46" s="20">
        <v>1.1589999999999998</v>
      </c>
      <c r="E46" s="21">
        <v>1.1590000000000003</v>
      </c>
      <c r="F46" s="21">
        <f t="shared" si="0"/>
        <v>0.11323037691181526</v>
      </c>
      <c r="G46" s="21">
        <v>4.2973877512849867E-2</v>
      </c>
      <c r="H46" s="21">
        <v>2.5033760059159249E-2</v>
      </c>
      <c r="I46" s="21">
        <v>4.5222739339806139E-2</v>
      </c>
      <c r="J46" s="22">
        <f t="shared" si="1"/>
        <v>3.7078410278558981E-2</v>
      </c>
      <c r="K46" s="22">
        <f t="shared" si="2"/>
        <v>5.8677858129429772E-2</v>
      </c>
      <c r="L46" s="23">
        <f t="shared" si="3"/>
        <v>9.7696615109417795E-2</v>
      </c>
      <c r="M46" s="4"/>
    </row>
    <row r="47" spans="1:13" x14ac:dyDescent="0.25">
      <c r="A47" s="17"/>
      <c r="B47" s="48">
        <v>112</v>
      </c>
      <c r="C47" s="19" t="s">
        <v>144</v>
      </c>
      <c r="D47" s="20">
        <v>11.567966999999999</v>
      </c>
      <c r="E47" s="21">
        <v>17.069913</v>
      </c>
      <c r="F47" s="21">
        <f t="shared" si="0"/>
        <v>3.2701397827077017</v>
      </c>
      <c r="G47" s="21">
        <v>1.2847090138202475</v>
      </c>
      <c r="H47" s="21">
        <v>1.0464212164788478</v>
      </c>
      <c r="I47" s="21">
        <v>0.9390095524086064</v>
      </c>
      <c r="J47" s="22">
        <f t="shared" si="1"/>
        <v>7.5261602904493269E-2</v>
      </c>
      <c r="K47" s="22">
        <f t="shared" si="2"/>
        <v>0.13656368549148992</v>
      </c>
      <c r="L47" s="23">
        <f t="shared" si="3"/>
        <v>0.19157331280526749</v>
      </c>
      <c r="M47" s="4"/>
    </row>
    <row r="48" spans="1:13" ht="25.5" x14ac:dyDescent="0.25">
      <c r="A48" s="17"/>
      <c r="B48" s="48">
        <v>114</v>
      </c>
      <c r="C48" s="19" t="s">
        <v>145</v>
      </c>
      <c r="D48" s="20">
        <v>51.270569000000002</v>
      </c>
      <c r="E48" s="21">
        <v>59.365740000000002</v>
      </c>
      <c r="F48" s="21">
        <f t="shared" si="0"/>
        <v>7.3990416952001397</v>
      </c>
      <c r="G48" s="21">
        <v>1.4837934354436584</v>
      </c>
      <c r="H48" s="21">
        <v>2.6427729910210473</v>
      </c>
      <c r="I48" s="21">
        <v>3.2724752687354339</v>
      </c>
      <c r="J48" s="22">
        <f t="shared" si="1"/>
        <v>2.4994103256249452E-2</v>
      </c>
      <c r="K48" s="22">
        <f t="shared" si="2"/>
        <v>6.9510906904633976E-2</v>
      </c>
      <c r="L48" s="23">
        <f t="shared" si="3"/>
        <v>0.12463487687006242</v>
      </c>
      <c r="M48" s="4"/>
    </row>
    <row r="49" spans="1:13" ht="25.5" x14ac:dyDescent="0.25">
      <c r="A49" s="17"/>
      <c r="B49" s="48">
        <v>121</v>
      </c>
      <c r="C49" s="19" t="s">
        <v>146</v>
      </c>
      <c r="D49" s="20">
        <v>62.783052000000005</v>
      </c>
      <c r="E49" s="21">
        <v>66.350426000000013</v>
      </c>
      <c r="F49" s="21">
        <f t="shared" si="0"/>
        <v>17.069903801141663</v>
      </c>
      <c r="G49" s="21">
        <v>8.2651430490404891</v>
      </c>
      <c r="H49" s="21">
        <v>4.3474077131686499</v>
      </c>
      <c r="I49" s="21">
        <v>4.4573530389325242</v>
      </c>
      <c r="J49" s="22">
        <f t="shared" si="1"/>
        <v>0.12456804797365563</v>
      </c>
      <c r="K49" s="22">
        <f t="shared" si="2"/>
        <v>0.1900899741353452</v>
      </c>
      <c r="L49" s="23">
        <f t="shared" si="3"/>
        <v>0.25726894053614152</v>
      </c>
      <c r="M49" s="4"/>
    </row>
    <row r="50" spans="1:13" x14ac:dyDescent="0.25">
      <c r="A50" s="17"/>
      <c r="B50" s="48">
        <v>131</v>
      </c>
      <c r="C50" s="19" t="s">
        <v>147</v>
      </c>
      <c r="D50" s="20">
        <v>52.892137999999996</v>
      </c>
      <c r="E50" s="21">
        <v>55.350005000000003</v>
      </c>
      <c r="F50" s="21">
        <f t="shared" si="0"/>
        <v>19.858922308282217</v>
      </c>
      <c r="G50" s="21">
        <v>3.2369705471855923</v>
      </c>
      <c r="H50" s="21">
        <v>12.727544960743217</v>
      </c>
      <c r="I50" s="21">
        <v>3.8944068003534085</v>
      </c>
      <c r="J50" s="22">
        <f t="shared" si="1"/>
        <v>5.8481847421433697E-2</v>
      </c>
      <c r="K50" s="22">
        <f t="shared" si="2"/>
        <v>0.28842843840626226</v>
      </c>
      <c r="L50" s="23">
        <f t="shared" si="3"/>
        <v>0.35878808517329341</v>
      </c>
      <c r="M50" s="4"/>
    </row>
    <row r="51" spans="1:13" x14ac:dyDescent="0.25">
      <c r="A51" s="17"/>
      <c r="B51" s="48">
        <v>135</v>
      </c>
      <c r="C51" s="19" t="s">
        <v>148</v>
      </c>
      <c r="D51" s="20">
        <v>811.90568999999959</v>
      </c>
      <c r="E51" s="21">
        <v>681.27168100000119</v>
      </c>
      <c r="F51" s="21">
        <f t="shared" si="0"/>
        <v>510.25997062177066</v>
      </c>
      <c r="G51" s="21">
        <v>447.08383588147899</v>
      </c>
      <c r="H51" s="21">
        <v>24.269838071035338</v>
      </c>
      <c r="I51" s="21">
        <v>38.906296669256335</v>
      </c>
      <c r="J51" s="22">
        <f t="shared" si="1"/>
        <v>0.6562489655011482</v>
      </c>
      <c r="K51" s="22">
        <f t="shared" si="2"/>
        <v>0.69187328212533394</v>
      </c>
      <c r="L51" s="23">
        <f t="shared" si="3"/>
        <v>0.74898162488243769</v>
      </c>
      <c r="M51" s="4"/>
    </row>
    <row r="52" spans="1:13" ht="25.5" x14ac:dyDescent="0.25">
      <c r="A52" s="17"/>
      <c r="B52" s="48">
        <v>136</v>
      </c>
      <c r="C52" s="19" t="s">
        <v>149</v>
      </c>
      <c r="D52" s="20">
        <v>124.69854999999997</v>
      </c>
      <c r="E52" s="21">
        <v>158.31573899999995</v>
      </c>
      <c r="F52" s="21">
        <f t="shared" si="0"/>
        <v>20.520772071162355</v>
      </c>
      <c r="G52" s="21">
        <v>3.6767734424865921</v>
      </c>
      <c r="H52" s="21">
        <v>6.8533454192620411</v>
      </c>
      <c r="I52" s="21">
        <v>9.9906532094137219</v>
      </c>
      <c r="J52" s="22">
        <f t="shared" si="1"/>
        <v>2.3224307739147736E-2</v>
      </c>
      <c r="K52" s="22">
        <f t="shared" si="2"/>
        <v>6.6513404973264453E-2</v>
      </c>
      <c r="L52" s="23">
        <f t="shared" si="3"/>
        <v>0.12961927980617494</v>
      </c>
      <c r="M52" s="4"/>
    </row>
    <row r="53" spans="1:13" x14ac:dyDescent="0.25">
      <c r="A53" s="17"/>
      <c r="B53" s="48">
        <v>137</v>
      </c>
      <c r="C53" s="19" t="s">
        <v>150</v>
      </c>
      <c r="D53" s="20">
        <v>891.15575299999705</v>
      </c>
      <c r="E53" s="21">
        <v>1150.817277000001</v>
      </c>
      <c r="F53" s="21">
        <f t="shared" si="0"/>
        <v>399.07685938094164</v>
      </c>
      <c r="G53" s="21">
        <v>152.59044840222873</v>
      </c>
      <c r="H53" s="21">
        <v>206.06276003973102</v>
      </c>
      <c r="I53" s="21">
        <v>40.423650938981886</v>
      </c>
      <c r="J53" s="22">
        <f t="shared" si="1"/>
        <v>0.13259311573771984</v>
      </c>
      <c r="K53" s="22">
        <f t="shared" si="2"/>
        <v>0.31165087247987106</v>
      </c>
      <c r="L53" s="23">
        <f t="shared" si="3"/>
        <v>0.34677691007669958</v>
      </c>
      <c r="M53" s="4"/>
    </row>
    <row r="54" spans="1:13" ht="25.5" x14ac:dyDescent="0.25">
      <c r="A54" s="17"/>
      <c r="B54" s="48">
        <v>160</v>
      </c>
      <c r="C54" s="19" t="s">
        <v>151</v>
      </c>
      <c r="D54" s="20">
        <v>152.23468500000001</v>
      </c>
      <c r="E54" s="21">
        <v>152.47668299999995</v>
      </c>
      <c r="F54" s="21">
        <f t="shared" si="0"/>
        <v>45.627890890972154</v>
      </c>
      <c r="G54" s="21">
        <v>24.259042751374452</v>
      </c>
      <c r="H54" s="21">
        <v>9.4211173502076235</v>
      </c>
      <c r="I54" s="21">
        <v>11.947730789390079</v>
      </c>
      <c r="J54" s="22">
        <f t="shared" si="1"/>
        <v>0.15910001630462056</v>
      </c>
      <c r="K54" s="22">
        <f t="shared" si="2"/>
        <v>0.22088728216616627</v>
      </c>
      <c r="L54" s="23">
        <f t="shared" si="3"/>
        <v>0.2992450386068024</v>
      </c>
      <c r="M54" s="4"/>
    </row>
    <row r="55" spans="1:13" x14ac:dyDescent="0.25">
      <c r="A55" s="17"/>
      <c r="B55" s="48">
        <v>163</v>
      </c>
      <c r="C55" s="19" t="s">
        <v>152</v>
      </c>
      <c r="D55" s="20">
        <v>31.485134000000016</v>
      </c>
      <c r="E55" s="21">
        <v>33.763524000000004</v>
      </c>
      <c r="F55" s="21">
        <f t="shared" si="0"/>
        <v>8.2553948065620943</v>
      </c>
      <c r="G55" s="21">
        <v>2.9563151997881505</v>
      </c>
      <c r="H55" s="21">
        <v>3.4107664235328912</v>
      </c>
      <c r="I55" s="21">
        <v>1.8883131832410527</v>
      </c>
      <c r="J55" s="22">
        <f t="shared" si="1"/>
        <v>8.7559438398318562E-2</v>
      </c>
      <c r="K55" s="22">
        <f t="shared" si="2"/>
        <v>0.18857870473831584</v>
      </c>
      <c r="L55" s="23">
        <f t="shared" si="3"/>
        <v>0.24450631416797883</v>
      </c>
      <c r="M55" s="4"/>
    </row>
    <row r="56" spans="1:13" x14ac:dyDescent="0.25">
      <c r="A56" s="17"/>
      <c r="B56" s="48">
        <v>164</v>
      </c>
      <c r="C56" s="19" t="s">
        <v>153</v>
      </c>
      <c r="D56" s="20">
        <v>3.04</v>
      </c>
      <c r="E56" s="21">
        <v>8.113567999999999</v>
      </c>
      <c r="F56" s="21">
        <f t="shared" si="0"/>
        <v>0.89458206498056825</v>
      </c>
      <c r="G56" s="21">
        <v>0.2786928660934791</v>
      </c>
      <c r="H56" s="21">
        <v>0.3982879936156678</v>
      </c>
      <c r="I56" s="21">
        <v>0.21760120527142135</v>
      </c>
      <c r="J56" s="22">
        <f t="shared" si="1"/>
        <v>3.4348989999649859E-2</v>
      </c>
      <c r="K56" s="22">
        <f t="shared" si="2"/>
        <v>8.3438119913353412E-2</v>
      </c>
      <c r="L56" s="23">
        <f t="shared" si="3"/>
        <v>0.11025754205555045</v>
      </c>
      <c r="M56" s="4"/>
    </row>
    <row r="57" spans="1:13" ht="25.5" x14ac:dyDescent="0.25">
      <c r="A57" s="17"/>
      <c r="B57" s="48">
        <v>165</v>
      </c>
      <c r="C57" s="19" t="s">
        <v>154</v>
      </c>
      <c r="D57" s="20">
        <v>39.693912000000005</v>
      </c>
      <c r="E57" s="21">
        <v>66.007783000000018</v>
      </c>
      <c r="F57" s="21">
        <f t="shared" si="0"/>
        <v>13.811410395790972</v>
      </c>
      <c r="G57" s="21">
        <v>5.11821536597472</v>
      </c>
      <c r="H57" s="21">
        <v>4.4457321791833238</v>
      </c>
      <c r="I57" s="21">
        <v>4.2474628506329282</v>
      </c>
      <c r="J57" s="22">
        <f t="shared" si="1"/>
        <v>7.7539573870777007E-2</v>
      </c>
      <c r="K57" s="22">
        <f t="shared" si="2"/>
        <v>0.14489120995259061</v>
      </c>
      <c r="L57" s="23">
        <f t="shared" si="3"/>
        <v>0.20923911951096688</v>
      </c>
      <c r="M57" s="4"/>
    </row>
    <row r="58" spans="1:13" x14ac:dyDescent="0.25">
      <c r="A58" s="17"/>
      <c r="B58" s="48">
        <v>180</v>
      </c>
      <c r="C58" s="19" t="s">
        <v>155</v>
      </c>
      <c r="D58" s="20">
        <v>15.424390000000001</v>
      </c>
      <c r="E58" s="21">
        <v>16.931956999999997</v>
      </c>
      <c r="F58" s="21">
        <f t="shared" si="0"/>
        <v>3.9219038064137166</v>
      </c>
      <c r="G58" s="21">
        <v>0.9780179845274688</v>
      </c>
      <c r="H58" s="21">
        <v>1.4382800776318945</v>
      </c>
      <c r="I58" s="21">
        <v>1.5056057442543533</v>
      </c>
      <c r="J58" s="22">
        <f t="shared" si="1"/>
        <v>5.7761662430838266E-2</v>
      </c>
      <c r="K58" s="22">
        <f t="shared" si="2"/>
        <v>0.1427063665564095</v>
      </c>
      <c r="L58" s="23">
        <f t="shared" si="3"/>
        <v>0.23162731906381037</v>
      </c>
      <c r="M58" s="4"/>
    </row>
    <row r="59" spans="1:13" ht="38.25" x14ac:dyDescent="0.25">
      <c r="A59" s="17"/>
      <c r="B59" s="48">
        <v>183</v>
      </c>
      <c r="C59" s="19" t="s">
        <v>156</v>
      </c>
      <c r="D59" s="20">
        <v>55.565987999999997</v>
      </c>
      <c r="E59" s="21">
        <v>56.645663999999989</v>
      </c>
      <c r="F59" s="21">
        <f t="shared" si="0"/>
        <v>14.378856022238324</v>
      </c>
      <c r="G59" s="21">
        <v>7.029473298760422</v>
      </c>
      <c r="H59" s="21">
        <v>3.5890638332057279</v>
      </c>
      <c r="I59" s="21">
        <v>3.760318890272174</v>
      </c>
      <c r="J59" s="22">
        <f t="shared" si="1"/>
        <v>0.12409552298231376</v>
      </c>
      <c r="K59" s="22">
        <f t="shared" si="2"/>
        <v>0.18745542698495249</v>
      </c>
      <c r="L59" s="23">
        <f t="shared" si="3"/>
        <v>0.25383859958351496</v>
      </c>
      <c r="M59" s="4"/>
    </row>
    <row r="60" spans="1:13" ht="25.5" x14ac:dyDescent="0.25">
      <c r="A60" s="17"/>
      <c r="B60" s="48">
        <v>202</v>
      </c>
      <c r="C60" s="19" t="s">
        <v>157</v>
      </c>
      <c r="D60" s="20">
        <v>41.260308000000002</v>
      </c>
      <c r="E60" s="21">
        <v>49.846171999999989</v>
      </c>
      <c r="F60" s="21">
        <f t="shared" si="0"/>
        <v>10.276680226237204</v>
      </c>
      <c r="G60" s="21">
        <v>5.0088856187389865</v>
      </c>
      <c r="H60" s="21">
        <v>2.7891517144262252</v>
      </c>
      <c r="I60" s="21">
        <v>2.4786428930719921</v>
      </c>
      <c r="J60" s="22">
        <f t="shared" si="1"/>
        <v>0.10048686624800371</v>
      </c>
      <c r="K60" s="22">
        <f t="shared" si="2"/>
        <v>0.15644205001670367</v>
      </c>
      <c r="L60" s="23">
        <f t="shared" si="3"/>
        <v>0.206167892415835</v>
      </c>
      <c r="M60" s="4"/>
    </row>
    <row r="61" spans="1:13" ht="25.5" x14ac:dyDescent="0.25">
      <c r="A61" s="17"/>
      <c r="B61" s="48">
        <v>205</v>
      </c>
      <c r="C61" s="19" t="s">
        <v>158</v>
      </c>
      <c r="D61" s="20">
        <v>3.3455780000000002</v>
      </c>
      <c r="E61" s="21">
        <v>3.3455779999999997</v>
      </c>
      <c r="F61" s="21">
        <f t="shared" si="0"/>
        <v>0</v>
      </c>
      <c r="G61" s="21">
        <v>0</v>
      </c>
      <c r="H61" s="21">
        <v>0</v>
      </c>
      <c r="I61" s="21">
        <v>0</v>
      </c>
      <c r="J61" s="22">
        <f t="shared" si="1"/>
        <v>0</v>
      </c>
      <c r="K61" s="22">
        <f t="shared" si="2"/>
        <v>0</v>
      </c>
      <c r="L61" s="23">
        <f t="shared" si="3"/>
        <v>0</v>
      </c>
      <c r="M61" s="4"/>
    </row>
    <row r="62" spans="1:13" ht="25.5" x14ac:dyDescent="0.25">
      <c r="A62" s="17"/>
      <c r="B62" s="48">
        <v>207</v>
      </c>
      <c r="C62" s="19" t="s">
        <v>159</v>
      </c>
      <c r="D62" s="20">
        <v>9.2265939999999986</v>
      </c>
      <c r="E62" s="21">
        <v>9.646763</v>
      </c>
      <c r="F62" s="21">
        <f t="shared" si="0"/>
        <v>1.4968576436804142</v>
      </c>
      <c r="G62" s="21">
        <v>0.47320772468810901</v>
      </c>
      <c r="H62" s="21">
        <v>0.43601846104138531</v>
      </c>
      <c r="I62" s="21">
        <v>0.58763145795091987</v>
      </c>
      <c r="J62" s="22">
        <f t="shared" si="1"/>
        <v>4.9053524450440943E-2</v>
      </c>
      <c r="K62" s="22">
        <f t="shared" si="2"/>
        <v>9.425194603925631E-2</v>
      </c>
      <c r="L62" s="23">
        <f t="shared" si="3"/>
        <v>0.1551668309546336</v>
      </c>
      <c r="M62" s="4"/>
    </row>
    <row r="63" spans="1:13" ht="25.5" x14ac:dyDescent="0.25">
      <c r="A63" s="17"/>
      <c r="B63" s="48">
        <v>211</v>
      </c>
      <c r="C63" s="19" t="s">
        <v>160</v>
      </c>
      <c r="D63" s="20">
        <v>61.356650000000002</v>
      </c>
      <c r="E63" s="21">
        <v>63.586619999999996</v>
      </c>
      <c r="F63" s="21">
        <f t="shared" si="0"/>
        <v>15.943856707513078</v>
      </c>
      <c r="G63" s="21">
        <v>7.2295400172492919</v>
      </c>
      <c r="H63" s="21">
        <v>4.0845710646040061</v>
      </c>
      <c r="I63" s="21">
        <v>4.6297456256597798</v>
      </c>
      <c r="J63" s="22">
        <f t="shared" si="1"/>
        <v>0.11369593189965581</v>
      </c>
      <c r="K63" s="22">
        <f t="shared" si="2"/>
        <v>0.17793226125013875</v>
      </c>
      <c r="L63" s="23">
        <f t="shared" si="3"/>
        <v>0.2507423213800809</v>
      </c>
      <c r="M63" s="4"/>
    </row>
    <row r="64" spans="1:13" x14ac:dyDescent="0.25">
      <c r="A64" s="17"/>
      <c r="B64" s="48">
        <v>214</v>
      </c>
      <c r="C64" s="19" t="s">
        <v>161</v>
      </c>
      <c r="D64" s="20">
        <v>5.2593950000000014</v>
      </c>
      <c r="E64" s="21">
        <v>18.451687999999997</v>
      </c>
      <c r="F64" s="21">
        <f t="shared" si="0"/>
        <v>7.4250180460767297</v>
      </c>
      <c r="G64" s="21">
        <v>1.5660673771744769</v>
      </c>
      <c r="H64" s="21">
        <v>3.4921112986921798</v>
      </c>
      <c r="I64" s="21">
        <v>2.366839370210073</v>
      </c>
      <c r="J64" s="22">
        <f t="shared" si="1"/>
        <v>8.487393549980235E-2</v>
      </c>
      <c r="K64" s="22">
        <f t="shared" si="2"/>
        <v>0.27413094541088368</v>
      </c>
      <c r="L64" s="23">
        <f t="shared" si="3"/>
        <v>0.40240318642265849</v>
      </c>
      <c r="M64" s="4"/>
    </row>
    <row r="65" spans="1:13" x14ac:dyDescent="0.25">
      <c r="A65" s="17"/>
      <c r="B65" s="48">
        <v>220</v>
      </c>
      <c r="C65" s="19" t="s">
        <v>162</v>
      </c>
      <c r="D65" s="20">
        <v>2.3228299999999988</v>
      </c>
      <c r="E65" s="21">
        <v>3.7982329999999997</v>
      </c>
      <c r="F65" s="21">
        <f t="shared" si="0"/>
        <v>0.94488318164985685</v>
      </c>
      <c r="G65" s="21">
        <v>0.4611262638354674</v>
      </c>
      <c r="H65" s="21">
        <v>0.31699731845583301</v>
      </c>
      <c r="I65" s="21">
        <v>0.16675959935855644</v>
      </c>
      <c r="J65" s="22">
        <f t="shared" si="1"/>
        <v>0.12140547034251649</v>
      </c>
      <c r="K65" s="22">
        <f t="shared" si="2"/>
        <v>0.20486462581187107</v>
      </c>
      <c r="L65" s="23">
        <f t="shared" si="3"/>
        <v>0.24876914650835188</v>
      </c>
      <c r="M65" s="4"/>
    </row>
    <row r="66" spans="1:13" x14ac:dyDescent="0.25">
      <c r="A66" s="17"/>
      <c r="B66" s="48">
        <v>221</v>
      </c>
      <c r="C66" s="19" t="s">
        <v>163</v>
      </c>
      <c r="D66" s="20">
        <v>4.1451750000000001</v>
      </c>
      <c r="E66" s="21">
        <v>4.4844270000000002</v>
      </c>
      <c r="F66" s="21">
        <f t="shared" si="0"/>
        <v>1.0364708583692845</v>
      </c>
      <c r="G66" s="21">
        <v>0.3116506326769013</v>
      </c>
      <c r="H66" s="21">
        <v>0.19559630024741637</v>
      </c>
      <c r="I66" s="21">
        <v>0.52922392544496688</v>
      </c>
      <c r="J66" s="22">
        <f t="shared" si="1"/>
        <v>6.9496199330907005E-2</v>
      </c>
      <c r="K66" s="22">
        <f t="shared" si="2"/>
        <v>0.11311298699350389</v>
      </c>
      <c r="L66" s="23">
        <f t="shared" si="3"/>
        <v>0.23112670991617981</v>
      </c>
      <c r="M66" s="4"/>
    </row>
    <row r="67" spans="1:13" x14ac:dyDescent="0.25">
      <c r="A67" s="17"/>
      <c r="B67" s="48">
        <v>240</v>
      </c>
      <c r="C67" s="19" t="s">
        <v>164</v>
      </c>
      <c r="D67" s="20">
        <v>24.900838999999998</v>
      </c>
      <c r="E67" s="21">
        <v>26.306643999999999</v>
      </c>
      <c r="F67" s="21">
        <f t="shared" si="0"/>
        <v>4.9830071182817619</v>
      </c>
      <c r="G67" s="21">
        <v>1.7412447730384883</v>
      </c>
      <c r="H67" s="21">
        <v>1.2732691567598522</v>
      </c>
      <c r="I67" s="21">
        <v>1.9684931884834214</v>
      </c>
      <c r="J67" s="22">
        <f t="shared" si="1"/>
        <v>6.6190304359556029E-2</v>
      </c>
      <c r="K67" s="22">
        <f t="shared" si="2"/>
        <v>0.11459135303607487</v>
      </c>
      <c r="L67" s="23">
        <f t="shared" si="3"/>
        <v>0.18942009928297057</v>
      </c>
      <c r="M67" s="4"/>
    </row>
    <row r="68" spans="1:13" x14ac:dyDescent="0.25">
      <c r="A68" s="17"/>
      <c r="B68" s="48">
        <v>241</v>
      </c>
      <c r="C68" s="19" t="s">
        <v>165</v>
      </c>
      <c r="D68" s="20">
        <v>189.792451</v>
      </c>
      <c r="E68" s="21">
        <v>244.36061199999992</v>
      </c>
      <c r="F68" s="21">
        <f t="shared" si="0"/>
        <v>40.622179719531687</v>
      </c>
      <c r="G68" s="21">
        <v>14.746140704992285</v>
      </c>
      <c r="H68" s="21">
        <v>15.922425064092749</v>
      </c>
      <c r="I68" s="21">
        <v>9.9536139504466519</v>
      </c>
      <c r="J68" s="22">
        <f t="shared" si="1"/>
        <v>6.0345816718581025E-2</v>
      </c>
      <c r="K68" s="22">
        <f t="shared" si="2"/>
        <v>0.12550535668606463</v>
      </c>
      <c r="L68" s="23">
        <f t="shared" si="3"/>
        <v>0.16623865600537824</v>
      </c>
      <c r="M68" s="4"/>
    </row>
    <row r="69" spans="1:13" ht="25.5" x14ac:dyDescent="0.25">
      <c r="A69" s="17"/>
      <c r="B69" s="48">
        <v>243</v>
      </c>
      <c r="C69" s="19" t="s">
        <v>166</v>
      </c>
      <c r="D69" s="20">
        <v>3.6470130000000003</v>
      </c>
      <c r="E69" s="21">
        <v>3.6470129999999998</v>
      </c>
      <c r="F69" s="21">
        <f t="shared" si="0"/>
        <v>0.68999557303322945</v>
      </c>
      <c r="G69" s="21">
        <v>0.25406870563165285</v>
      </c>
      <c r="H69" s="21">
        <v>0.17363538195786532</v>
      </c>
      <c r="I69" s="21">
        <v>0.26229148544371128</v>
      </c>
      <c r="J69" s="22">
        <f t="shared" si="1"/>
        <v>6.9664875236708196E-2</v>
      </c>
      <c r="K69" s="22">
        <f t="shared" si="2"/>
        <v>0.11727517494166272</v>
      </c>
      <c r="L69" s="23">
        <f t="shared" si="3"/>
        <v>0.18919471168137583</v>
      </c>
      <c r="M69" s="4"/>
    </row>
    <row r="70" spans="1:13" ht="25.5" x14ac:dyDescent="0.25">
      <c r="A70" s="17"/>
      <c r="B70" s="48">
        <v>331</v>
      </c>
      <c r="C70" s="19" t="s">
        <v>167</v>
      </c>
      <c r="D70" s="20">
        <v>34.10761200000001</v>
      </c>
      <c r="E70" s="21">
        <v>36.391568000000007</v>
      </c>
      <c r="F70" s="21">
        <f t="shared" si="0"/>
        <v>8.1728395718700995</v>
      </c>
      <c r="G70" s="21">
        <v>3.9710387364430062</v>
      </c>
      <c r="H70" s="21">
        <v>2.0717928253266109</v>
      </c>
      <c r="I70" s="21">
        <v>2.1300080101004824</v>
      </c>
      <c r="J70" s="22">
        <f t="shared" si="1"/>
        <v>0.10911974819120203</v>
      </c>
      <c r="K70" s="22">
        <f t="shared" si="2"/>
        <v>0.16605032137580925</v>
      </c>
      <c r="L70" s="23">
        <f t="shared" si="3"/>
        <v>0.22458058338871514</v>
      </c>
      <c r="M70" s="4"/>
    </row>
    <row r="71" spans="1:13" x14ac:dyDescent="0.25">
      <c r="A71" s="17"/>
      <c r="B71" s="48">
        <v>342</v>
      </c>
      <c r="C71" s="19" t="s">
        <v>168</v>
      </c>
      <c r="D71" s="20">
        <v>129.65949899999998</v>
      </c>
      <c r="E71" s="21">
        <v>132.21078800000001</v>
      </c>
      <c r="F71" s="21">
        <f t="shared" si="0"/>
        <v>48.161708875950836</v>
      </c>
      <c r="G71" s="21">
        <v>25.064803527720869</v>
      </c>
      <c r="H71" s="21">
        <v>13.151147457174861</v>
      </c>
      <c r="I71" s="21">
        <v>9.9457578910551092</v>
      </c>
      <c r="J71" s="22">
        <f t="shared" si="1"/>
        <v>0.18958213551923514</v>
      </c>
      <c r="K71" s="22">
        <f t="shared" si="2"/>
        <v>0.28905319726931605</v>
      </c>
      <c r="L71" s="23">
        <f t="shared" si="3"/>
        <v>0.36427972032018169</v>
      </c>
      <c r="M71" s="4"/>
    </row>
    <row r="72" spans="1:13" ht="25.5" x14ac:dyDescent="0.25">
      <c r="A72" s="17"/>
      <c r="B72" s="48">
        <v>510</v>
      </c>
      <c r="C72" s="19" t="s">
        <v>169</v>
      </c>
      <c r="D72" s="20">
        <v>236.46220499999998</v>
      </c>
      <c r="E72" s="21">
        <v>248.02306100000004</v>
      </c>
      <c r="F72" s="21">
        <f t="shared" ref="F72:F135" si="4">SUM(G72,H72,I72)</f>
        <v>63.023306637952373</v>
      </c>
      <c r="G72" s="21">
        <v>28.259139570485786</v>
      </c>
      <c r="H72" s="21">
        <v>16.61242935750488</v>
      </c>
      <c r="I72" s="21">
        <v>18.151737709961708</v>
      </c>
      <c r="J72" s="22">
        <f t="shared" ref="J72:J135" si="5">IFERROR(G72/E72,0)</f>
        <v>0.1139375486156337</v>
      </c>
      <c r="K72" s="22">
        <f t="shared" ref="K72:K135" si="6">IFERROR(SUM(G72,H72)/E72,0)</f>
        <v>0.18091692259209177</v>
      </c>
      <c r="L72" s="23">
        <f t="shared" ref="L72:L135" si="7">IFERROR(SUM(G72,H72,I72)/E72,0)</f>
        <v>0.25410260797463652</v>
      </c>
      <c r="M72" s="4"/>
    </row>
    <row r="73" spans="1:13" ht="25.5" x14ac:dyDescent="0.25">
      <c r="A73" s="17"/>
      <c r="B73" s="48">
        <v>511</v>
      </c>
      <c r="C73" s="19" t="s">
        <v>170</v>
      </c>
      <c r="D73" s="20">
        <v>83.18857100000001</v>
      </c>
      <c r="E73" s="21">
        <v>106.43929000000003</v>
      </c>
      <c r="F73" s="21">
        <f t="shared" si="4"/>
        <v>22.681356349745329</v>
      </c>
      <c r="G73" s="21">
        <v>11.980714932498813</v>
      </c>
      <c r="H73" s="21">
        <v>6.0065357145576854</v>
      </c>
      <c r="I73" s="21">
        <v>4.6941057026888302</v>
      </c>
      <c r="J73" s="22">
        <f t="shared" si="5"/>
        <v>0.1125591398862094</v>
      </c>
      <c r="K73" s="22">
        <f t="shared" si="6"/>
        <v>0.16899070490846466</v>
      </c>
      <c r="L73" s="23">
        <f t="shared" si="7"/>
        <v>0.21309195457565833</v>
      </c>
      <c r="M73" s="4"/>
    </row>
    <row r="74" spans="1:13" x14ac:dyDescent="0.25">
      <c r="A74" s="17"/>
      <c r="B74" s="48">
        <v>512</v>
      </c>
      <c r="C74" s="19" t="s">
        <v>171</v>
      </c>
      <c r="D74" s="20">
        <v>84.02291000000001</v>
      </c>
      <c r="E74" s="21">
        <v>88.87068499999998</v>
      </c>
      <c r="F74" s="21">
        <f t="shared" si="4"/>
        <v>25.237517299125557</v>
      </c>
      <c r="G74" s="21">
        <v>11.781043637140101</v>
      </c>
      <c r="H74" s="21">
        <v>6.2116006867422584</v>
      </c>
      <c r="I74" s="21">
        <v>7.2448729752431973</v>
      </c>
      <c r="J74" s="22">
        <f t="shared" si="5"/>
        <v>0.13256388917380466</v>
      </c>
      <c r="K74" s="22">
        <f t="shared" si="6"/>
        <v>0.20245871092230652</v>
      </c>
      <c r="L74" s="23">
        <f t="shared" si="7"/>
        <v>0.28398022699077385</v>
      </c>
      <c r="M74" s="4"/>
    </row>
    <row r="75" spans="1:13" x14ac:dyDescent="0.25">
      <c r="A75" s="17"/>
      <c r="B75" s="48">
        <v>513</v>
      </c>
      <c r="C75" s="19" t="s">
        <v>172</v>
      </c>
      <c r="D75" s="20">
        <v>108.36947399999998</v>
      </c>
      <c r="E75" s="21">
        <v>107.96627799999999</v>
      </c>
      <c r="F75" s="21">
        <f t="shared" si="4"/>
        <v>27.711270755105033</v>
      </c>
      <c r="G75" s="21">
        <v>14.016567218442106</v>
      </c>
      <c r="H75" s="21">
        <v>6.7475618594135085</v>
      </c>
      <c r="I75" s="21">
        <v>6.9471416772494194</v>
      </c>
      <c r="J75" s="22">
        <f t="shared" si="5"/>
        <v>0.12982356600680545</v>
      </c>
      <c r="K75" s="22">
        <f t="shared" si="6"/>
        <v>0.19232050472144291</v>
      </c>
      <c r="L75" s="23">
        <f t="shared" si="7"/>
        <v>0.25666598190135848</v>
      </c>
      <c r="M75" s="4"/>
    </row>
    <row r="76" spans="1:13" x14ac:dyDescent="0.25">
      <c r="A76" s="17"/>
      <c r="B76" s="48">
        <v>514</v>
      </c>
      <c r="C76" s="19" t="s">
        <v>173</v>
      </c>
      <c r="D76" s="20">
        <v>121.230507</v>
      </c>
      <c r="E76" s="21">
        <v>129.83048400000004</v>
      </c>
      <c r="F76" s="21">
        <f t="shared" si="4"/>
        <v>24.033137592039793</v>
      </c>
      <c r="G76" s="21">
        <v>10.017841277443949</v>
      </c>
      <c r="H76" s="21">
        <v>7.1792958597543475</v>
      </c>
      <c r="I76" s="21">
        <v>6.8360004548414963</v>
      </c>
      <c r="J76" s="22">
        <f t="shared" si="5"/>
        <v>7.7160933001250667E-2</v>
      </c>
      <c r="K76" s="22">
        <f t="shared" si="6"/>
        <v>0.13245839195360537</v>
      </c>
      <c r="L76" s="23">
        <f t="shared" si="7"/>
        <v>0.1851116690902869</v>
      </c>
      <c r="M76" s="4"/>
    </row>
    <row r="77" spans="1:13" ht="25.5" x14ac:dyDescent="0.25">
      <c r="A77" s="17"/>
      <c r="B77" s="48">
        <v>515</v>
      </c>
      <c r="C77" s="19" t="s">
        <v>174</v>
      </c>
      <c r="D77" s="20">
        <v>81.780106000000004</v>
      </c>
      <c r="E77" s="21">
        <v>96.501297000000008</v>
      </c>
      <c r="F77" s="21">
        <f t="shared" si="4"/>
        <v>31.566622076483327</v>
      </c>
      <c r="G77" s="21">
        <v>11.430473375919973</v>
      </c>
      <c r="H77" s="21">
        <v>14.340081915521296</v>
      </c>
      <c r="I77" s="21">
        <v>5.7960667850420577</v>
      </c>
      <c r="J77" s="22">
        <f t="shared" si="5"/>
        <v>0.11844890930243117</v>
      </c>
      <c r="K77" s="22">
        <f t="shared" si="6"/>
        <v>0.26704879719327779</v>
      </c>
      <c r="L77" s="23">
        <f t="shared" si="7"/>
        <v>0.32711085817305985</v>
      </c>
      <c r="M77" s="4"/>
    </row>
    <row r="78" spans="1:13" ht="25.5" x14ac:dyDescent="0.25">
      <c r="A78" s="17"/>
      <c r="B78" s="48">
        <v>516</v>
      </c>
      <c r="C78" s="19" t="s">
        <v>175</v>
      </c>
      <c r="D78" s="20">
        <v>35.379823999999999</v>
      </c>
      <c r="E78" s="21">
        <v>62.415588000000014</v>
      </c>
      <c r="F78" s="21">
        <f t="shared" si="4"/>
        <v>11.183061582801429</v>
      </c>
      <c r="G78" s="21">
        <v>4.9014111842552666</v>
      </c>
      <c r="H78" s="21">
        <v>2.5795550324266969</v>
      </c>
      <c r="I78" s="21">
        <v>3.7020953661194653</v>
      </c>
      <c r="J78" s="22">
        <f t="shared" si="5"/>
        <v>7.8528639099823355E-2</v>
      </c>
      <c r="K78" s="22">
        <f t="shared" si="6"/>
        <v>0.1198573378285239</v>
      </c>
      <c r="L78" s="23">
        <f t="shared" si="7"/>
        <v>0.17917097220651718</v>
      </c>
      <c r="M78" s="4"/>
    </row>
    <row r="79" spans="1:13" x14ac:dyDescent="0.25">
      <c r="A79" s="17"/>
      <c r="B79" s="48">
        <v>517</v>
      </c>
      <c r="C79" s="19" t="s">
        <v>176</v>
      </c>
      <c r="D79" s="20">
        <v>63.077362000000001</v>
      </c>
      <c r="E79" s="21">
        <v>84.176799999999986</v>
      </c>
      <c r="F79" s="21">
        <f t="shared" si="4"/>
        <v>15.88615786432419</v>
      </c>
      <c r="G79" s="21">
        <v>7.5085800600918446</v>
      </c>
      <c r="H79" s="21">
        <v>4.1838679884422163</v>
      </c>
      <c r="I79" s="21">
        <v>4.1937098157901289</v>
      </c>
      <c r="J79" s="22">
        <f t="shared" si="5"/>
        <v>8.920011285879062E-2</v>
      </c>
      <c r="K79" s="22">
        <f t="shared" si="6"/>
        <v>0.13890345140863114</v>
      </c>
      <c r="L79" s="23">
        <f t="shared" si="7"/>
        <v>0.18872370848409767</v>
      </c>
      <c r="M79" s="4"/>
    </row>
    <row r="80" spans="1:13" x14ac:dyDescent="0.25">
      <c r="A80" s="17"/>
      <c r="B80" s="48">
        <v>518</v>
      </c>
      <c r="C80" s="19" t="s">
        <v>177</v>
      </c>
      <c r="D80" s="20">
        <v>68.926998999999995</v>
      </c>
      <c r="E80" s="21">
        <v>71.753594000000007</v>
      </c>
      <c r="F80" s="21">
        <f t="shared" si="4"/>
        <v>14.330950553004641</v>
      </c>
      <c r="G80" s="21">
        <v>6.5061839471527492</v>
      </c>
      <c r="H80" s="21">
        <v>3.7291973605879321</v>
      </c>
      <c r="I80" s="21">
        <v>4.0955692452639596</v>
      </c>
      <c r="J80" s="22">
        <f t="shared" si="5"/>
        <v>9.0673979998169132E-2</v>
      </c>
      <c r="K80" s="22">
        <f t="shared" si="6"/>
        <v>0.14264625278199555</v>
      </c>
      <c r="L80" s="23">
        <f t="shared" si="7"/>
        <v>0.19972449816248422</v>
      </c>
      <c r="M80" s="4"/>
    </row>
    <row r="81" spans="1:13" ht="25.5" x14ac:dyDescent="0.25">
      <c r="A81" s="17"/>
      <c r="B81" s="48">
        <v>519</v>
      </c>
      <c r="C81" s="19" t="s">
        <v>178</v>
      </c>
      <c r="D81" s="20">
        <v>54.634874999999994</v>
      </c>
      <c r="E81" s="21">
        <v>62.532852999999982</v>
      </c>
      <c r="F81" s="21">
        <f t="shared" si="4"/>
        <v>15.929511619166078</v>
      </c>
      <c r="G81" s="21">
        <v>7.1647227332578041</v>
      </c>
      <c r="H81" s="21">
        <v>3.5786765185548575</v>
      </c>
      <c r="I81" s="21">
        <v>5.1861123673534166</v>
      </c>
      <c r="J81" s="22">
        <f t="shared" si="5"/>
        <v>0.11457533743515279</v>
      </c>
      <c r="K81" s="22">
        <f t="shared" si="6"/>
        <v>0.17180407955819102</v>
      </c>
      <c r="L81" s="23">
        <f t="shared" si="7"/>
        <v>0.2547382832375501</v>
      </c>
      <c r="M81" s="4"/>
    </row>
    <row r="82" spans="1:13" x14ac:dyDescent="0.25">
      <c r="A82" s="17"/>
      <c r="B82" s="48">
        <v>520</v>
      </c>
      <c r="C82" s="19" t="s">
        <v>179</v>
      </c>
      <c r="D82" s="20">
        <v>120.156119</v>
      </c>
      <c r="E82" s="21">
        <v>132.34697900000003</v>
      </c>
      <c r="F82" s="21">
        <f t="shared" si="4"/>
        <v>25.430155504230697</v>
      </c>
      <c r="G82" s="21">
        <v>11.983533255104703</v>
      </c>
      <c r="H82" s="21">
        <v>6.8379190019854832</v>
      </c>
      <c r="I82" s="21">
        <v>6.6087032471405109</v>
      </c>
      <c r="J82" s="22">
        <f t="shared" si="5"/>
        <v>9.0546330151628926E-2</v>
      </c>
      <c r="K82" s="22">
        <f t="shared" si="6"/>
        <v>0.14221293450974942</v>
      </c>
      <c r="L82" s="23">
        <f t="shared" si="7"/>
        <v>0.19214760847869969</v>
      </c>
      <c r="M82" s="4"/>
    </row>
    <row r="83" spans="1:13" x14ac:dyDescent="0.25">
      <c r="A83" s="17"/>
      <c r="B83" s="48">
        <v>521</v>
      </c>
      <c r="C83" s="19" t="s">
        <v>180</v>
      </c>
      <c r="D83" s="20">
        <v>85.462468999999999</v>
      </c>
      <c r="E83" s="21">
        <v>95.199210000000008</v>
      </c>
      <c r="F83" s="21">
        <f t="shared" si="4"/>
        <v>22.92389037900648</v>
      </c>
      <c r="G83" s="21">
        <v>10.261052467758418</v>
      </c>
      <c r="H83" s="21">
        <v>6.3497052730708674</v>
      </c>
      <c r="I83" s="21">
        <v>6.3131326381771942</v>
      </c>
      <c r="J83" s="22">
        <f t="shared" si="5"/>
        <v>0.10778505901213274</v>
      </c>
      <c r="K83" s="22">
        <f t="shared" si="6"/>
        <v>0.17448419730404574</v>
      </c>
      <c r="L83" s="23">
        <f t="shared" si="7"/>
        <v>0.24079916607508065</v>
      </c>
      <c r="M83" s="4"/>
    </row>
    <row r="84" spans="1:13" x14ac:dyDescent="0.25">
      <c r="A84" s="17"/>
      <c r="B84" s="48">
        <v>522</v>
      </c>
      <c r="C84" s="19" t="s">
        <v>181</v>
      </c>
      <c r="D84" s="20">
        <v>44.186015000000005</v>
      </c>
      <c r="E84" s="21">
        <v>40.830812999999978</v>
      </c>
      <c r="F84" s="21">
        <f t="shared" si="4"/>
        <v>11.646403536885373</v>
      </c>
      <c r="G84" s="21">
        <v>5.0311046272181557</v>
      </c>
      <c r="H84" s="21">
        <v>3.2769783758303674</v>
      </c>
      <c r="I84" s="21">
        <v>3.3383205338368498</v>
      </c>
      <c r="J84" s="22">
        <f t="shared" si="5"/>
        <v>0.12321833090166875</v>
      </c>
      <c r="K84" s="22">
        <f t="shared" si="6"/>
        <v>0.2034758162432016</v>
      </c>
      <c r="L84" s="23">
        <f t="shared" si="7"/>
        <v>0.28523565124420569</v>
      </c>
      <c r="M84" s="4"/>
    </row>
    <row r="85" spans="1:13" x14ac:dyDescent="0.25">
      <c r="A85" s="17"/>
      <c r="B85" s="48">
        <v>523</v>
      </c>
      <c r="C85" s="19" t="s">
        <v>182</v>
      </c>
      <c r="D85" s="20">
        <v>79.081760999999986</v>
      </c>
      <c r="E85" s="21">
        <v>105.65157400000001</v>
      </c>
      <c r="F85" s="21">
        <f t="shared" si="4"/>
        <v>19.189104988102798</v>
      </c>
      <c r="G85" s="21">
        <v>8.8300355291612505</v>
      </c>
      <c r="H85" s="21">
        <v>5.3365526174434024</v>
      </c>
      <c r="I85" s="21">
        <v>5.0225168414981454</v>
      </c>
      <c r="J85" s="22">
        <f t="shared" si="5"/>
        <v>8.357694253718595E-2</v>
      </c>
      <c r="K85" s="22">
        <f t="shared" si="6"/>
        <v>0.13408780967716252</v>
      </c>
      <c r="L85" s="23">
        <f t="shared" si="7"/>
        <v>0.18162630485848508</v>
      </c>
      <c r="M85" s="4"/>
    </row>
    <row r="86" spans="1:13" x14ac:dyDescent="0.25">
      <c r="A86" s="17"/>
      <c r="B86" s="48">
        <v>524</v>
      </c>
      <c r="C86" s="19" t="s">
        <v>183</v>
      </c>
      <c r="D86" s="20">
        <v>121.83319800000001</v>
      </c>
      <c r="E86" s="21">
        <v>138.52543300000002</v>
      </c>
      <c r="F86" s="21">
        <f t="shared" si="4"/>
        <v>24.027769508778874</v>
      </c>
      <c r="G86" s="21">
        <v>12.795192382429377</v>
      </c>
      <c r="H86" s="21">
        <v>5.9373585109278793</v>
      </c>
      <c r="I86" s="21">
        <v>5.2952186154216179</v>
      </c>
      <c r="J86" s="22">
        <f t="shared" si="5"/>
        <v>9.2367098989175334E-2</v>
      </c>
      <c r="K86" s="22">
        <f t="shared" si="6"/>
        <v>0.13522824284084536</v>
      </c>
      <c r="L86" s="23">
        <f t="shared" si="7"/>
        <v>0.17345384878731165</v>
      </c>
      <c r="M86" s="4"/>
    </row>
    <row r="87" spans="1:13" x14ac:dyDescent="0.25">
      <c r="A87" s="17"/>
      <c r="B87" s="48">
        <v>525</v>
      </c>
      <c r="C87" s="19" t="s">
        <v>184</v>
      </c>
      <c r="D87" s="20">
        <v>46.670978999999996</v>
      </c>
      <c r="E87" s="21">
        <v>47.692186999999997</v>
      </c>
      <c r="F87" s="21">
        <f t="shared" si="4"/>
        <v>11.280574521215385</v>
      </c>
      <c r="G87" s="21">
        <v>3.6474646408460103</v>
      </c>
      <c r="H87" s="21">
        <v>4.2148295056776988</v>
      </c>
      <c r="I87" s="21">
        <v>3.4182803746916761</v>
      </c>
      <c r="J87" s="22">
        <f t="shared" si="5"/>
        <v>7.6479290850008846E-2</v>
      </c>
      <c r="K87" s="22">
        <f t="shared" si="6"/>
        <v>0.16485497187461146</v>
      </c>
      <c r="L87" s="23">
        <f t="shared" si="7"/>
        <v>0.2365287740152362</v>
      </c>
      <c r="M87" s="4"/>
    </row>
    <row r="88" spans="1:13" x14ac:dyDescent="0.25">
      <c r="A88" s="17"/>
      <c r="B88" s="48">
        <v>526</v>
      </c>
      <c r="C88" s="19" t="s">
        <v>185</v>
      </c>
      <c r="D88" s="20">
        <v>42.708320000000001</v>
      </c>
      <c r="E88" s="21">
        <v>59.778306000000001</v>
      </c>
      <c r="F88" s="21">
        <f t="shared" si="4"/>
        <v>8.4356871925692758</v>
      </c>
      <c r="G88" s="21">
        <v>3.7220222633623052</v>
      </c>
      <c r="H88" s="21">
        <v>2.5099545556113299</v>
      </c>
      <c r="I88" s="21">
        <v>2.2037103735956407</v>
      </c>
      <c r="J88" s="22">
        <f t="shared" si="5"/>
        <v>6.2263762766417388E-2</v>
      </c>
      <c r="K88" s="22">
        <f t="shared" si="6"/>
        <v>0.1042514791063774</v>
      </c>
      <c r="L88" s="23">
        <f t="shared" si="7"/>
        <v>0.1411161967782974</v>
      </c>
      <c r="M88" s="4"/>
    </row>
    <row r="89" spans="1:13" ht="25.5" x14ac:dyDescent="0.25">
      <c r="A89" s="17"/>
      <c r="B89" s="48">
        <v>527</v>
      </c>
      <c r="C89" s="19" t="s">
        <v>186</v>
      </c>
      <c r="D89" s="20">
        <v>40.622729</v>
      </c>
      <c r="E89" s="21">
        <v>75.850402000000003</v>
      </c>
      <c r="F89" s="21">
        <f t="shared" si="4"/>
        <v>11.982314901029895</v>
      </c>
      <c r="G89" s="21">
        <v>4.9307376107353775</v>
      </c>
      <c r="H89" s="21">
        <v>4.2402648798852169</v>
      </c>
      <c r="I89" s="21">
        <v>2.8113124104093004</v>
      </c>
      <c r="J89" s="22">
        <f t="shared" si="5"/>
        <v>6.5006084090831542E-2</v>
      </c>
      <c r="K89" s="22">
        <f t="shared" si="6"/>
        <v>0.12090908220394922</v>
      </c>
      <c r="L89" s="23">
        <f t="shared" si="7"/>
        <v>0.15797299137623416</v>
      </c>
      <c r="M89" s="4"/>
    </row>
    <row r="90" spans="1:13" ht="25.5" x14ac:dyDescent="0.25">
      <c r="A90" s="17"/>
      <c r="B90" s="48">
        <v>528</v>
      </c>
      <c r="C90" s="19" t="s">
        <v>187</v>
      </c>
      <c r="D90" s="20">
        <v>59.525476000000005</v>
      </c>
      <c r="E90" s="21">
        <v>59.941131999999989</v>
      </c>
      <c r="F90" s="21">
        <f t="shared" si="4"/>
        <v>11.455762155798311</v>
      </c>
      <c r="G90" s="21">
        <v>5.0506315815800917</v>
      </c>
      <c r="H90" s="21">
        <v>3.0117459321572824</v>
      </c>
      <c r="I90" s="21">
        <v>3.393384642060937</v>
      </c>
      <c r="J90" s="22">
        <f t="shared" si="5"/>
        <v>8.4259863186769521E-2</v>
      </c>
      <c r="K90" s="22">
        <f t="shared" si="6"/>
        <v>0.13450492582851747</v>
      </c>
      <c r="L90" s="23">
        <f t="shared" si="7"/>
        <v>0.19111688040523347</v>
      </c>
      <c r="M90" s="4"/>
    </row>
    <row r="91" spans="1:13" x14ac:dyDescent="0.25">
      <c r="A91" s="17"/>
      <c r="B91" s="48">
        <v>529</v>
      </c>
      <c r="C91" s="19" t="s">
        <v>188</v>
      </c>
      <c r="D91" s="20">
        <v>75.189763999999983</v>
      </c>
      <c r="E91" s="21">
        <v>75.189763999999997</v>
      </c>
      <c r="F91" s="21">
        <f t="shared" si="4"/>
        <v>17.036118107898801</v>
      </c>
      <c r="G91" s="21">
        <v>7.002137387462426</v>
      </c>
      <c r="H91" s="21">
        <v>4.5555527610486024</v>
      </c>
      <c r="I91" s="21">
        <v>5.4784279593877727</v>
      </c>
      <c r="J91" s="22">
        <f t="shared" si="5"/>
        <v>9.3126205150243932E-2</v>
      </c>
      <c r="K91" s="22">
        <f t="shared" si="6"/>
        <v>0.1537136111839775</v>
      </c>
      <c r="L91" s="23">
        <f t="shared" si="7"/>
        <v>0.2265749644845115</v>
      </c>
      <c r="M91" s="4"/>
    </row>
    <row r="92" spans="1:13" ht="25.5" x14ac:dyDescent="0.25">
      <c r="A92" s="17"/>
      <c r="B92" s="48">
        <v>530</v>
      </c>
      <c r="C92" s="19" t="s">
        <v>189</v>
      </c>
      <c r="D92" s="20">
        <v>51.444507000000009</v>
      </c>
      <c r="E92" s="21">
        <v>61.575427999999988</v>
      </c>
      <c r="F92" s="21">
        <f t="shared" si="4"/>
        <v>13.825266117983119</v>
      </c>
      <c r="G92" s="21">
        <v>5.8060664594668197</v>
      </c>
      <c r="H92" s="21">
        <v>4.4525303908012575</v>
      </c>
      <c r="I92" s="21">
        <v>3.5666692677150422</v>
      </c>
      <c r="J92" s="22">
        <f t="shared" si="5"/>
        <v>9.4291938327522806E-2</v>
      </c>
      <c r="K92" s="22">
        <f t="shared" si="6"/>
        <v>0.16660212009030745</v>
      </c>
      <c r="L92" s="23">
        <f t="shared" si="7"/>
        <v>0.22452570070618302</v>
      </c>
      <c r="M92" s="4"/>
    </row>
    <row r="93" spans="1:13" ht="25.5" x14ac:dyDescent="0.25">
      <c r="A93" s="17"/>
      <c r="B93" s="48">
        <v>531</v>
      </c>
      <c r="C93" s="19" t="s">
        <v>190</v>
      </c>
      <c r="D93" s="20">
        <v>42.766701000000005</v>
      </c>
      <c r="E93" s="21">
        <v>44.664160000000003</v>
      </c>
      <c r="F93" s="21">
        <f t="shared" si="4"/>
        <v>11.793952401201977</v>
      </c>
      <c r="G93" s="21">
        <v>5.8630412499298927</v>
      </c>
      <c r="H93" s="21">
        <v>2.9337903749549241</v>
      </c>
      <c r="I93" s="21">
        <v>2.9971207763171606</v>
      </c>
      <c r="J93" s="22">
        <f t="shared" si="5"/>
        <v>0.13126948430083299</v>
      </c>
      <c r="K93" s="22">
        <f t="shared" si="6"/>
        <v>0.1969550446014168</v>
      </c>
      <c r="L93" s="23">
        <f t="shared" si="7"/>
        <v>0.26405852928168755</v>
      </c>
      <c r="M93" s="4"/>
    </row>
    <row r="94" spans="1:13" ht="25.5" x14ac:dyDescent="0.25">
      <c r="A94" s="17"/>
      <c r="B94" s="48">
        <v>532</v>
      </c>
      <c r="C94" s="19" t="s">
        <v>191</v>
      </c>
      <c r="D94" s="20">
        <v>36.529849000000006</v>
      </c>
      <c r="E94" s="21">
        <v>65.537059000000013</v>
      </c>
      <c r="F94" s="21">
        <f t="shared" si="4"/>
        <v>8.5973719589942448</v>
      </c>
      <c r="G94" s="21">
        <v>4.2316083886689739</v>
      </c>
      <c r="H94" s="21">
        <v>2.0528153282857602</v>
      </c>
      <c r="I94" s="21">
        <v>2.3129482420395107</v>
      </c>
      <c r="J94" s="22">
        <f t="shared" si="5"/>
        <v>6.4568176436922101E-2</v>
      </c>
      <c r="K94" s="22">
        <f t="shared" si="6"/>
        <v>9.5891146365825367E-2</v>
      </c>
      <c r="L94" s="23">
        <f t="shared" si="7"/>
        <v>0.13118336541458539</v>
      </c>
      <c r="M94" s="4"/>
    </row>
    <row r="95" spans="1:13" x14ac:dyDescent="0.25">
      <c r="A95" s="17"/>
      <c r="B95" s="48">
        <v>533</v>
      </c>
      <c r="C95" s="19" t="s">
        <v>192</v>
      </c>
      <c r="D95" s="20">
        <v>43.295703000000003</v>
      </c>
      <c r="E95" s="21">
        <v>46.476225999999997</v>
      </c>
      <c r="F95" s="21">
        <f t="shared" si="4"/>
        <v>6.7120361055849571</v>
      </c>
      <c r="G95" s="21">
        <v>2.9483802724571433</v>
      </c>
      <c r="H95" s="21">
        <v>1.6524411051796051</v>
      </c>
      <c r="I95" s="21">
        <v>2.1112147279482087</v>
      </c>
      <c r="J95" s="22">
        <f t="shared" si="5"/>
        <v>6.3438461471831714E-2</v>
      </c>
      <c r="K95" s="22">
        <f t="shared" si="6"/>
        <v>9.8993007255725726E-2</v>
      </c>
      <c r="L95" s="23">
        <f t="shared" si="7"/>
        <v>0.14441869926325251</v>
      </c>
      <c r="M95" s="4"/>
    </row>
    <row r="96" spans="1:13" x14ac:dyDescent="0.25">
      <c r="A96" s="17"/>
      <c r="B96" s="48">
        <v>534</v>
      </c>
      <c r="C96" s="19" t="s">
        <v>193</v>
      </c>
      <c r="D96" s="20">
        <v>28.528067</v>
      </c>
      <c r="E96" s="21">
        <v>35.740567000000006</v>
      </c>
      <c r="F96" s="21">
        <f t="shared" si="4"/>
        <v>6.0594404947535168</v>
      </c>
      <c r="G96" s="21">
        <v>2.2336592647388898</v>
      </c>
      <c r="H96" s="21">
        <v>1.4849395193052715</v>
      </c>
      <c r="I96" s="21">
        <v>2.3408417107093555</v>
      </c>
      <c r="J96" s="22">
        <f t="shared" si="5"/>
        <v>6.249646976050742E-2</v>
      </c>
      <c r="K96" s="22">
        <f t="shared" si="6"/>
        <v>0.10404420232180873</v>
      </c>
      <c r="L96" s="23">
        <f t="shared" si="7"/>
        <v>0.16953957374972578</v>
      </c>
      <c r="M96" s="4"/>
    </row>
    <row r="97" spans="1:13" x14ac:dyDescent="0.25">
      <c r="A97" s="17"/>
      <c r="B97" s="48">
        <v>535</v>
      </c>
      <c r="C97" s="19" t="s">
        <v>194</v>
      </c>
      <c r="D97" s="20">
        <v>49.587743000000003</v>
      </c>
      <c r="E97" s="21">
        <v>56.027238000000004</v>
      </c>
      <c r="F97" s="21">
        <f t="shared" si="4"/>
        <v>7.6409104613339878</v>
      </c>
      <c r="G97" s="21">
        <v>3.0483186142009799</v>
      </c>
      <c r="H97" s="21">
        <v>2.4622887082077796</v>
      </c>
      <c r="I97" s="21">
        <v>2.1303031389252283</v>
      </c>
      <c r="J97" s="22">
        <f t="shared" si="5"/>
        <v>5.4407797403844535E-2</v>
      </c>
      <c r="K97" s="22">
        <f t="shared" si="6"/>
        <v>9.8355862596845464E-2</v>
      </c>
      <c r="L97" s="23">
        <f t="shared" si="7"/>
        <v>0.13637849614028782</v>
      </c>
      <c r="M97" s="4"/>
    </row>
    <row r="98" spans="1:13" x14ac:dyDescent="0.25">
      <c r="A98" s="17"/>
      <c r="B98" s="48">
        <v>536</v>
      </c>
      <c r="C98" s="19" t="s">
        <v>195</v>
      </c>
      <c r="D98" s="20">
        <v>11.331049</v>
      </c>
      <c r="E98" s="21">
        <v>11.331049</v>
      </c>
      <c r="F98" s="21">
        <f t="shared" si="4"/>
        <v>2.6700699452412664</v>
      </c>
      <c r="G98" s="21">
        <v>1.3471368437021738</v>
      </c>
      <c r="H98" s="21">
        <v>0.66865678244357696</v>
      </c>
      <c r="I98" s="21">
        <v>0.65427631909551565</v>
      </c>
      <c r="J98" s="22">
        <f t="shared" si="5"/>
        <v>0.11888897874346618</v>
      </c>
      <c r="K98" s="22">
        <f t="shared" si="6"/>
        <v>0.17790000079831539</v>
      </c>
      <c r="L98" s="23">
        <f t="shared" si="7"/>
        <v>0.23564190263772281</v>
      </c>
      <c r="M98" s="4"/>
    </row>
    <row r="99" spans="1:13" x14ac:dyDescent="0.25">
      <c r="A99" s="17"/>
      <c r="B99" s="48">
        <v>537</v>
      </c>
      <c r="C99" s="19" t="s">
        <v>196</v>
      </c>
      <c r="D99" s="20">
        <v>24.667608000000008</v>
      </c>
      <c r="E99" s="21">
        <v>38.218177000000011</v>
      </c>
      <c r="F99" s="21">
        <f t="shared" si="4"/>
        <v>6.3964232907364931</v>
      </c>
      <c r="G99" s="21">
        <v>2.7374385998991784</v>
      </c>
      <c r="H99" s="21">
        <v>1.3963763758856658</v>
      </c>
      <c r="I99" s="21">
        <v>2.2626083149516489</v>
      </c>
      <c r="J99" s="22">
        <f t="shared" si="5"/>
        <v>7.1626613689584867E-2</v>
      </c>
      <c r="K99" s="22">
        <f t="shared" si="6"/>
        <v>0.1081635834117583</v>
      </c>
      <c r="L99" s="23">
        <f t="shared" si="7"/>
        <v>0.16736599683277648</v>
      </c>
      <c r="M99" s="4"/>
    </row>
    <row r="100" spans="1:13" ht="25.5" x14ac:dyDescent="0.25">
      <c r="A100" s="17"/>
      <c r="B100" s="48">
        <v>538</v>
      </c>
      <c r="C100" s="19" t="s">
        <v>197</v>
      </c>
      <c r="D100" s="20">
        <v>24.222587999999991</v>
      </c>
      <c r="E100" s="21">
        <v>24.763886999999997</v>
      </c>
      <c r="F100" s="21">
        <f t="shared" si="4"/>
        <v>4.0046628614072688</v>
      </c>
      <c r="G100" s="21">
        <v>1.7936040415661409</v>
      </c>
      <c r="H100" s="21">
        <v>1.1444704892055597</v>
      </c>
      <c r="I100" s="21">
        <v>1.0665883306355681</v>
      </c>
      <c r="J100" s="22">
        <f t="shared" si="5"/>
        <v>7.2428211353336464E-2</v>
      </c>
      <c r="K100" s="22">
        <f t="shared" si="6"/>
        <v>0.11864351225523283</v>
      </c>
      <c r="L100" s="23">
        <f t="shared" si="7"/>
        <v>0.16171382390039452</v>
      </c>
      <c r="M100" s="4"/>
    </row>
    <row r="101" spans="1:13" ht="25.5" x14ac:dyDescent="0.25">
      <c r="A101" s="17"/>
      <c r="B101" s="48">
        <v>539</v>
      </c>
      <c r="C101" s="19" t="s">
        <v>198</v>
      </c>
      <c r="D101" s="20">
        <v>11.695939999999998</v>
      </c>
      <c r="E101" s="21">
        <v>28.795752</v>
      </c>
      <c r="F101" s="21">
        <f t="shared" si="4"/>
        <v>2.8196183675900102</v>
      </c>
      <c r="G101" s="21">
        <v>1.4915642396808835</v>
      </c>
      <c r="H101" s="21">
        <v>0.63385314913466573</v>
      </c>
      <c r="I101" s="21">
        <v>0.69420097877446096</v>
      </c>
      <c r="J101" s="22">
        <f t="shared" si="5"/>
        <v>5.1798065203537087E-2</v>
      </c>
      <c r="K101" s="22">
        <f t="shared" si="6"/>
        <v>7.3810101879456011E-2</v>
      </c>
      <c r="L101" s="23">
        <f t="shared" si="7"/>
        <v>9.7917858425437543E-2</v>
      </c>
      <c r="M101" s="4"/>
    </row>
    <row r="102" spans="1:13" ht="25.5" x14ac:dyDescent="0.25">
      <c r="A102" s="17"/>
      <c r="B102" s="48">
        <v>541</v>
      </c>
      <c r="C102" s="19" t="s">
        <v>199</v>
      </c>
      <c r="D102" s="20">
        <v>35.131044000000003</v>
      </c>
      <c r="E102" s="21">
        <v>36.001145000000008</v>
      </c>
      <c r="F102" s="21">
        <f t="shared" si="4"/>
        <v>9.1261975762936345</v>
      </c>
      <c r="G102" s="21">
        <v>2.820260165095533</v>
      </c>
      <c r="H102" s="21">
        <v>2.8648289109114558</v>
      </c>
      <c r="I102" s="21">
        <v>3.4411085002866457</v>
      </c>
      <c r="J102" s="22">
        <f t="shared" si="5"/>
        <v>7.8338068555750998E-2</v>
      </c>
      <c r="K102" s="22">
        <f t="shared" si="6"/>
        <v>0.15791411845392661</v>
      </c>
      <c r="L102" s="23">
        <f t="shared" si="7"/>
        <v>0.25349742560392546</v>
      </c>
      <c r="M102" s="4"/>
    </row>
    <row r="103" spans="1:13" ht="25.5" x14ac:dyDescent="0.25">
      <c r="A103" s="17"/>
      <c r="B103" s="48">
        <v>542</v>
      </c>
      <c r="C103" s="19" t="s">
        <v>200</v>
      </c>
      <c r="D103" s="20">
        <v>10.250537999999999</v>
      </c>
      <c r="E103" s="21">
        <v>11.782591999999996</v>
      </c>
      <c r="F103" s="21">
        <f t="shared" si="4"/>
        <v>3.0348474568454549</v>
      </c>
      <c r="G103" s="21">
        <v>1.6406834788722335</v>
      </c>
      <c r="H103" s="21">
        <v>0.74064852656010771</v>
      </c>
      <c r="I103" s="21">
        <v>0.65351545141311362</v>
      </c>
      <c r="J103" s="22">
        <f t="shared" si="5"/>
        <v>0.13924639662242688</v>
      </c>
      <c r="K103" s="22">
        <f t="shared" si="6"/>
        <v>0.20210595473664386</v>
      </c>
      <c r="L103" s="23">
        <f t="shared" si="7"/>
        <v>0.257570444333934</v>
      </c>
      <c r="M103" s="4"/>
    </row>
    <row r="104" spans="1:13" x14ac:dyDescent="0.25">
      <c r="A104" s="17"/>
      <c r="B104" s="48">
        <v>543</v>
      </c>
      <c r="C104" s="19" t="s">
        <v>201</v>
      </c>
      <c r="D104" s="20">
        <v>12.972559000000002</v>
      </c>
      <c r="E104" s="21">
        <v>14.453537000000003</v>
      </c>
      <c r="F104" s="21">
        <f t="shared" si="4"/>
        <v>1.5117307989858091</v>
      </c>
      <c r="G104" s="21">
        <v>0.86068543401779607</v>
      </c>
      <c r="H104" s="21">
        <v>0.32553261087741703</v>
      </c>
      <c r="I104" s="21">
        <v>0.32551275409059599</v>
      </c>
      <c r="J104" s="22">
        <f t="shared" si="5"/>
        <v>5.954842984231444E-2</v>
      </c>
      <c r="K104" s="22">
        <f t="shared" si="6"/>
        <v>8.207112521282596E-2</v>
      </c>
      <c r="L104" s="23">
        <f t="shared" si="7"/>
        <v>0.10459244674751993</v>
      </c>
      <c r="M104" s="4"/>
    </row>
    <row r="105" spans="1:13" x14ac:dyDescent="0.25">
      <c r="A105" s="17"/>
      <c r="B105" s="48">
        <v>544</v>
      </c>
      <c r="C105" s="19" t="s">
        <v>202</v>
      </c>
      <c r="D105" s="20">
        <v>15.037665000000002</v>
      </c>
      <c r="E105" s="21">
        <v>15.636054000000001</v>
      </c>
      <c r="F105" s="21">
        <f t="shared" si="4"/>
        <v>2.6452570721594384</v>
      </c>
      <c r="G105" s="21">
        <v>0.46223487511451822</v>
      </c>
      <c r="H105" s="21">
        <v>1.2910541863675462</v>
      </c>
      <c r="I105" s="21">
        <v>0.89196801067737397</v>
      </c>
      <c r="J105" s="22">
        <f t="shared" si="5"/>
        <v>2.956211810949989E-2</v>
      </c>
      <c r="K105" s="22">
        <f t="shared" si="6"/>
        <v>0.11213117206438813</v>
      </c>
      <c r="L105" s="23">
        <f t="shared" si="7"/>
        <v>0.16917676749897628</v>
      </c>
      <c r="M105" s="4"/>
    </row>
    <row r="106" spans="1:13" x14ac:dyDescent="0.25">
      <c r="A106" s="17"/>
      <c r="B106" s="48">
        <v>545</v>
      </c>
      <c r="C106" s="19" t="s">
        <v>203</v>
      </c>
      <c r="D106" s="20">
        <v>14.546237999999999</v>
      </c>
      <c r="E106" s="21">
        <v>28.386533000000004</v>
      </c>
      <c r="F106" s="21">
        <f t="shared" si="4"/>
        <v>2.6229621291713556</v>
      </c>
      <c r="G106" s="21">
        <v>0.57061897189123556</v>
      </c>
      <c r="H106" s="21">
        <v>1.3680921871018654</v>
      </c>
      <c r="I106" s="21">
        <v>0.68425097017825465</v>
      </c>
      <c r="J106" s="22">
        <f t="shared" si="5"/>
        <v>2.010174937147962E-2</v>
      </c>
      <c r="K106" s="22">
        <f t="shared" si="6"/>
        <v>6.8296863128480698E-2</v>
      </c>
      <c r="L106" s="23">
        <f t="shared" si="7"/>
        <v>9.2401637395146327E-2</v>
      </c>
      <c r="M106" s="4"/>
    </row>
    <row r="107" spans="1:13" x14ac:dyDescent="0.25">
      <c r="A107" s="17"/>
      <c r="B107" s="48">
        <v>546</v>
      </c>
      <c r="C107" s="19" t="s">
        <v>204</v>
      </c>
      <c r="D107" s="20">
        <v>17.899744000000002</v>
      </c>
      <c r="E107" s="21">
        <v>35.311526999999998</v>
      </c>
      <c r="F107" s="21">
        <f t="shared" si="4"/>
        <v>1.1762023089650029</v>
      </c>
      <c r="G107" s="21">
        <v>0.42553322400453908</v>
      </c>
      <c r="H107" s="21">
        <v>0.33806445352820447</v>
      </c>
      <c r="I107" s="21">
        <v>0.41260463143225934</v>
      </c>
      <c r="J107" s="22">
        <f t="shared" si="5"/>
        <v>1.2050830427257906E-2</v>
      </c>
      <c r="K107" s="22">
        <f t="shared" si="6"/>
        <v>2.1624600871345597E-2</v>
      </c>
      <c r="L107" s="23">
        <f t="shared" si="7"/>
        <v>3.3309301774601903E-2</v>
      </c>
      <c r="M107" s="4"/>
    </row>
    <row r="108" spans="1:13" x14ac:dyDescent="0.25">
      <c r="A108" s="17"/>
      <c r="B108" s="48">
        <v>547</v>
      </c>
      <c r="C108" s="19" t="s">
        <v>205</v>
      </c>
      <c r="D108" s="20">
        <v>5.1782710000000005</v>
      </c>
      <c r="E108" s="21">
        <v>4.5096120000000006</v>
      </c>
      <c r="F108" s="21">
        <f t="shared" si="4"/>
        <v>0.88982572387283199</v>
      </c>
      <c r="G108" s="21">
        <v>0.33749280535266735</v>
      </c>
      <c r="H108" s="21">
        <v>0.21312946883335826</v>
      </c>
      <c r="I108" s="21">
        <v>0.33920344968680638</v>
      </c>
      <c r="J108" s="22">
        <f t="shared" si="5"/>
        <v>7.483854605510791E-2</v>
      </c>
      <c r="K108" s="22">
        <f t="shared" si="6"/>
        <v>0.12209970041458679</v>
      </c>
      <c r="L108" s="23">
        <f t="shared" si="7"/>
        <v>0.19731757939991995</v>
      </c>
      <c r="M108" s="4"/>
    </row>
    <row r="109" spans="1:13" x14ac:dyDescent="0.25">
      <c r="A109" s="17"/>
      <c r="B109" s="48">
        <v>548</v>
      </c>
      <c r="C109" s="19" t="s">
        <v>206</v>
      </c>
      <c r="D109" s="20">
        <v>6.2622659999999994</v>
      </c>
      <c r="E109" s="21">
        <v>6.9227989999999995</v>
      </c>
      <c r="F109" s="21">
        <f t="shared" si="4"/>
        <v>0.80471472362114582</v>
      </c>
      <c r="G109" s="21">
        <v>0.33871751982951537</v>
      </c>
      <c r="H109" s="21">
        <v>0.22604471707018092</v>
      </c>
      <c r="I109" s="21">
        <v>0.23995248672144953</v>
      </c>
      <c r="J109" s="22">
        <f t="shared" si="5"/>
        <v>4.8927828155853635E-2</v>
      </c>
      <c r="K109" s="22">
        <f t="shared" si="6"/>
        <v>8.1580042537663794E-2</v>
      </c>
      <c r="L109" s="23">
        <f t="shared" si="7"/>
        <v>0.11624123762962725</v>
      </c>
      <c r="M109" s="4"/>
    </row>
    <row r="110" spans="1:13" x14ac:dyDescent="0.25">
      <c r="A110" s="17"/>
      <c r="B110" s="48">
        <v>549</v>
      </c>
      <c r="C110" s="19" t="s">
        <v>207</v>
      </c>
      <c r="D110" s="20">
        <v>4.3592699999999986</v>
      </c>
      <c r="E110" s="21">
        <v>9.4206880000000002</v>
      </c>
      <c r="F110" s="21">
        <f t="shared" si="4"/>
        <v>1.3976984817572884</v>
      </c>
      <c r="G110" s="21">
        <v>0.32430245040814043</v>
      </c>
      <c r="H110" s="21">
        <v>0.49364910787335248</v>
      </c>
      <c r="I110" s="21">
        <v>0.57974692347579548</v>
      </c>
      <c r="J110" s="22">
        <f t="shared" si="5"/>
        <v>3.4424497489794849E-2</v>
      </c>
      <c r="K110" s="22">
        <f t="shared" si="6"/>
        <v>8.6825034252433889E-2</v>
      </c>
      <c r="L110" s="23">
        <f t="shared" si="7"/>
        <v>0.1483647990207603</v>
      </c>
      <c r="M110" s="4"/>
    </row>
    <row r="111" spans="1:13" x14ac:dyDescent="0.25">
      <c r="A111" s="17"/>
      <c r="B111" s="48">
        <v>550</v>
      </c>
      <c r="C111" s="19" t="s">
        <v>208</v>
      </c>
      <c r="D111" s="20">
        <v>10.052757</v>
      </c>
      <c r="E111" s="21">
        <v>30.176447000000003</v>
      </c>
      <c r="F111" s="21">
        <f t="shared" si="4"/>
        <v>1.1532873632313567</v>
      </c>
      <c r="G111" s="21">
        <v>1.0421926642156905</v>
      </c>
      <c r="H111" s="21">
        <v>-0.16833720511203865</v>
      </c>
      <c r="I111" s="21">
        <v>0.27943190412770491</v>
      </c>
      <c r="J111" s="22">
        <f t="shared" si="5"/>
        <v>3.4536626005562891E-2</v>
      </c>
      <c r="K111" s="22">
        <f t="shared" si="6"/>
        <v>2.8958195744636595E-2</v>
      </c>
      <c r="L111" s="23">
        <f t="shared" si="7"/>
        <v>3.8218129630415293E-2</v>
      </c>
      <c r="M111" s="4"/>
    </row>
    <row r="112" spans="1:13" ht="25.5" x14ac:dyDescent="0.25">
      <c r="A112" s="17"/>
      <c r="B112" s="48">
        <v>551</v>
      </c>
      <c r="C112" s="19" t="s">
        <v>209</v>
      </c>
      <c r="D112" s="20">
        <v>2.2980009999999997</v>
      </c>
      <c r="E112" s="21">
        <v>2.9065850000000002</v>
      </c>
      <c r="F112" s="21">
        <f t="shared" si="4"/>
        <v>3.9657461355091073E-2</v>
      </c>
      <c r="G112" s="21">
        <v>5.8533001138130203E-3</v>
      </c>
      <c r="H112" s="21">
        <v>3.0304161133244634E-2</v>
      </c>
      <c r="I112" s="21">
        <v>3.5000001080334187E-3</v>
      </c>
      <c r="J112" s="22">
        <f t="shared" si="5"/>
        <v>2.0138066197317537E-3</v>
      </c>
      <c r="K112" s="22">
        <f t="shared" si="6"/>
        <v>1.2439843062238899E-2</v>
      </c>
      <c r="L112" s="23">
        <f t="shared" si="7"/>
        <v>1.3644005372315301E-2</v>
      </c>
      <c r="M112" s="4"/>
    </row>
    <row r="113" spans="1:13" x14ac:dyDescent="0.25">
      <c r="A113" s="17"/>
      <c r="B113" s="48">
        <v>552</v>
      </c>
      <c r="C113" s="19" t="s">
        <v>210</v>
      </c>
      <c r="D113" s="20">
        <v>12.901508</v>
      </c>
      <c r="E113" s="21">
        <v>25.553121999999998</v>
      </c>
      <c r="F113" s="21">
        <f t="shared" si="4"/>
        <v>1.6127710614379112</v>
      </c>
      <c r="G113" s="21">
        <v>0.8614457348085125</v>
      </c>
      <c r="H113" s="21">
        <v>0.37944751373288454</v>
      </c>
      <c r="I113" s="21">
        <v>0.37187781289651411</v>
      </c>
      <c r="J113" s="22">
        <f t="shared" si="5"/>
        <v>3.3711956402372775E-2</v>
      </c>
      <c r="K113" s="22">
        <f t="shared" si="6"/>
        <v>4.8561316638389515E-2</v>
      </c>
      <c r="L113" s="23">
        <f t="shared" si="7"/>
        <v>6.3114442980310242E-2</v>
      </c>
      <c r="M113" s="4"/>
    </row>
    <row r="114" spans="1:13" x14ac:dyDescent="0.25">
      <c r="A114" s="17"/>
      <c r="B114" s="48">
        <v>553</v>
      </c>
      <c r="C114" s="19" t="s">
        <v>211</v>
      </c>
      <c r="D114" s="20">
        <v>1.365456</v>
      </c>
      <c r="E114" s="21">
        <v>1.5391570000000001</v>
      </c>
      <c r="F114" s="21">
        <f t="shared" si="4"/>
        <v>7.3473900556564331E-2</v>
      </c>
      <c r="G114" s="21">
        <v>0</v>
      </c>
      <c r="H114" s="21">
        <v>2.4027498904615641E-2</v>
      </c>
      <c r="I114" s="21">
        <v>4.944640165194869E-2</v>
      </c>
      <c r="J114" s="22">
        <f t="shared" si="5"/>
        <v>0</v>
      </c>
      <c r="K114" s="22">
        <f t="shared" si="6"/>
        <v>1.5610817417986365E-2</v>
      </c>
      <c r="L114" s="23">
        <f t="shared" si="7"/>
        <v>4.7736456096788261E-2</v>
      </c>
      <c r="M114" s="4"/>
    </row>
    <row r="115" spans="1:13" x14ac:dyDescent="0.25">
      <c r="A115" s="17"/>
      <c r="B115" s="48">
        <v>554</v>
      </c>
      <c r="C115" s="19" t="s">
        <v>212</v>
      </c>
      <c r="D115" s="20">
        <v>5.4225560000000002</v>
      </c>
      <c r="E115" s="21">
        <v>4.8799010000000003</v>
      </c>
      <c r="F115" s="21">
        <f t="shared" si="4"/>
        <v>4.6954230339906644E-2</v>
      </c>
      <c r="G115" s="21">
        <v>2.283723001164617E-2</v>
      </c>
      <c r="H115" s="21">
        <v>1.5175050088146236E-2</v>
      </c>
      <c r="I115" s="21">
        <v>8.9419502401142381E-3</v>
      </c>
      <c r="J115" s="22">
        <f t="shared" si="5"/>
        <v>4.679855187973315E-3</v>
      </c>
      <c r="K115" s="22">
        <f t="shared" si="6"/>
        <v>7.789559685696985E-3</v>
      </c>
      <c r="L115" s="23">
        <f t="shared" si="7"/>
        <v>9.6219637119496163E-3</v>
      </c>
      <c r="M115" s="4"/>
    </row>
    <row r="116" spans="1:13" x14ac:dyDescent="0.25">
      <c r="A116" s="17"/>
      <c r="B116" s="48">
        <v>557</v>
      </c>
      <c r="C116" s="19" t="s">
        <v>213</v>
      </c>
      <c r="D116" s="20">
        <v>0</v>
      </c>
      <c r="E116" s="21">
        <v>8.8045999999999999E-2</v>
      </c>
      <c r="F116" s="21">
        <f t="shared" si="4"/>
        <v>0</v>
      </c>
      <c r="G116" s="21">
        <v>0</v>
      </c>
      <c r="H116" s="21">
        <v>0</v>
      </c>
      <c r="I116" s="21">
        <v>0</v>
      </c>
      <c r="J116" s="22">
        <f t="shared" si="5"/>
        <v>0</v>
      </c>
      <c r="K116" s="22">
        <f t="shared" si="6"/>
        <v>0</v>
      </c>
      <c r="L116" s="23">
        <f t="shared" si="7"/>
        <v>0</v>
      </c>
      <c r="M116" s="4"/>
    </row>
    <row r="117" spans="1:13" x14ac:dyDescent="0.25">
      <c r="A117" s="34" t="s">
        <v>214</v>
      </c>
      <c r="B117" s="35"/>
      <c r="C117" s="36"/>
      <c r="D117" s="37">
        <f ca="1">SUM(D118:OFFSET(D116,(MATCH("GOBIERNOS LOCALES",$A$8:$A$500,0)-MATCH("GOBIERNOS REGIONALES",$A$8:$A$500,0)),0))</f>
        <v>12560.031461999988</v>
      </c>
      <c r="E117" s="38">
        <f ca="1">SUM(E118:OFFSET(E116,(MATCH("GOBIERNOS LOCALES",$A$8:$A$500,0)-MATCH("GOBIERNOS REGIONALES",$A$8:$A$500,0)),0))</f>
        <v>16302.878097999985</v>
      </c>
      <c r="F117" s="38">
        <f ca="1">SUM(F118:OFFSET(F116,(MATCH("GOBIERNOS LOCALES",$A$8:$A$500,0)-MATCH("GOBIERNOS REGIONALES",$A$8:$A$500,0)),0))</f>
        <v>4752.5609869004093</v>
      </c>
      <c r="G117" s="38">
        <f ca="1">SUM(G118:OFFSET(G116,(MATCH("GOBIERNOS LOCALES",$A$8:$A$500,0)-MATCH("GOBIERNOS REGIONALES",$A$8:$A$500,0)),0))</f>
        <v>2157.539349735358</v>
      </c>
      <c r="H117" s="38">
        <f ca="1">SUM(H118:OFFSET(H116,(MATCH("GOBIERNOS LOCALES",$A$8:$A$500,0)-MATCH("GOBIERNOS REGIONALES",$A$8:$A$500,0)),0))</f>
        <v>1250.9669965183625</v>
      </c>
      <c r="I117" s="38">
        <f ca="1">SUM(I118:OFFSET(I116,(MATCH("GOBIERNOS LOCALES",$A$8:$A$500,0)-MATCH("GOBIERNOS REGIONALES",$A$8:$A$500,0)),0))</f>
        <v>1344.0546406466894</v>
      </c>
      <c r="J117" s="39">
        <f t="shared" ca="1" si="5"/>
        <v>0.1323410097754483</v>
      </c>
      <c r="K117" s="39">
        <f t="shared" ca="1" si="6"/>
        <v>0.20907390251981775</v>
      </c>
      <c r="L117" s="40">
        <f t="shared" ca="1" si="7"/>
        <v>0.29151668547920062</v>
      </c>
      <c r="M117" s="4"/>
    </row>
    <row r="118" spans="1:13" x14ac:dyDescent="0.25">
      <c r="A118" s="17"/>
      <c r="B118" s="48">
        <v>440</v>
      </c>
      <c r="C118" s="19" t="s">
        <v>215</v>
      </c>
      <c r="D118" s="20">
        <v>392.56078499999904</v>
      </c>
      <c r="E118" s="21">
        <v>506.40414899999917</v>
      </c>
      <c r="F118" s="21">
        <f t="shared" si="4"/>
        <v>143.46673152803527</v>
      </c>
      <c r="G118" s="21">
        <v>55.196635295637293</v>
      </c>
      <c r="H118" s="21">
        <v>43.173634091686665</v>
      </c>
      <c r="I118" s="21">
        <v>45.09646214071131</v>
      </c>
      <c r="J118" s="22">
        <f t="shared" si="5"/>
        <v>0.10899720194756418</v>
      </c>
      <c r="K118" s="22">
        <f t="shared" si="6"/>
        <v>0.1942524949323117</v>
      </c>
      <c r="L118" s="23">
        <f t="shared" si="7"/>
        <v>0.28330481061685675</v>
      </c>
      <c r="M118" s="4"/>
    </row>
    <row r="119" spans="1:13" x14ac:dyDescent="0.25">
      <c r="A119" s="17"/>
      <c r="B119" s="48">
        <v>441</v>
      </c>
      <c r="C119" s="19" t="s">
        <v>216</v>
      </c>
      <c r="D119" s="20">
        <v>601.32826999999816</v>
      </c>
      <c r="E119" s="21">
        <v>789.9176069999985</v>
      </c>
      <c r="F119" s="21">
        <f t="shared" si="4"/>
        <v>207.33232081516402</v>
      </c>
      <c r="G119" s="21">
        <v>98.45982518791368</v>
      </c>
      <c r="H119" s="21">
        <v>54.634144906594258</v>
      </c>
      <c r="I119" s="21">
        <v>54.238350720656086</v>
      </c>
      <c r="J119" s="22">
        <f t="shared" si="5"/>
        <v>0.12464569002563564</v>
      </c>
      <c r="K119" s="22">
        <f t="shared" si="6"/>
        <v>0.19381004896945944</v>
      </c>
      <c r="L119" s="23">
        <f t="shared" si="7"/>
        <v>0.26247335035686126</v>
      </c>
      <c r="M119" s="4"/>
    </row>
    <row r="120" spans="1:13" x14ac:dyDescent="0.25">
      <c r="A120" s="17"/>
      <c r="B120" s="48">
        <v>442</v>
      </c>
      <c r="C120" s="19" t="s">
        <v>217</v>
      </c>
      <c r="D120" s="20">
        <v>456.91426099999904</v>
      </c>
      <c r="E120" s="21">
        <v>610.79755899999839</v>
      </c>
      <c r="F120" s="21">
        <f t="shared" si="4"/>
        <v>160.57802281303341</v>
      </c>
      <c r="G120" s="21">
        <v>69.905375611687759</v>
      </c>
      <c r="H120" s="21">
        <v>46.570353181335989</v>
      </c>
      <c r="I120" s="21">
        <v>44.102294020009666</v>
      </c>
      <c r="J120" s="22">
        <f t="shared" si="5"/>
        <v>0.1144493369065477</v>
      </c>
      <c r="K120" s="22">
        <f t="shared" si="6"/>
        <v>0.19069448965008726</v>
      </c>
      <c r="L120" s="23">
        <f t="shared" si="7"/>
        <v>0.26289892689802619</v>
      </c>
      <c r="M120" s="4"/>
    </row>
    <row r="121" spans="1:13" x14ac:dyDescent="0.25">
      <c r="A121" s="17"/>
      <c r="B121" s="48">
        <v>443</v>
      </c>
      <c r="C121" s="19" t="s">
        <v>218</v>
      </c>
      <c r="D121" s="20">
        <v>717.6874159999993</v>
      </c>
      <c r="E121" s="21">
        <v>882.40193599999907</v>
      </c>
      <c r="F121" s="21">
        <f t="shared" si="4"/>
        <v>214.94442508228548</v>
      </c>
      <c r="G121" s="21">
        <v>94.306684689012855</v>
      </c>
      <c r="H121" s="21">
        <v>62.929940707001208</v>
      </c>
      <c r="I121" s="21">
        <v>57.707799686271414</v>
      </c>
      <c r="J121" s="22">
        <f t="shared" si="5"/>
        <v>0.10687497481761299</v>
      </c>
      <c r="K121" s="22">
        <f t="shared" si="6"/>
        <v>0.17819161425322874</v>
      </c>
      <c r="L121" s="23">
        <f t="shared" si="7"/>
        <v>0.24359015581566643</v>
      </c>
      <c r="M121" s="4"/>
    </row>
    <row r="122" spans="1:13" x14ac:dyDescent="0.25">
      <c r="A122" s="17"/>
      <c r="B122" s="48">
        <v>444</v>
      </c>
      <c r="C122" s="19" t="s">
        <v>219</v>
      </c>
      <c r="D122" s="20">
        <v>542.85471999999936</v>
      </c>
      <c r="E122" s="21">
        <v>735.28650300000027</v>
      </c>
      <c r="F122" s="21">
        <f t="shared" si="4"/>
        <v>202.69240395980171</v>
      </c>
      <c r="G122" s="21">
        <v>88.823785920408227</v>
      </c>
      <c r="H122" s="21">
        <v>55.396420398645667</v>
      </c>
      <c r="I122" s="21">
        <v>58.472197640747822</v>
      </c>
      <c r="J122" s="22">
        <f t="shared" si="5"/>
        <v>0.1208015998634592</v>
      </c>
      <c r="K122" s="22">
        <f t="shared" si="6"/>
        <v>0.19614151181971831</v>
      </c>
      <c r="L122" s="23">
        <f t="shared" si="7"/>
        <v>0.27566452414508913</v>
      </c>
      <c r="M122" s="4"/>
    </row>
    <row r="123" spans="1:13" x14ac:dyDescent="0.25">
      <c r="A123" s="17"/>
      <c r="B123" s="48">
        <v>445</v>
      </c>
      <c r="C123" s="19" t="s">
        <v>220</v>
      </c>
      <c r="D123" s="20">
        <v>853.24799100000075</v>
      </c>
      <c r="E123" s="21">
        <v>1165.9096240000019</v>
      </c>
      <c r="F123" s="21">
        <f t="shared" si="4"/>
        <v>339.06426591692571</v>
      </c>
      <c r="G123" s="21">
        <v>154.67686774844469</v>
      </c>
      <c r="H123" s="21">
        <v>80.317141347336445</v>
      </c>
      <c r="I123" s="21">
        <v>104.07025682114454</v>
      </c>
      <c r="J123" s="22">
        <f t="shared" si="5"/>
        <v>0.13266625865714995</v>
      </c>
      <c r="K123" s="22">
        <f t="shared" si="6"/>
        <v>0.2015542236366176</v>
      </c>
      <c r="L123" s="23">
        <f t="shared" si="7"/>
        <v>0.29081522181253144</v>
      </c>
      <c r="M123" s="4"/>
    </row>
    <row r="124" spans="1:13" x14ac:dyDescent="0.25">
      <c r="A124" s="17"/>
      <c r="B124" s="48">
        <v>446</v>
      </c>
      <c r="C124" s="19" t="s">
        <v>221</v>
      </c>
      <c r="D124" s="20">
        <v>773.89965499999664</v>
      </c>
      <c r="E124" s="21">
        <v>982.45917399999644</v>
      </c>
      <c r="F124" s="21">
        <f t="shared" si="4"/>
        <v>283.01177686136504</v>
      </c>
      <c r="G124" s="21">
        <v>129.26830274478345</v>
      </c>
      <c r="H124" s="21">
        <v>76.112817555719587</v>
      </c>
      <c r="I124" s="21">
        <v>77.630656560862022</v>
      </c>
      <c r="J124" s="22">
        <f t="shared" si="5"/>
        <v>0.13157625900980585</v>
      </c>
      <c r="K124" s="22">
        <f t="shared" si="6"/>
        <v>0.20904799480299197</v>
      </c>
      <c r="L124" s="23">
        <f t="shared" si="7"/>
        <v>0.28806466909877526</v>
      </c>
      <c r="M124" s="4"/>
    </row>
    <row r="125" spans="1:13" x14ac:dyDescent="0.25">
      <c r="A125" s="17"/>
      <c r="B125" s="48">
        <v>447</v>
      </c>
      <c r="C125" s="19" t="s">
        <v>222</v>
      </c>
      <c r="D125" s="20">
        <v>438.68427199999957</v>
      </c>
      <c r="E125" s="21">
        <v>548.9262500000001</v>
      </c>
      <c r="F125" s="21">
        <f t="shared" si="4"/>
        <v>154.03162179855636</v>
      </c>
      <c r="G125" s="21">
        <v>66.980538150935899</v>
      </c>
      <c r="H125" s="21">
        <v>44.249000868549956</v>
      </c>
      <c r="I125" s="21">
        <v>42.802082779070503</v>
      </c>
      <c r="J125" s="22">
        <f t="shared" si="5"/>
        <v>0.12202101493768222</v>
      </c>
      <c r="K125" s="22">
        <f t="shared" si="6"/>
        <v>0.20263111669279041</v>
      </c>
      <c r="L125" s="23">
        <f t="shared" si="7"/>
        <v>0.28060531227748048</v>
      </c>
      <c r="M125" s="4"/>
    </row>
    <row r="126" spans="1:13" x14ac:dyDescent="0.25">
      <c r="A126" s="17"/>
      <c r="B126" s="48">
        <v>448</v>
      </c>
      <c r="C126" s="19" t="s">
        <v>223</v>
      </c>
      <c r="D126" s="20">
        <v>519.46869400000003</v>
      </c>
      <c r="E126" s="21">
        <v>630.95770799999957</v>
      </c>
      <c r="F126" s="21">
        <f t="shared" si="4"/>
        <v>171.17564122131219</v>
      </c>
      <c r="G126" s="21">
        <v>79.416745335567612</v>
      </c>
      <c r="H126" s="21">
        <v>45.21152176122564</v>
      </c>
      <c r="I126" s="21">
        <v>46.547374124518939</v>
      </c>
      <c r="J126" s="22">
        <f t="shared" si="5"/>
        <v>0.12586698653274503</v>
      </c>
      <c r="K126" s="22">
        <f t="shared" si="6"/>
        <v>0.19752237830937686</v>
      </c>
      <c r="L126" s="23">
        <f t="shared" si="7"/>
        <v>0.27129495218293193</v>
      </c>
      <c r="M126" s="4"/>
    </row>
    <row r="127" spans="1:13" x14ac:dyDescent="0.25">
      <c r="A127" s="17"/>
      <c r="B127" s="48">
        <v>449</v>
      </c>
      <c r="C127" s="19" t="s">
        <v>224</v>
      </c>
      <c r="D127" s="20">
        <v>371.06649099999959</v>
      </c>
      <c r="E127" s="21">
        <v>410.46000799999945</v>
      </c>
      <c r="F127" s="21">
        <f t="shared" si="4"/>
        <v>121.54873233090174</v>
      </c>
      <c r="G127" s="21">
        <v>57.864885659392712</v>
      </c>
      <c r="H127" s="21">
        <v>32.208251916795433</v>
      </c>
      <c r="I127" s="21">
        <v>31.475594754713597</v>
      </c>
      <c r="J127" s="22">
        <f t="shared" si="5"/>
        <v>0.14097569685617894</v>
      </c>
      <c r="K127" s="22">
        <f t="shared" si="6"/>
        <v>0.21944436929453129</v>
      </c>
      <c r="L127" s="23">
        <f t="shared" si="7"/>
        <v>0.29612807572449762</v>
      </c>
      <c r="M127" s="4"/>
    </row>
    <row r="128" spans="1:13" x14ac:dyDescent="0.25">
      <c r="A128" s="17"/>
      <c r="B128" s="48">
        <v>450</v>
      </c>
      <c r="C128" s="19" t="s">
        <v>225</v>
      </c>
      <c r="D128" s="20">
        <v>601.89254599999833</v>
      </c>
      <c r="E128" s="21">
        <v>879.00533299999927</v>
      </c>
      <c r="F128" s="21">
        <f t="shared" si="4"/>
        <v>224.08793146601693</v>
      </c>
      <c r="G128" s="21">
        <v>99.271199620387961</v>
      </c>
      <c r="H128" s="21">
        <v>60.674526258954529</v>
      </c>
      <c r="I128" s="21">
        <v>64.142205586674436</v>
      </c>
      <c r="J128" s="22">
        <f t="shared" si="5"/>
        <v>0.1129358331440158</v>
      </c>
      <c r="K128" s="22">
        <f t="shared" si="6"/>
        <v>0.18196217915249283</v>
      </c>
      <c r="L128" s="23">
        <f t="shared" si="7"/>
        <v>0.2549335289027389</v>
      </c>
      <c r="M128" s="4"/>
    </row>
    <row r="129" spans="1:13" x14ac:dyDescent="0.25">
      <c r="A129" s="17"/>
      <c r="B129" s="48">
        <v>451</v>
      </c>
      <c r="C129" s="19" t="s">
        <v>226</v>
      </c>
      <c r="D129" s="20">
        <v>937.12365699999907</v>
      </c>
      <c r="E129" s="21">
        <v>1219.0244379999997</v>
      </c>
      <c r="F129" s="21">
        <f t="shared" si="4"/>
        <v>442.42211991337359</v>
      </c>
      <c r="G129" s="21">
        <v>288.01069771914388</v>
      </c>
      <c r="H129" s="21">
        <v>72.358146368996643</v>
      </c>
      <c r="I129" s="21">
        <v>82.053275825233072</v>
      </c>
      <c r="J129" s="22">
        <f t="shared" si="5"/>
        <v>0.23626326818490243</v>
      </c>
      <c r="K129" s="22">
        <f t="shared" si="6"/>
        <v>0.29562068885130965</v>
      </c>
      <c r="L129" s="23">
        <f t="shared" si="7"/>
        <v>0.36293129663523094</v>
      </c>
      <c r="M129" s="4"/>
    </row>
    <row r="130" spans="1:13" x14ac:dyDescent="0.25">
      <c r="A130" s="17"/>
      <c r="B130" s="48">
        <v>452</v>
      </c>
      <c r="C130" s="19" t="s">
        <v>227</v>
      </c>
      <c r="D130" s="20">
        <v>458.22705599999915</v>
      </c>
      <c r="E130" s="21">
        <v>732.18347899999969</v>
      </c>
      <c r="F130" s="21">
        <f t="shared" si="4"/>
        <v>276.19867660414911</v>
      </c>
      <c r="G130" s="21">
        <v>76.228450541157144</v>
      </c>
      <c r="H130" s="21">
        <v>66.061337704437392</v>
      </c>
      <c r="I130" s="21">
        <v>133.90888835855455</v>
      </c>
      <c r="J130" s="22">
        <f t="shared" si="5"/>
        <v>0.10411113160497462</v>
      </c>
      <c r="K130" s="22">
        <f t="shared" si="6"/>
        <v>0.19433624539020034</v>
      </c>
      <c r="L130" s="23">
        <f t="shared" si="7"/>
        <v>0.37722604309697794</v>
      </c>
      <c r="M130" s="4"/>
    </row>
    <row r="131" spans="1:13" x14ac:dyDescent="0.25">
      <c r="A131" s="17"/>
      <c r="B131" s="48">
        <v>453</v>
      </c>
      <c r="C131" s="19" t="s">
        <v>228</v>
      </c>
      <c r="D131" s="20">
        <v>653.16289099999983</v>
      </c>
      <c r="E131" s="21">
        <v>809.3085079999978</v>
      </c>
      <c r="F131" s="21">
        <f t="shared" si="4"/>
        <v>244.32396752008583</v>
      </c>
      <c r="G131" s="21">
        <v>112.14260428688999</v>
      </c>
      <c r="H131" s="21">
        <v>65.202506972097126</v>
      </c>
      <c r="I131" s="21">
        <v>66.978856261098713</v>
      </c>
      <c r="J131" s="22">
        <f t="shared" si="5"/>
        <v>0.13856595251175871</v>
      </c>
      <c r="K131" s="22">
        <f t="shared" si="6"/>
        <v>0.21913165314084107</v>
      </c>
      <c r="L131" s="23">
        <f t="shared" si="7"/>
        <v>0.30189225135402442</v>
      </c>
      <c r="M131" s="4"/>
    </row>
    <row r="132" spans="1:13" x14ac:dyDescent="0.25">
      <c r="A132" s="17"/>
      <c r="B132" s="48">
        <v>454</v>
      </c>
      <c r="C132" s="19" t="s">
        <v>229</v>
      </c>
      <c r="D132" s="20">
        <v>153.07095699999996</v>
      </c>
      <c r="E132" s="21">
        <v>213.83357100000003</v>
      </c>
      <c r="F132" s="21">
        <f t="shared" si="4"/>
        <v>48.618166338271351</v>
      </c>
      <c r="G132" s="21">
        <v>18.553143888991144</v>
      </c>
      <c r="H132" s="21">
        <v>14.940444489152981</v>
      </c>
      <c r="I132" s="21">
        <v>15.124577960127226</v>
      </c>
      <c r="J132" s="22">
        <f t="shared" si="5"/>
        <v>8.6764411229849125E-2</v>
      </c>
      <c r="K132" s="22">
        <f t="shared" si="6"/>
        <v>0.15663391029533019</v>
      </c>
      <c r="L132" s="23">
        <f t="shared" si="7"/>
        <v>0.2273645158283932</v>
      </c>
      <c r="M132" s="4"/>
    </row>
    <row r="133" spans="1:13" x14ac:dyDescent="0.25">
      <c r="A133" s="17"/>
      <c r="B133" s="48">
        <v>455</v>
      </c>
      <c r="C133" s="19" t="s">
        <v>230</v>
      </c>
      <c r="D133" s="20">
        <v>176.94421400000007</v>
      </c>
      <c r="E133" s="21">
        <v>249.7097280000001</v>
      </c>
      <c r="F133" s="21">
        <f t="shared" si="4"/>
        <v>60.953137095154489</v>
      </c>
      <c r="G133" s="21">
        <v>26.039328636205028</v>
      </c>
      <c r="H133" s="21">
        <v>15.85870661273384</v>
      </c>
      <c r="I133" s="21">
        <v>19.055101846215621</v>
      </c>
      <c r="J133" s="22">
        <f t="shared" si="5"/>
        <v>0.10427839093319191</v>
      </c>
      <c r="K133" s="22">
        <f t="shared" si="6"/>
        <v>0.16778695641740818</v>
      </c>
      <c r="L133" s="23">
        <f t="shared" si="7"/>
        <v>0.24409596527674912</v>
      </c>
      <c r="M133" s="4"/>
    </row>
    <row r="134" spans="1:13" x14ac:dyDescent="0.25">
      <c r="A134" s="17"/>
      <c r="B134" s="48">
        <v>456</v>
      </c>
      <c r="C134" s="19" t="s">
        <v>231</v>
      </c>
      <c r="D134" s="20">
        <v>239.80910599999982</v>
      </c>
      <c r="E134" s="21">
        <v>305.75833199999971</v>
      </c>
      <c r="F134" s="21">
        <f t="shared" si="4"/>
        <v>66.434308817316378</v>
      </c>
      <c r="G134" s="21">
        <v>31.392098874055591</v>
      </c>
      <c r="H134" s="21">
        <v>16.008211423426474</v>
      </c>
      <c r="I134" s="21">
        <v>19.033998519834313</v>
      </c>
      <c r="J134" s="22">
        <f t="shared" si="5"/>
        <v>0.10266964327256868</v>
      </c>
      <c r="K134" s="22">
        <f t="shared" si="6"/>
        <v>0.15502540842446155</v>
      </c>
      <c r="L134" s="23">
        <f t="shared" si="7"/>
        <v>0.21727718222022627</v>
      </c>
      <c r="M134" s="4"/>
    </row>
    <row r="135" spans="1:13" x14ac:dyDescent="0.25">
      <c r="A135" s="17"/>
      <c r="B135" s="48">
        <v>457</v>
      </c>
      <c r="C135" s="19" t="s">
        <v>232</v>
      </c>
      <c r="D135" s="20">
        <v>806.23189799999943</v>
      </c>
      <c r="E135" s="21">
        <v>975.07383399999935</v>
      </c>
      <c r="F135" s="21">
        <f t="shared" si="4"/>
        <v>300.59938299804872</v>
      </c>
      <c r="G135" s="21">
        <v>138.29471318915398</v>
      </c>
      <c r="H135" s="21">
        <v>80.831889878763491</v>
      </c>
      <c r="I135" s="21">
        <v>81.472779930131253</v>
      </c>
      <c r="J135" s="22">
        <f t="shared" si="5"/>
        <v>0.14182999109086344</v>
      </c>
      <c r="K135" s="22">
        <f t="shared" si="6"/>
        <v>0.22472821588187303</v>
      </c>
      <c r="L135" s="23">
        <f t="shared" si="7"/>
        <v>0.30828371402903315</v>
      </c>
      <c r="M135" s="4"/>
    </row>
    <row r="136" spans="1:13" x14ac:dyDescent="0.25">
      <c r="A136" s="17"/>
      <c r="B136" s="48">
        <v>458</v>
      </c>
      <c r="C136" s="19" t="s">
        <v>233</v>
      </c>
      <c r="D136" s="20">
        <v>792.97186900000054</v>
      </c>
      <c r="E136" s="21">
        <v>963.17888800000082</v>
      </c>
      <c r="F136" s="21">
        <f t="shared" ref="F136:F144" si="8">SUM(G136,H136,I136)</f>
        <v>275.7935983498835</v>
      </c>
      <c r="G136" s="21">
        <v>131.29892604868701</v>
      </c>
      <c r="H136" s="21">
        <v>65.838287151513526</v>
      </c>
      <c r="I136" s="21">
        <v>78.65638514968299</v>
      </c>
      <c r="J136" s="22">
        <f t="shared" ref="J136:J144" si="9">IFERROR(G136/E136,0)</f>
        <v>0.13631831810737</v>
      </c>
      <c r="K136" s="22">
        <f t="shared" ref="K136:K144" si="10">IFERROR(SUM(G136,H136)/E136,0)</f>
        <v>0.20467351979604476</v>
      </c>
      <c r="L136" s="23">
        <f t="shared" ref="L136:L144" si="11">IFERROR(SUM(G136,H136,I136)/E136,0)</f>
        <v>0.28633683917486702</v>
      </c>
      <c r="M136" s="4"/>
    </row>
    <row r="137" spans="1:13" x14ac:dyDescent="0.25">
      <c r="A137" s="17"/>
      <c r="B137" s="48">
        <v>459</v>
      </c>
      <c r="C137" s="19" t="s">
        <v>234</v>
      </c>
      <c r="D137" s="20">
        <v>512.3813560000001</v>
      </c>
      <c r="E137" s="21">
        <v>726.45298699999785</v>
      </c>
      <c r="F137" s="21">
        <f t="shared" si="8"/>
        <v>210.75309159433692</v>
      </c>
      <c r="G137" s="21">
        <v>83.883550538166901</v>
      </c>
      <c r="H137" s="21">
        <v>59.58610551410635</v>
      </c>
      <c r="I137" s="21">
        <v>67.283435542063671</v>
      </c>
      <c r="J137" s="22">
        <f t="shared" si="9"/>
        <v>0.11547003321519435</v>
      </c>
      <c r="K137" s="22">
        <f t="shared" si="10"/>
        <v>0.1974933803283731</v>
      </c>
      <c r="L137" s="23">
        <f t="shared" si="11"/>
        <v>0.29011249917861176</v>
      </c>
      <c r="M137" s="4"/>
    </row>
    <row r="138" spans="1:13" x14ac:dyDescent="0.25">
      <c r="A138" s="17"/>
      <c r="B138" s="48">
        <v>460</v>
      </c>
      <c r="C138" s="19" t="s">
        <v>235</v>
      </c>
      <c r="D138" s="20">
        <v>198.54802299999992</v>
      </c>
      <c r="E138" s="21">
        <v>239.261843</v>
      </c>
      <c r="F138" s="21">
        <f t="shared" si="8"/>
        <v>66.74313684484946</v>
      </c>
      <c r="G138" s="21">
        <v>31.272026870144146</v>
      </c>
      <c r="H138" s="21">
        <v>16.69998036518723</v>
      </c>
      <c r="I138" s="21">
        <v>18.771129609518084</v>
      </c>
      <c r="J138" s="22">
        <f t="shared" si="9"/>
        <v>0.1307021064371896</v>
      </c>
      <c r="K138" s="22">
        <f t="shared" si="10"/>
        <v>0.20050003224012353</v>
      </c>
      <c r="L138" s="23">
        <f t="shared" si="11"/>
        <v>0.2789543706927371</v>
      </c>
      <c r="M138" s="4"/>
    </row>
    <row r="139" spans="1:13" x14ac:dyDescent="0.25">
      <c r="A139" s="17"/>
      <c r="B139" s="48">
        <v>461</v>
      </c>
      <c r="C139" s="19" t="s">
        <v>236</v>
      </c>
      <c r="D139" s="20">
        <v>232.58421100000004</v>
      </c>
      <c r="E139" s="21">
        <v>272.82943399999999</v>
      </c>
      <c r="F139" s="21">
        <f t="shared" si="8"/>
        <v>77.883195476058418</v>
      </c>
      <c r="G139" s="21">
        <v>34.615495372796431</v>
      </c>
      <c r="H139" s="21">
        <v>39.512149119338929</v>
      </c>
      <c r="I139" s="21">
        <v>3.7555509839230581</v>
      </c>
      <c r="J139" s="22">
        <f t="shared" si="9"/>
        <v>0.12687595639991114</v>
      </c>
      <c r="K139" s="22">
        <f t="shared" si="10"/>
        <v>0.27169958682733392</v>
      </c>
      <c r="L139" s="23">
        <f t="shared" si="11"/>
        <v>0.28546478411144754</v>
      </c>
      <c r="M139" s="4"/>
    </row>
    <row r="140" spans="1:13" x14ac:dyDescent="0.25">
      <c r="A140" s="17"/>
      <c r="B140" s="48">
        <v>462</v>
      </c>
      <c r="C140" s="19" t="s">
        <v>237</v>
      </c>
      <c r="D140" s="20">
        <v>283.8455679999999</v>
      </c>
      <c r="E140" s="21">
        <v>389.83851899999996</v>
      </c>
      <c r="F140" s="21">
        <f t="shared" si="8"/>
        <v>109.65360554150021</v>
      </c>
      <c r="G140" s="21">
        <v>55.442471772892532</v>
      </c>
      <c r="H140" s="21">
        <v>27.090165859079207</v>
      </c>
      <c r="I140" s="21">
        <v>27.120967909528481</v>
      </c>
      <c r="J140" s="22">
        <f t="shared" si="9"/>
        <v>0.14221907038614759</v>
      </c>
      <c r="K140" s="22">
        <f t="shared" si="10"/>
        <v>0.21170980703415751</v>
      </c>
      <c r="L140" s="23">
        <f t="shared" si="11"/>
        <v>0.2812795560140639</v>
      </c>
      <c r="M140" s="4"/>
    </row>
    <row r="141" spans="1:13" x14ac:dyDescent="0.25">
      <c r="A141" s="17"/>
      <c r="B141" s="48">
        <v>463</v>
      </c>
      <c r="C141" s="19" t="s">
        <v>238</v>
      </c>
      <c r="D141" s="20">
        <v>493.06405699999976</v>
      </c>
      <c r="E141" s="21">
        <v>620.94000199999971</v>
      </c>
      <c r="F141" s="21">
        <f t="shared" si="8"/>
        <v>202.68638483910297</v>
      </c>
      <c r="G141" s="21">
        <v>79.689969538468176</v>
      </c>
      <c r="H141" s="21">
        <v>68.921406630262837</v>
      </c>
      <c r="I141" s="21">
        <v>54.075008670371972</v>
      </c>
      <c r="J141" s="22">
        <f t="shared" si="9"/>
        <v>0.12833763210904911</v>
      </c>
      <c r="K141" s="22">
        <f t="shared" si="10"/>
        <v>0.23933290767234394</v>
      </c>
      <c r="L141" s="23">
        <f t="shared" si="11"/>
        <v>0.32641863011928013</v>
      </c>
      <c r="M141" s="4"/>
    </row>
    <row r="142" spans="1:13" x14ac:dyDescent="0.25">
      <c r="A142" s="17"/>
      <c r="B142" s="48">
        <v>464</v>
      </c>
      <c r="C142" s="19" t="s">
        <v>239</v>
      </c>
      <c r="D142" s="20">
        <v>345.92142899999999</v>
      </c>
      <c r="E142" s="21">
        <v>423.61355500000002</v>
      </c>
      <c r="F142" s="21">
        <f t="shared" si="8"/>
        <v>147.45344095596238</v>
      </c>
      <c r="G142" s="21">
        <v>56.452931875527611</v>
      </c>
      <c r="H142" s="21">
        <v>40.544366335925588</v>
      </c>
      <c r="I142" s="21">
        <v>50.456142744509179</v>
      </c>
      <c r="J142" s="22">
        <f t="shared" si="9"/>
        <v>0.1332651687114394</v>
      </c>
      <c r="K142" s="22">
        <f t="shared" si="10"/>
        <v>0.22897590756144051</v>
      </c>
      <c r="L142" s="23">
        <f t="shared" si="11"/>
        <v>0.34808480327302643</v>
      </c>
      <c r="M142" s="4"/>
    </row>
    <row r="143" spans="1:13" x14ac:dyDescent="0.25">
      <c r="A143" s="17"/>
      <c r="B143" s="48">
        <v>465</v>
      </c>
      <c r="C143" s="19" t="s">
        <v>240</v>
      </c>
      <c r="D143" s="20">
        <v>6.5400690000000008</v>
      </c>
      <c r="E143" s="21">
        <v>19.345129</v>
      </c>
      <c r="F143" s="21">
        <f t="shared" si="8"/>
        <v>0.11090021891868673</v>
      </c>
      <c r="G143" s="21">
        <v>5.2094618906266987E-2</v>
      </c>
      <c r="H143" s="21">
        <v>3.5539099495508708E-2</v>
      </c>
      <c r="I143" s="21">
        <v>2.3266500516911037E-2</v>
      </c>
      <c r="J143" s="22">
        <f t="shared" si="9"/>
        <v>2.692906255950373E-3</v>
      </c>
      <c r="K143" s="22">
        <f t="shared" si="10"/>
        <v>4.5300146823407427E-3</v>
      </c>
      <c r="L143" s="23">
        <f t="shared" si="11"/>
        <v>5.7327205685052153E-3</v>
      </c>
      <c r="M143" s="4"/>
    </row>
    <row r="144" spans="1:13" ht="15.75" thickBot="1" x14ac:dyDescent="0.3">
      <c r="A144" s="41" t="s">
        <v>241</v>
      </c>
      <c r="B144" s="42"/>
      <c r="C144" s="43"/>
      <c r="D144" s="44">
        <v>4891.6426860001684</v>
      </c>
      <c r="E144" s="45">
        <v>10464.152578000387</v>
      </c>
      <c r="F144" s="45">
        <f t="shared" si="8"/>
        <v>2343.4626890766831</v>
      </c>
      <c r="G144" s="45">
        <v>689.1530345738671</v>
      </c>
      <c r="H144" s="45">
        <v>922.64998504239679</v>
      </c>
      <c r="I144" s="45">
        <v>731.65966946041885</v>
      </c>
      <c r="J144" s="46">
        <f t="shared" si="9"/>
        <v>6.5858465789454174E-2</v>
      </c>
      <c r="K144" s="46">
        <f t="shared" si="10"/>
        <v>0.15403091722925416</v>
      </c>
      <c r="L144" s="47">
        <f t="shared" si="11"/>
        <v>0.22395150219842261</v>
      </c>
      <c r="M144" s="4"/>
    </row>
    <row r="145" spans="4:13" x14ac:dyDescent="0.25">
      <c r="D145" s="5"/>
      <c r="E145" s="5"/>
      <c r="F145" s="5"/>
      <c r="G145" s="5"/>
      <c r="H145" s="5"/>
      <c r="I145" s="5"/>
      <c r="J145" s="4"/>
      <c r="K145" s="4"/>
      <c r="L145" s="4"/>
      <c r="M145" s="4"/>
    </row>
  </sheetData>
  <mergeCells count="7">
    <mergeCell ref="F4:F5"/>
    <mergeCell ref="E4:E5"/>
    <mergeCell ref="D4:D5"/>
    <mergeCell ref="A3:C5"/>
    <mergeCell ref="D3:L3"/>
    <mergeCell ref="G4:I4"/>
    <mergeCell ref="J4:L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18</v>
      </c>
      <c r="B1" s="51" t="s">
        <v>17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435</v>
      </c>
      <c r="N2" s="72" t="s">
        <v>463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390.11086499999993</v>
      </c>
      <c r="E6" s="14">
        <f ca="1">SUM(E7:OFFSET(E7,50,0))</f>
        <v>410.46716699999996</v>
      </c>
      <c r="F6" s="14">
        <f ca="1">SUM(F7:OFFSET(F7,50,0))</f>
        <v>137.48285271740619</v>
      </c>
      <c r="G6" s="14">
        <f ca="1">SUM(G7:OFFSET(G7,50,0))</f>
        <v>69.085528299649127</v>
      </c>
      <c r="H6" s="14">
        <f ca="1">SUM(H7:OFFSET(H7,50,0))</f>
        <v>44.071132341432474</v>
      </c>
      <c r="I6" s="14">
        <f ca="1">SUM(I7:OFFSET(I7,50,0))</f>
        <v>24.326192076324588</v>
      </c>
      <c r="J6" s="15">
        <f ca="1">IFERROR(G6/E6,0)</f>
        <v>0.16830951134186364</v>
      </c>
      <c r="K6" s="15">
        <f ca="1">IFERROR(SUM(G6,H6)/E6,0)</f>
        <v>0.2756777392650302</v>
      </c>
      <c r="L6" s="16">
        <f ca="1">IFERROR(SUM(G6,H6,I6)/E6,0)</f>
        <v>0.33494238704214363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</v>
      </c>
      <c r="C7" s="19" t="s">
        <v>258</v>
      </c>
      <c r="D7" s="20">
        <v>7.3706990000000063</v>
      </c>
      <c r="E7" s="21">
        <v>8.3198009999999982</v>
      </c>
      <c r="F7" s="21">
        <f t="shared" ref="F7:F31" si="0">SUM(G7,H7,I7)</f>
        <v>2.5382920583529085</v>
      </c>
      <c r="G7" s="21">
        <v>1.2493748546485222</v>
      </c>
      <c r="H7" s="21">
        <v>0.63268645295283932</v>
      </c>
      <c r="I7" s="21">
        <v>0.65623075075154702</v>
      </c>
      <c r="J7" s="22">
        <f t="shared" ref="J7:J31" si="1">IFERROR(G7/E7,0)</f>
        <v>0.15016883873166226</v>
      </c>
      <c r="K7" s="22">
        <f t="shared" ref="K7:K31" si="2">IFERROR(SUM(G7,H7)/E7,0)</f>
        <v>0.22621470244316683</v>
      </c>
      <c r="L7" s="23">
        <f t="shared" ref="L7:L31" si="3">IFERROR(SUM(G7,H7,I7)/E7,0)</f>
        <v>0.30509047732667033</v>
      </c>
      <c r="M7" s="4"/>
      <c r="N7" t="s">
        <v>264</v>
      </c>
      <c r="O7" s="5">
        <v>8.8113569722263492</v>
      </c>
      <c r="P7" s="71">
        <v>0.40407895340803685</v>
      </c>
    </row>
    <row r="8" spans="1:16" x14ac:dyDescent="0.25">
      <c r="A8" s="17"/>
      <c r="B8" s="55">
        <v>2</v>
      </c>
      <c r="C8" s="19" t="s">
        <v>259</v>
      </c>
      <c r="D8" s="20">
        <v>5.4102000000000006</v>
      </c>
      <c r="E8" s="21">
        <v>6.774197</v>
      </c>
      <c r="F8" s="21">
        <f t="shared" si="0"/>
        <v>1.9558550828097339</v>
      </c>
      <c r="G8" s="21">
        <v>0.95363116977932805</v>
      </c>
      <c r="H8" s="21">
        <v>0.46560245123509958</v>
      </c>
      <c r="I8" s="21">
        <v>0.53662146179530623</v>
      </c>
      <c r="J8" s="22">
        <f t="shared" si="1"/>
        <v>0.14077405333493079</v>
      </c>
      <c r="K8" s="22">
        <f t="shared" si="2"/>
        <v>0.20950580873488439</v>
      </c>
      <c r="L8" s="23">
        <f t="shared" si="3"/>
        <v>0.28872131749486085</v>
      </c>
      <c r="M8" s="4"/>
      <c r="N8" t="s">
        <v>272</v>
      </c>
      <c r="O8" s="5">
        <v>49.777981381837662</v>
      </c>
      <c r="P8" s="71">
        <v>0.35682603618037045</v>
      </c>
    </row>
    <row r="9" spans="1:16" x14ac:dyDescent="0.25">
      <c r="A9" s="17"/>
      <c r="B9" s="55">
        <v>3</v>
      </c>
      <c r="C9" s="19" t="s">
        <v>260</v>
      </c>
      <c r="D9" s="20">
        <v>7.268403999999995</v>
      </c>
      <c r="E9" s="21">
        <v>8.2255739999999946</v>
      </c>
      <c r="F9" s="21">
        <f t="shared" si="0"/>
        <v>2.2904296854642325</v>
      </c>
      <c r="G9" s="21">
        <v>1.3535614670865925</v>
      </c>
      <c r="H9" s="21">
        <v>0.55279656560014701</v>
      </c>
      <c r="I9" s="21">
        <v>0.384071652777493</v>
      </c>
      <c r="J9" s="22">
        <f t="shared" si="1"/>
        <v>0.16455525986230182</v>
      </c>
      <c r="K9" s="22">
        <f t="shared" si="2"/>
        <v>0.23175987872539239</v>
      </c>
      <c r="L9" s="23">
        <f t="shared" si="3"/>
        <v>0.27845226186819716</v>
      </c>
      <c r="M9" s="4"/>
      <c r="N9" t="s">
        <v>261</v>
      </c>
      <c r="O9" s="5">
        <v>7.2335579689142833</v>
      </c>
      <c r="P9" s="71">
        <v>0.35415029232228723</v>
      </c>
    </row>
    <row r="10" spans="1:16" x14ac:dyDescent="0.25">
      <c r="A10" s="17"/>
      <c r="B10" s="55">
        <v>4</v>
      </c>
      <c r="C10" s="19" t="s">
        <v>261</v>
      </c>
      <c r="D10" s="20">
        <v>18.195573999999993</v>
      </c>
      <c r="E10" s="21">
        <v>20.425107999999987</v>
      </c>
      <c r="F10" s="21">
        <f t="shared" si="0"/>
        <v>7.2335579689142833</v>
      </c>
      <c r="G10" s="21">
        <v>3.6870436812896514</v>
      </c>
      <c r="H10" s="21">
        <v>1.78790017155643</v>
      </c>
      <c r="I10" s="21">
        <v>1.7586141160682018</v>
      </c>
      <c r="J10" s="22">
        <f t="shared" si="1"/>
        <v>0.18051526000693136</v>
      </c>
      <c r="K10" s="22">
        <f t="shared" si="2"/>
        <v>0.26804968927684908</v>
      </c>
      <c r="L10" s="23">
        <f t="shared" si="3"/>
        <v>0.35415029232228723</v>
      </c>
      <c r="M10" s="4"/>
      <c r="N10" t="s">
        <v>263</v>
      </c>
      <c r="O10" s="5">
        <v>5.7317380202239292</v>
      </c>
      <c r="P10" s="71">
        <v>0.3539712373628856</v>
      </c>
    </row>
    <row r="11" spans="1:16" x14ac:dyDescent="0.25">
      <c r="A11" s="17"/>
      <c r="B11" s="55">
        <v>5</v>
      </c>
      <c r="C11" s="19" t="s">
        <v>262</v>
      </c>
      <c r="D11" s="20">
        <v>5.3371699999999986</v>
      </c>
      <c r="E11" s="21">
        <v>6.7678330000000004</v>
      </c>
      <c r="F11" s="21">
        <f t="shared" si="0"/>
        <v>2.0555007423420193</v>
      </c>
      <c r="G11" s="21">
        <v>1.1600353018802707</v>
      </c>
      <c r="H11" s="21">
        <v>0.48400283358569141</v>
      </c>
      <c r="I11" s="21">
        <v>0.41146260687605718</v>
      </c>
      <c r="J11" s="22">
        <f t="shared" si="1"/>
        <v>0.17140424444283284</v>
      </c>
      <c r="K11" s="22">
        <f t="shared" si="2"/>
        <v>0.24291943011388756</v>
      </c>
      <c r="L11" s="23">
        <f t="shared" si="3"/>
        <v>0.30371623270580395</v>
      </c>
      <c r="M11" s="4"/>
      <c r="N11" t="s">
        <v>270</v>
      </c>
      <c r="O11" s="5">
        <v>5.9863435652292765</v>
      </c>
      <c r="P11" s="71">
        <v>0.34263876146283112</v>
      </c>
    </row>
    <row r="12" spans="1:16" x14ac:dyDescent="0.25">
      <c r="A12" s="17"/>
      <c r="B12" s="55">
        <v>6</v>
      </c>
      <c r="C12" s="19" t="s">
        <v>263</v>
      </c>
      <c r="D12" s="20">
        <v>15.007529000000002</v>
      </c>
      <c r="E12" s="21">
        <v>16.192666000000006</v>
      </c>
      <c r="F12" s="21">
        <f t="shared" si="0"/>
        <v>5.7317380202239292</v>
      </c>
      <c r="G12" s="21">
        <v>3.007747807621854</v>
      </c>
      <c r="H12" s="21">
        <v>1.4297885312216749</v>
      </c>
      <c r="I12" s="21">
        <v>1.2942016813804003</v>
      </c>
      <c r="J12" s="22">
        <f t="shared" si="1"/>
        <v>0.18574753580552164</v>
      </c>
      <c r="K12" s="22">
        <f t="shared" si="2"/>
        <v>0.27404606127511844</v>
      </c>
      <c r="L12" s="23">
        <f t="shared" si="3"/>
        <v>0.3539712373628856</v>
      </c>
      <c r="M12" s="4"/>
      <c r="N12" t="s">
        <v>280</v>
      </c>
      <c r="O12" s="5">
        <v>1.6596940061044734</v>
      </c>
      <c r="P12" s="71">
        <v>0.3350034124378764</v>
      </c>
    </row>
    <row r="13" spans="1:16" x14ac:dyDescent="0.25">
      <c r="A13" s="17"/>
      <c r="B13" s="55">
        <v>7</v>
      </c>
      <c r="C13" s="19" t="s">
        <v>264</v>
      </c>
      <c r="D13" s="20">
        <v>16.795557999999989</v>
      </c>
      <c r="E13" s="21">
        <v>21.806028000000005</v>
      </c>
      <c r="F13" s="21">
        <f t="shared" si="0"/>
        <v>8.8113569722263492</v>
      </c>
      <c r="G13" s="21">
        <v>4.6184139383221918</v>
      </c>
      <c r="H13" s="21">
        <v>1.8337090118138804</v>
      </c>
      <c r="I13" s="21">
        <v>2.359234022090277</v>
      </c>
      <c r="J13" s="22">
        <f t="shared" si="1"/>
        <v>0.21179528607053935</v>
      </c>
      <c r="K13" s="22">
        <f t="shared" si="2"/>
        <v>0.29588712580466608</v>
      </c>
      <c r="L13" s="23">
        <f t="shared" si="3"/>
        <v>0.40407895340803685</v>
      </c>
      <c r="M13" s="4"/>
      <c r="N13" t="s">
        <v>268</v>
      </c>
      <c r="O13" s="5">
        <v>4.3052803672499067</v>
      </c>
      <c r="P13" s="71">
        <v>0.32975621819983414</v>
      </c>
    </row>
    <row r="14" spans="1:16" x14ac:dyDescent="0.25">
      <c r="A14" s="17"/>
      <c r="B14" s="55">
        <v>8</v>
      </c>
      <c r="C14" s="19" t="s">
        <v>265</v>
      </c>
      <c r="D14" s="20">
        <v>8.6613380000000006</v>
      </c>
      <c r="E14" s="21">
        <v>10.368636</v>
      </c>
      <c r="F14" s="21">
        <f t="shared" si="0"/>
        <v>2.8358956883928954</v>
      </c>
      <c r="G14" s="21">
        <v>1.5596259700059818</v>
      </c>
      <c r="H14" s="21">
        <v>0.53566241881799215</v>
      </c>
      <c r="I14" s="21">
        <v>0.74060729956892146</v>
      </c>
      <c r="J14" s="22">
        <f t="shared" si="1"/>
        <v>0.15041766052988859</v>
      </c>
      <c r="K14" s="22">
        <f t="shared" si="2"/>
        <v>0.20207946241183256</v>
      </c>
      <c r="L14" s="23">
        <f t="shared" si="3"/>
        <v>0.27350711206304235</v>
      </c>
      <c r="M14" s="4"/>
      <c r="N14" t="s">
        <v>267</v>
      </c>
      <c r="O14" s="5">
        <v>3.1269994370863969</v>
      </c>
      <c r="P14" s="71">
        <v>0.31889290775583962</v>
      </c>
    </row>
    <row r="15" spans="1:16" x14ac:dyDescent="0.25">
      <c r="A15" s="17"/>
      <c r="B15" s="55">
        <v>9</v>
      </c>
      <c r="C15" s="19" t="s">
        <v>266</v>
      </c>
      <c r="D15" s="20">
        <v>3.4302669999999993</v>
      </c>
      <c r="E15" s="21">
        <v>4.9582490000000021</v>
      </c>
      <c r="F15" s="21">
        <f t="shared" si="0"/>
        <v>1.5472583262089756</v>
      </c>
      <c r="G15" s="21">
        <v>0.86039891835389426</v>
      </c>
      <c r="H15" s="21">
        <v>0.32277509137929883</v>
      </c>
      <c r="I15" s="21">
        <v>0.36408431647578254</v>
      </c>
      <c r="J15" s="22">
        <f t="shared" si="1"/>
        <v>0.17352878372060254</v>
      </c>
      <c r="K15" s="22">
        <f t="shared" si="2"/>
        <v>0.23862738836496364</v>
      </c>
      <c r="L15" s="23">
        <f t="shared" si="3"/>
        <v>0.31205740700174095</v>
      </c>
      <c r="M15" s="4"/>
      <c r="N15" t="s">
        <v>277</v>
      </c>
      <c r="O15" s="5">
        <v>14.383138989687723</v>
      </c>
      <c r="P15" s="71">
        <v>0.31871559034856428</v>
      </c>
    </row>
    <row r="16" spans="1:16" x14ac:dyDescent="0.25">
      <c r="A16" s="17"/>
      <c r="B16" s="55">
        <v>10</v>
      </c>
      <c r="C16" s="19" t="s">
        <v>267</v>
      </c>
      <c r="D16" s="20">
        <v>9.4802170000000014</v>
      </c>
      <c r="E16" s="21">
        <v>9.8057980000000011</v>
      </c>
      <c r="F16" s="21">
        <f t="shared" si="0"/>
        <v>3.1269994370863969</v>
      </c>
      <c r="G16" s="21">
        <v>1.6241672562500753</v>
      </c>
      <c r="H16" s="21">
        <v>0.6722036617120466</v>
      </c>
      <c r="I16" s="21">
        <v>0.83062851912427504</v>
      </c>
      <c r="J16" s="22">
        <f t="shared" si="1"/>
        <v>0.1656333585752098</v>
      </c>
      <c r="K16" s="22">
        <f t="shared" si="2"/>
        <v>0.2341850115576643</v>
      </c>
      <c r="L16" s="23">
        <f t="shared" si="3"/>
        <v>0.31889290775583962</v>
      </c>
      <c r="M16" s="4"/>
      <c r="N16" t="s">
        <v>266</v>
      </c>
      <c r="O16" s="5">
        <v>1.5472583262089756</v>
      </c>
      <c r="P16" s="71">
        <v>0.31205740700174095</v>
      </c>
    </row>
    <row r="17" spans="1:16" x14ac:dyDescent="0.25">
      <c r="A17" s="17"/>
      <c r="B17" s="55">
        <v>11</v>
      </c>
      <c r="C17" s="19" t="s">
        <v>268</v>
      </c>
      <c r="D17" s="20">
        <v>11.561568000000001</v>
      </c>
      <c r="E17" s="21">
        <v>13.055949000000002</v>
      </c>
      <c r="F17" s="21">
        <f t="shared" si="0"/>
        <v>4.3052803672499067</v>
      </c>
      <c r="G17" s="21">
        <v>2.2332611824022024</v>
      </c>
      <c r="H17" s="21">
        <v>0.98920092093248968</v>
      </c>
      <c r="I17" s="21">
        <v>1.0828182639152146</v>
      </c>
      <c r="J17" s="22">
        <f t="shared" si="1"/>
        <v>0.17105314844613762</v>
      </c>
      <c r="K17" s="22">
        <f t="shared" si="2"/>
        <v>0.24681944631789629</v>
      </c>
      <c r="L17" s="23">
        <f t="shared" si="3"/>
        <v>0.32975621819983414</v>
      </c>
      <c r="M17" s="4"/>
      <c r="N17" t="s">
        <v>273</v>
      </c>
      <c r="O17" s="5">
        <v>4.6157425291014533</v>
      </c>
      <c r="P17" s="71">
        <v>0.3112167764033183</v>
      </c>
    </row>
    <row r="18" spans="1:16" x14ac:dyDescent="0.25">
      <c r="A18" s="17"/>
      <c r="B18" s="55">
        <v>12</v>
      </c>
      <c r="C18" s="19" t="s">
        <v>269</v>
      </c>
      <c r="D18" s="20">
        <v>5.5977840000000016</v>
      </c>
      <c r="E18" s="21">
        <v>7.7572310000000018</v>
      </c>
      <c r="F18" s="21">
        <f t="shared" si="0"/>
        <v>2.4089792463018966</v>
      </c>
      <c r="G18" s="21">
        <v>1.6088115714701416</v>
      </c>
      <c r="H18" s="21">
        <v>0.33527841647082823</v>
      </c>
      <c r="I18" s="21">
        <v>0.46488925836092676</v>
      </c>
      <c r="J18" s="22">
        <f t="shared" si="1"/>
        <v>0.20739508356398581</v>
      </c>
      <c r="K18" s="22">
        <f t="shared" si="2"/>
        <v>0.25061648775716094</v>
      </c>
      <c r="L18" s="23">
        <f t="shared" si="3"/>
        <v>0.31054628208208523</v>
      </c>
      <c r="M18" s="4"/>
      <c r="N18" t="s">
        <v>269</v>
      </c>
      <c r="O18" s="5">
        <v>2.4089792463018966</v>
      </c>
      <c r="P18" s="71">
        <v>0.31054628208208523</v>
      </c>
    </row>
    <row r="19" spans="1:16" x14ac:dyDescent="0.25">
      <c r="A19" s="17"/>
      <c r="B19" s="55">
        <v>13</v>
      </c>
      <c r="C19" s="19" t="s">
        <v>270</v>
      </c>
      <c r="D19" s="20">
        <v>15.763408999999999</v>
      </c>
      <c r="E19" s="21">
        <v>17.471297</v>
      </c>
      <c r="F19" s="21">
        <f t="shared" si="0"/>
        <v>5.9863435652292765</v>
      </c>
      <c r="G19" s="21">
        <v>3.1899181223449204</v>
      </c>
      <c r="H19" s="21">
        <v>1.3500582125807341</v>
      </c>
      <c r="I19" s="21">
        <v>1.4463672303036219</v>
      </c>
      <c r="J19" s="22">
        <f t="shared" si="1"/>
        <v>0.18258049888024458</v>
      </c>
      <c r="K19" s="22">
        <f t="shared" si="2"/>
        <v>0.25985342329912053</v>
      </c>
      <c r="L19" s="23">
        <f t="shared" si="3"/>
        <v>0.34263876146283112</v>
      </c>
      <c r="M19" s="4"/>
      <c r="N19" t="s">
        <v>274</v>
      </c>
      <c r="O19" s="5">
        <v>0.79215792159084231</v>
      </c>
      <c r="P19" s="71">
        <v>0.30727353047834438</v>
      </c>
    </row>
    <row r="20" spans="1:16" x14ac:dyDescent="0.25">
      <c r="A20" s="17"/>
      <c r="B20" s="55">
        <v>14</v>
      </c>
      <c r="C20" s="19" t="s">
        <v>271</v>
      </c>
      <c r="D20" s="20">
        <v>14.084962000000003</v>
      </c>
      <c r="E20" s="21">
        <v>14.852728000000004</v>
      </c>
      <c r="F20" s="21">
        <f t="shared" si="0"/>
        <v>4.5310877220592829</v>
      </c>
      <c r="G20" s="21">
        <v>1.8969777015718137</v>
      </c>
      <c r="H20" s="21">
        <v>0.90888495936087565</v>
      </c>
      <c r="I20" s="21">
        <v>1.7252250611265936</v>
      </c>
      <c r="J20" s="22">
        <f t="shared" si="1"/>
        <v>0.12771914368672294</v>
      </c>
      <c r="K20" s="22">
        <f t="shared" si="2"/>
        <v>0.18891227664929219</v>
      </c>
      <c r="L20" s="23">
        <f t="shared" si="3"/>
        <v>0.30506771025896939</v>
      </c>
      <c r="M20" s="4"/>
      <c r="N20" t="s">
        <v>275</v>
      </c>
      <c r="O20" s="5">
        <v>0.82658257858020079</v>
      </c>
      <c r="P20" s="71">
        <v>0.3067346023963361</v>
      </c>
    </row>
    <row r="21" spans="1:16" x14ac:dyDescent="0.25">
      <c r="A21" s="17"/>
      <c r="B21" s="55">
        <v>15</v>
      </c>
      <c r="C21" s="19" t="s">
        <v>272</v>
      </c>
      <c r="D21" s="20">
        <v>149.86247200000003</v>
      </c>
      <c r="E21" s="21">
        <v>139.50210000000001</v>
      </c>
      <c r="F21" s="21">
        <f t="shared" si="0"/>
        <v>49.777981381837662</v>
      </c>
      <c r="G21" s="21">
        <v>23.499790024593494</v>
      </c>
      <c r="H21" s="21">
        <v>23.187919984522466</v>
      </c>
      <c r="I21" s="21">
        <v>3.0902713727217019</v>
      </c>
      <c r="J21" s="22">
        <f t="shared" si="1"/>
        <v>0.16845474028414978</v>
      </c>
      <c r="K21" s="22">
        <f t="shared" si="2"/>
        <v>0.33467388669501003</v>
      </c>
      <c r="L21" s="23">
        <f t="shared" si="3"/>
        <v>0.35682603618037045</v>
      </c>
      <c r="M21" s="4"/>
      <c r="N21" t="s">
        <v>278</v>
      </c>
      <c r="O21" s="5">
        <v>4.1670265985813444</v>
      </c>
      <c r="P21" s="71">
        <v>0.3054185760579271</v>
      </c>
    </row>
    <row r="22" spans="1:16" x14ac:dyDescent="0.25">
      <c r="A22" s="17"/>
      <c r="B22" s="55">
        <v>16</v>
      </c>
      <c r="C22" s="19" t="s">
        <v>273</v>
      </c>
      <c r="D22" s="20">
        <v>14.480125000000001</v>
      </c>
      <c r="E22" s="21">
        <v>14.831277999999999</v>
      </c>
      <c r="F22" s="21">
        <f t="shared" si="0"/>
        <v>4.6157425291014533</v>
      </c>
      <c r="G22" s="21">
        <v>2.1828715758804265</v>
      </c>
      <c r="H22" s="21">
        <v>1.2280468838298475</v>
      </c>
      <c r="I22" s="21">
        <v>1.2048240693911794</v>
      </c>
      <c r="J22" s="22">
        <f t="shared" si="1"/>
        <v>0.14718027508353809</v>
      </c>
      <c r="K22" s="22">
        <f t="shared" si="2"/>
        <v>0.22998142572138922</v>
      </c>
      <c r="L22" s="23">
        <f t="shared" si="3"/>
        <v>0.3112167764033183</v>
      </c>
      <c r="M22" s="4"/>
      <c r="N22" t="s">
        <v>258</v>
      </c>
      <c r="O22" s="5">
        <v>2.5382920583529085</v>
      </c>
      <c r="P22" s="71">
        <v>0.30509047732667033</v>
      </c>
    </row>
    <row r="23" spans="1:16" x14ac:dyDescent="0.25">
      <c r="A23" s="17"/>
      <c r="B23" s="55">
        <v>17</v>
      </c>
      <c r="C23" s="19" t="s">
        <v>274</v>
      </c>
      <c r="D23" s="20">
        <v>2.3209409999999999</v>
      </c>
      <c r="E23" s="21">
        <v>2.5780219999999998</v>
      </c>
      <c r="F23" s="21">
        <f t="shared" si="0"/>
        <v>0.79215792159084231</v>
      </c>
      <c r="G23" s="21">
        <v>0.42572733125416562</v>
      </c>
      <c r="H23" s="21">
        <v>0.17689708044053987</v>
      </c>
      <c r="I23" s="21">
        <v>0.18953350989613682</v>
      </c>
      <c r="J23" s="22">
        <f t="shared" si="1"/>
        <v>0.16513719869503271</v>
      </c>
      <c r="K23" s="22">
        <f t="shared" si="2"/>
        <v>0.23375456520336349</v>
      </c>
      <c r="L23" s="23">
        <f t="shared" si="3"/>
        <v>0.30727353047834438</v>
      </c>
      <c r="M23" s="4"/>
      <c r="N23" t="s">
        <v>271</v>
      </c>
      <c r="O23" s="5">
        <v>4.5310877220592829</v>
      </c>
      <c r="P23" s="71">
        <v>0.30506771025896939</v>
      </c>
    </row>
    <row r="24" spans="1:16" x14ac:dyDescent="0.25">
      <c r="A24" s="17"/>
      <c r="B24" s="55">
        <v>18</v>
      </c>
      <c r="C24" s="19" t="s">
        <v>275</v>
      </c>
      <c r="D24" s="20">
        <v>2.459433999999999</v>
      </c>
      <c r="E24" s="21">
        <v>2.6947809999999994</v>
      </c>
      <c r="F24" s="21">
        <f t="shared" si="0"/>
        <v>0.82658257858020079</v>
      </c>
      <c r="G24" s="21">
        <v>0.44399557036740589</v>
      </c>
      <c r="H24" s="21">
        <v>0.1924855186662171</v>
      </c>
      <c r="I24" s="21">
        <v>0.1901014895465778</v>
      </c>
      <c r="J24" s="22">
        <f t="shared" si="1"/>
        <v>0.1647612812942521</v>
      </c>
      <c r="K24" s="22">
        <f t="shared" si="2"/>
        <v>0.23619028374981979</v>
      </c>
      <c r="L24" s="23">
        <f t="shared" si="3"/>
        <v>0.3067346023963361</v>
      </c>
      <c r="M24" s="4"/>
      <c r="N24" t="s">
        <v>262</v>
      </c>
      <c r="O24" s="5">
        <v>2.0555007423420193</v>
      </c>
      <c r="P24" s="71">
        <v>0.30371623270580395</v>
      </c>
    </row>
    <row r="25" spans="1:16" x14ac:dyDescent="0.25">
      <c r="A25" s="17"/>
      <c r="B25" s="55">
        <v>19</v>
      </c>
      <c r="C25" s="19" t="s">
        <v>276</v>
      </c>
      <c r="D25" s="20">
        <v>1.3743749999999997</v>
      </c>
      <c r="E25" s="21">
        <v>1.7933639999999997</v>
      </c>
      <c r="F25" s="21">
        <f t="shared" si="0"/>
        <v>0.38852268026857928</v>
      </c>
      <c r="G25" s="21">
        <v>0.2405609624547651</v>
      </c>
      <c r="H25" s="21">
        <v>9.9048609888995998E-2</v>
      </c>
      <c r="I25" s="21">
        <v>4.8913107924818178E-2</v>
      </c>
      <c r="J25" s="22">
        <f t="shared" si="1"/>
        <v>0.13413950678990164</v>
      </c>
      <c r="K25" s="22">
        <f t="shared" si="2"/>
        <v>0.18937012917832696</v>
      </c>
      <c r="L25" s="23">
        <f t="shared" si="3"/>
        <v>0.21664463001854578</v>
      </c>
      <c r="M25" s="4"/>
      <c r="N25" t="s">
        <v>279</v>
      </c>
      <c r="O25" s="5">
        <v>3.3091077916906215</v>
      </c>
      <c r="P25" s="71">
        <v>0.30172514707282544</v>
      </c>
    </row>
    <row r="26" spans="1:16" x14ac:dyDescent="0.25">
      <c r="A26" s="17"/>
      <c r="B26" s="55">
        <v>20</v>
      </c>
      <c r="C26" s="19" t="s">
        <v>277</v>
      </c>
      <c r="D26" s="20">
        <v>42.417345000000005</v>
      </c>
      <c r="E26" s="21">
        <v>45.128445000000028</v>
      </c>
      <c r="F26" s="21">
        <f t="shared" si="0"/>
        <v>14.383138989687723</v>
      </c>
      <c r="G26" s="21">
        <v>7.5080015634230222</v>
      </c>
      <c r="H26" s="21">
        <v>3.5372350970064872</v>
      </c>
      <c r="I26" s="21">
        <v>3.3379023292582133</v>
      </c>
      <c r="J26" s="22">
        <f t="shared" si="1"/>
        <v>0.16636960487832048</v>
      </c>
      <c r="K26" s="22">
        <f t="shared" si="2"/>
        <v>0.24475110233533423</v>
      </c>
      <c r="L26" s="23">
        <f t="shared" si="3"/>
        <v>0.31871559034856428</v>
      </c>
      <c r="M26" s="4"/>
      <c r="N26" t="s">
        <v>281</v>
      </c>
      <c r="O26" s="5">
        <v>1.2307579455837185</v>
      </c>
      <c r="P26" s="71">
        <v>0.30041097899143565</v>
      </c>
    </row>
    <row r="27" spans="1:16" x14ac:dyDescent="0.25">
      <c r="A27" s="17"/>
      <c r="B27" s="55">
        <v>21</v>
      </c>
      <c r="C27" s="19" t="s">
        <v>278</v>
      </c>
      <c r="D27" s="20">
        <v>12.612805</v>
      </c>
      <c r="E27" s="21">
        <v>13.643657999999997</v>
      </c>
      <c r="F27" s="21">
        <f t="shared" si="0"/>
        <v>4.1670265985813444</v>
      </c>
      <c r="G27" s="21">
        <v>2.1121419834671542</v>
      </c>
      <c r="H27" s="21">
        <v>0.90388870996685</v>
      </c>
      <c r="I27" s="21">
        <v>1.1509959051473402</v>
      </c>
      <c r="J27" s="22">
        <f t="shared" si="1"/>
        <v>0.15480760243822841</v>
      </c>
      <c r="K27" s="22">
        <f t="shared" si="2"/>
        <v>0.22105733619488299</v>
      </c>
      <c r="L27" s="23">
        <f t="shared" si="3"/>
        <v>0.3054185760579271</v>
      </c>
      <c r="M27" s="4"/>
      <c r="N27" t="s">
        <v>259</v>
      </c>
      <c r="O27" s="5">
        <v>1.9558550828097339</v>
      </c>
      <c r="P27" s="71">
        <v>0.28872131749486085</v>
      </c>
    </row>
    <row r="28" spans="1:16" x14ac:dyDescent="0.25">
      <c r="A28" s="17"/>
      <c r="B28" s="55">
        <v>22</v>
      </c>
      <c r="C28" s="19" t="s">
        <v>279</v>
      </c>
      <c r="D28" s="20">
        <v>9.986562000000001</v>
      </c>
      <c r="E28" s="21">
        <v>10.967291999999999</v>
      </c>
      <c r="F28" s="21">
        <f t="shared" si="0"/>
        <v>3.3091077916906215</v>
      </c>
      <c r="G28" s="21">
        <v>1.6567658311014384</v>
      </c>
      <c r="H28" s="21">
        <v>0.75681729015923338</v>
      </c>
      <c r="I28" s="21">
        <v>0.89552467042994977</v>
      </c>
      <c r="J28" s="22">
        <f t="shared" si="1"/>
        <v>0.15106425826005532</v>
      </c>
      <c r="K28" s="22">
        <f t="shared" si="2"/>
        <v>0.2200710185577873</v>
      </c>
      <c r="L28" s="23">
        <f t="shared" si="3"/>
        <v>0.30172514707282544</v>
      </c>
      <c r="M28" s="4"/>
      <c r="N28" t="s">
        <v>282</v>
      </c>
      <c r="O28" s="5">
        <v>0.97356541151748388</v>
      </c>
      <c r="P28" s="71">
        <v>0.2784831544078859</v>
      </c>
    </row>
    <row r="29" spans="1:16" x14ac:dyDescent="0.25">
      <c r="A29" s="17"/>
      <c r="B29" s="55">
        <v>23</v>
      </c>
      <c r="C29" s="19" t="s">
        <v>280</v>
      </c>
      <c r="D29" s="20">
        <v>4.7155620000000003</v>
      </c>
      <c r="E29" s="21">
        <v>4.9542599999999997</v>
      </c>
      <c r="F29" s="21">
        <f t="shared" si="0"/>
        <v>1.6596940061044734</v>
      </c>
      <c r="G29" s="21">
        <v>0.87051820376291289</v>
      </c>
      <c r="H29" s="21">
        <v>0.36823074093990726</v>
      </c>
      <c r="I29" s="21">
        <v>0.42094506140165322</v>
      </c>
      <c r="J29" s="22">
        <f t="shared" si="1"/>
        <v>0.17571104539586396</v>
      </c>
      <c r="K29" s="22">
        <f t="shared" si="2"/>
        <v>0.2500371285929322</v>
      </c>
      <c r="L29" s="23">
        <f t="shared" si="3"/>
        <v>0.3350034124378764</v>
      </c>
      <c r="M29" s="4"/>
      <c r="N29" t="s">
        <v>260</v>
      </c>
      <c r="O29" s="5">
        <v>2.2904296854642325</v>
      </c>
      <c r="P29" s="71">
        <v>0.27845226186819716</v>
      </c>
    </row>
    <row r="30" spans="1:16" x14ac:dyDescent="0.25">
      <c r="A30" s="17"/>
      <c r="B30" s="55">
        <v>24</v>
      </c>
      <c r="C30" s="19" t="s">
        <v>281</v>
      </c>
      <c r="D30" s="20">
        <v>3.6831810000000003</v>
      </c>
      <c r="E30" s="21">
        <v>4.0969139999999999</v>
      </c>
      <c r="F30" s="21">
        <f t="shared" si="0"/>
        <v>1.2307579455837185</v>
      </c>
      <c r="G30" s="21">
        <v>0.69656233010755386</v>
      </c>
      <c r="H30" s="21">
        <v>0.98007304535713047</v>
      </c>
      <c r="I30" s="21">
        <v>-0.44587742988096579</v>
      </c>
      <c r="J30" s="22">
        <f t="shared" si="1"/>
        <v>0.17002122331773473</v>
      </c>
      <c r="K30" s="22">
        <f t="shared" si="2"/>
        <v>0.40924348801675708</v>
      </c>
      <c r="L30" s="23">
        <f t="shared" si="3"/>
        <v>0.30041097899143565</v>
      </c>
      <c r="M30" s="4"/>
      <c r="N30" t="s">
        <v>265</v>
      </c>
      <c r="O30" s="5">
        <v>2.8358956883928954</v>
      </c>
      <c r="P30" s="71">
        <v>0.27350711206304235</v>
      </c>
    </row>
    <row r="31" spans="1:16" ht="15.75" thickBot="1" x14ac:dyDescent="0.3">
      <c r="A31" s="24"/>
      <c r="B31" s="56">
        <v>25</v>
      </c>
      <c r="C31" s="26" t="s">
        <v>282</v>
      </c>
      <c r="D31" s="27">
        <v>2.233384</v>
      </c>
      <c r="E31" s="28">
        <v>3.4959579999999999</v>
      </c>
      <c r="F31" s="28">
        <f t="shared" si="0"/>
        <v>0.97356541151748388</v>
      </c>
      <c r="G31" s="28">
        <v>0.44562398020934779</v>
      </c>
      <c r="H31" s="28">
        <v>0.33993968143477105</v>
      </c>
      <c r="I31" s="28">
        <v>0.18800174987336504</v>
      </c>
      <c r="J31" s="29">
        <f t="shared" si="1"/>
        <v>0.12746834493130291</v>
      </c>
      <c r="K31" s="29">
        <f t="shared" si="2"/>
        <v>0.22470626410389338</v>
      </c>
      <c r="L31" s="30">
        <f t="shared" si="3"/>
        <v>0.2784831544078859</v>
      </c>
      <c r="M31" s="4"/>
      <c r="N31" t="s">
        <v>276</v>
      </c>
      <c r="O31" s="5">
        <v>0.38852268026857928</v>
      </c>
      <c r="P31" s="71">
        <v>0.21664463001854578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99</v>
      </c>
      <c r="B1" s="51" t="s">
        <v>62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1473</v>
      </c>
      <c r="N2" s="72" t="s">
        <v>1478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55.100849000000011</v>
      </c>
      <c r="E6" s="14">
        <f ca="1">SUM(E7:OFFSET(E7,50,0))</f>
        <v>62.093505999999991</v>
      </c>
      <c r="F6" s="14">
        <f ca="1">SUM(F7:OFFSET(F7,50,0))</f>
        <v>19.90593617702234</v>
      </c>
      <c r="G6" s="14">
        <f ca="1">SUM(G7:OFFSET(G7,50,0))</f>
        <v>10.111443674955808</v>
      </c>
      <c r="H6" s="14">
        <f ca="1">SUM(H7:OFFSET(H7,50,0))</f>
        <v>4.9579593819353249</v>
      </c>
      <c r="I6" s="14">
        <f ca="1">SUM(I7:OFFSET(I7,50,0))</f>
        <v>4.8365331201312074</v>
      </c>
      <c r="J6" s="15">
        <f ca="1">IFERROR(G6/E6,0)</f>
        <v>0.16284220889308151</v>
      </c>
      <c r="K6" s="15">
        <f ca="1">IFERROR(SUM(G6,H6)/E6,0)</f>
        <v>0.24268887404894057</v>
      </c>
      <c r="L6" s="16">
        <f ca="1">IFERROR(SUM(G6,H6,I6)/E6,0)</f>
        <v>0.32058000037914341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2</v>
      </c>
      <c r="C7" s="19" t="s">
        <v>259</v>
      </c>
      <c r="D7" s="20">
        <v>6.3026019999999994</v>
      </c>
      <c r="E7" s="21">
        <v>6.530520000000001</v>
      </c>
      <c r="F7" s="21">
        <f t="shared" ref="F7:F20" si="0">SUM(G7,H7,I7)</f>
        <v>1.6439638671654393</v>
      </c>
      <c r="G7" s="21">
        <v>0.82455123247927986</v>
      </c>
      <c r="H7" s="21">
        <v>0.41442876889777835</v>
      </c>
      <c r="I7" s="21">
        <v>0.40498386578838108</v>
      </c>
      <c r="J7" s="22">
        <f t="shared" ref="J7:J20" si="1">IFERROR(G7/E7,0)</f>
        <v>0.12626119091271135</v>
      </c>
      <c r="K7" s="22">
        <f t="shared" ref="K7:K20" si="2">IFERROR(SUM(G7,H7)/E7,0)</f>
        <v>0.18972149252694395</v>
      </c>
      <c r="L7" s="23">
        <f t="shared" ref="L7:L20" si="3">IFERROR(SUM(G7,H7,I7)/E7,0)</f>
        <v>0.25173552292396917</v>
      </c>
      <c r="M7" s="4"/>
      <c r="N7" t="s">
        <v>270</v>
      </c>
      <c r="O7" s="5">
        <v>1.4964210595571785</v>
      </c>
      <c r="P7" s="71">
        <v>0.44414953404346946</v>
      </c>
    </row>
    <row r="8" spans="1:16" x14ac:dyDescent="0.25">
      <c r="A8" s="17"/>
      <c r="B8" s="55">
        <v>4</v>
      </c>
      <c r="C8" s="19" t="s">
        <v>261</v>
      </c>
      <c r="D8" s="20">
        <v>2.0026299999999999</v>
      </c>
      <c r="E8" s="21">
        <v>2.4486130000000004</v>
      </c>
      <c r="F8" s="21">
        <f t="shared" si="0"/>
        <v>0.8060598711745115</v>
      </c>
      <c r="G8" s="21">
        <v>0.398732596237096</v>
      </c>
      <c r="H8" s="21">
        <v>0.20762441681290511</v>
      </c>
      <c r="I8" s="21">
        <v>0.19970285812451039</v>
      </c>
      <c r="J8" s="22">
        <f t="shared" si="1"/>
        <v>0.16284018594898253</v>
      </c>
      <c r="K8" s="22">
        <f t="shared" si="2"/>
        <v>0.24763284890262408</v>
      </c>
      <c r="L8" s="23">
        <f t="shared" si="3"/>
        <v>0.32919039112122306</v>
      </c>
      <c r="M8" s="4"/>
      <c r="N8" t="s">
        <v>272</v>
      </c>
      <c r="O8" s="5">
        <v>10.357900267509649</v>
      </c>
      <c r="P8" s="71">
        <v>0.41105189691322569</v>
      </c>
    </row>
    <row r="9" spans="1:16" x14ac:dyDescent="0.25">
      <c r="A9" s="17"/>
      <c r="B9" s="55">
        <v>6</v>
      </c>
      <c r="C9" s="19" t="s">
        <v>263</v>
      </c>
      <c r="D9" s="20">
        <v>1.7100629999999999</v>
      </c>
      <c r="E9" s="21">
        <v>2.3581860000000003</v>
      </c>
      <c r="F9" s="21">
        <f t="shared" si="0"/>
        <v>0.59459409207192948</v>
      </c>
      <c r="G9" s="21">
        <v>0.31616386771202087</v>
      </c>
      <c r="H9" s="21">
        <v>0.13852287301415345</v>
      </c>
      <c r="I9" s="21">
        <v>0.13990735134575516</v>
      </c>
      <c r="J9" s="22">
        <f t="shared" si="1"/>
        <v>0.1340707932758573</v>
      </c>
      <c r="K9" s="22">
        <f t="shared" si="2"/>
        <v>0.1928120770482796</v>
      </c>
      <c r="L9" s="23">
        <f t="shared" si="3"/>
        <v>0.25214045544835284</v>
      </c>
      <c r="M9" s="4"/>
      <c r="N9" t="s">
        <v>275</v>
      </c>
      <c r="O9" s="5">
        <v>0.12647598177136388</v>
      </c>
      <c r="P9" s="71">
        <v>0.35481313863446423</v>
      </c>
    </row>
    <row r="10" spans="1:16" x14ac:dyDescent="0.25">
      <c r="A10" s="17"/>
      <c r="B10" s="55">
        <v>7</v>
      </c>
      <c r="C10" s="19" t="s">
        <v>264</v>
      </c>
      <c r="D10" s="20">
        <v>5.7620500000000003</v>
      </c>
      <c r="E10" s="21">
        <v>5.9547040000000004</v>
      </c>
      <c r="F10" s="21">
        <f t="shared" si="0"/>
        <v>1.1523527030803962</v>
      </c>
      <c r="G10" s="21">
        <v>0.58752229934907518</v>
      </c>
      <c r="H10" s="21">
        <v>0.28687293569237227</v>
      </c>
      <c r="I10" s="21">
        <v>0.27795746803894872</v>
      </c>
      <c r="J10" s="22">
        <f t="shared" si="1"/>
        <v>9.8665240010095398E-2</v>
      </c>
      <c r="K10" s="22">
        <f t="shared" si="2"/>
        <v>0.14684109152049327</v>
      </c>
      <c r="L10" s="23">
        <f t="shared" si="3"/>
        <v>0.19351972878591381</v>
      </c>
      <c r="M10" s="4"/>
      <c r="N10" t="s">
        <v>261</v>
      </c>
      <c r="O10" s="5">
        <v>0.8060598711745115</v>
      </c>
      <c r="P10" s="71">
        <v>0.32919039112122306</v>
      </c>
    </row>
    <row r="11" spans="1:16" x14ac:dyDescent="0.25">
      <c r="A11" s="17"/>
      <c r="B11" s="55">
        <v>8</v>
      </c>
      <c r="C11" s="19" t="s">
        <v>265</v>
      </c>
      <c r="D11" s="20">
        <v>0.97334900000000013</v>
      </c>
      <c r="E11" s="21">
        <v>1.164477</v>
      </c>
      <c r="F11" s="21">
        <f t="shared" si="0"/>
        <v>0.28367900032753823</v>
      </c>
      <c r="G11" s="21">
        <v>0.14212804029375548</v>
      </c>
      <c r="H11" s="21">
        <v>7.3753110449615633E-2</v>
      </c>
      <c r="I11" s="21">
        <v>6.7797849584167125E-2</v>
      </c>
      <c r="J11" s="22">
        <f t="shared" si="1"/>
        <v>0.1220531107902994</v>
      </c>
      <c r="K11" s="22">
        <f t="shared" si="2"/>
        <v>0.18538893489813119</v>
      </c>
      <c r="L11" s="23">
        <f t="shared" si="3"/>
        <v>0.24361065124303721</v>
      </c>
      <c r="M11" s="4"/>
      <c r="N11" t="s">
        <v>280</v>
      </c>
      <c r="O11" s="5">
        <v>0.52103369796532206</v>
      </c>
      <c r="P11" s="71">
        <v>0.3198660811420887</v>
      </c>
    </row>
    <row r="12" spans="1:16" x14ac:dyDescent="0.25">
      <c r="A12" s="17"/>
      <c r="B12" s="55">
        <v>11</v>
      </c>
      <c r="C12" s="19" t="s">
        <v>268</v>
      </c>
      <c r="D12" s="20">
        <v>1.9901709999999999</v>
      </c>
      <c r="E12" s="21">
        <v>2.2914059999999998</v>
      </c>
      <c r="F12" s="21">
        <f t="shared" si="0"/>
        <v>0.72953448657062836</v>
      </c>
      <c r="G12" s="21">
        <v>0.35314027406275272</v>
      </c>
      <c r="H12" s="21">
        <v>0.19564635686401743</v>
      </c>
      <c r="I12" s="21">
        <v>0.1807478556438582</v>
      </c>
      <c r="J12" s="22">
        <f t="shared" si="1"/>
        <v>0.15411510402903403</v>
      </c>
      <c r="K12" s="22">
        <f t="shared" si="2"/>
        <v>0.23949777164185229</v>
      </c>
      <c r="L12" s="23">
        <f t="shared" si="3"/>
        <v>0.31837853552387851</v>
      </c>
      <c r="M12" s="4"/>
      <c r="N12" t="s">
        <v>268</v>
      </c>
      <c r="O12" s="5">
        <v>0.72953448657062836</v>
      </c>
      <c r="P12" s="71">
        <v>0.31837853552387851</v>
      </c>
    </row>
    <row r="13" spans="1:16" x14ac:dyDescent="0.25">
      <c r="A13" s="17"/>
      <c r="B13" s="55">
        <v>12</v>
      </c>
      <c r="C13" s="19" t="s">
        <v>269</v>
      </c>
      <c r="D13" s="20">
        <v>1.053417</v>
      </c>
      <c r="E13" s="21">
        <v>1.2494020000000001</v>
      </c>
      <c r="F13" s="21">
        <f t="shared" si="0"/>
        <v>0.32476423199113924</v>
      </c>
      <c r="G13" s="21">
        <v>0.15885113095282577</v>
      </c>
      <c r="H13" s="21">
        <v>7.7180819702334702E-2</v>
      </c>
      <c r="I13" s="21">
        <v>8.8732281335978769E-2</v>
      </c>
      <c r="J13" s="22">
        <f t="shared" si="1"/>
        <v>0.1271417293655891</v>
      </c>
      <c r="K13" s="22">
        <f t="shared" si="2"/>
        <v>0.18891593790882394</v>
      </c>
      <c r="L13" s="23">
        <f t="shared" si="3"/>
        <v>0.25993573885037741</v>
      </c>
      <c r="M13" s="4"/>
      <c r="N13" t="s">
        <v>271</v>
      </c>
      <c r="O13" s="5">
        <v>0.90196130260301288</v>
      </c>
      <c r="P13" s="71">
        <v>0.30241381594312661</v>
      </c>
    </row>
    <row r="14" spans="1:16" x14ac:dyDescent="0.25">
      <c r="A14" s="17"/>
      <c r="B14" s="55">
        <v>13</v>
      </c>
      <c r="C14" s="19" t="s">
        <v>270</v>
      </c>
      <c r="D14" s="20">
        <v>2.8669890000000002</v>
      </c>
      <c r="E14" s="21">
        <v>3.369183</v>
      </c>
      <c r="F14" s="21">
        <f t="shared" si="0"/>
        <v>1.4964210595571785</v>
      </c>
      <c r="G14" s="21">
        <v>0.80153548276575748</v>
      </c>
      <c r="H14" s="21">
        <v>0.34322140022413805</v>
      </c>
      <c r="I14" s="21">
        <v>0.35166417656728299</v>
      </c>
      <c r="J14" s="22">
        <f t="shared" si="1"/>
        <v>0.23790203226294251</v>
      </c>
      <c r="K14" s="22">
        <f t="shared" si="2"/>
        <v>0.339772841958984</v>
      </c>
      <c r="L14" s="23">
        <f t="shared" si="3"/>
        <v>0.44414953404346946</v>
      </c>
      <c r="M14" s="4"/>
      <c r="N14" t="s">
        <v>269</v>
      </c>
      <c r="O14" s="5">
        <v>0.32476423199113924</v>
      </c>
      <c r="P14" s="71">
        <v>0.25993573885037741</v>
      </c>
    </row>
    <row r="15" spans="1:16" x14ac:dyDescent="0.25">
      <c r="A15" s="17"/>
      <c r="B15" s="55">
        <v>14</v>
      </c>
      <c r="C15" s="19" t="s">
        <v>271</v>
      </c>
      <c r="D15" s="20">
        <v>2.7214700000000001</v>
      </c>
      <c r="E15" s="21">
        <v>2.9825400000000002</v>
      </c>
      <c r="F15" s="21">
        <f t="shared" si="0"/>
        <v>0.90196130260301288</v>
      </c>
      <c r="G15" s="21">
        <v>0.48136692364641931</v>
      </c>
      <c r="H15" s="21">
        <v>0.21177927883400116</v>
      </c>
      <c r="I15" s="21">
        <v>0.20881510012259241</v>
      </c>
      <c r="J15" s="22">
        <f t="shared" si="1"/>
        <v>0.16139495988198627</v>
      </c>
      <c r="K15" s="22">
        <f t="shared" si="2"/>
        <v>0.23240130978307766</v>
      </c>
      <c r="L15" s="23">
        <f t="shared" si="3"/>
        <v>0.30241381594312661</v>
      </c>
      <c r="M15" s="4"/>
      <c r="N15" t="s">
        <v>263</v>
      </c>
      <c r="O15" s="5">
        <v>0.59459409207192948</v>
      </c>
      <c r="P15" s="71">
        <v>0.25214045544835284</v>
      </c>
    </row>
    <row r="16" spans="1:16" x14ac:dyDescent="0.25">
      <c r="A16" s="17"/>
      <c r="B16" s="55">
        <v>15</v>
      </c>
      <c r="C16" s="19" t="s">
        <v>272</v>
      </c>
      <c r="D16" s="20">
        <v>21.344145000000005</v>
      </c>
      <c r="E16" s="21">
        <v>25.198521999999997</v>
      </c>
      <c r="F16" s="21">
        <f t="shared" si="0"/>
        <v>10.357900267509649</v>
      </c>
      <c r="G16" s="21">
        <v>5.2114095886427094</v>
      </c>
      <c r="H16" s="21">
        <v>2.5900321395083665</v>
      </c>
      <c r="I16" s="21">
        <v>2.556458539358573</v>
      </c>
      <c r="J16" s="22">
        <f t="shared" si="1"/>
        <v>0.20681409761424538</v>
      </c>
      <c r="K16" s="22">
        <f t="shared" si="2"/>
        <v>0.30959917919594954</v>
      </c>
      <c r="L16" s="23">
        <f t="shared" si="3"/>
        <v>0.41105189691322569</v>
      </c>
      <c r="M16" s="4"/>
      <c r="N16" t="s">
        <v>259</v>
      </c>
      <c r="O16" s="5">
        <v>1.6439638671654393</v>
      </c>
      <c r="P16" s="71">
        <v>0.25173552292396917</v>
      </c>
    </row>
    <row r="17" spans="1:16" x14ac:dyDescent="0.25">
      <c r="A17" s="17"/>
      <c r="B17" s="55">
        <v>18</v>
      </c>
      <c r="C17" s="19" t="s">
        <v>275</v>
      </c>
      <c r="D17" s="20">
        <v>0.77134099999999994</v>
      </c>
      <c r="E17" s="21">
        <v>0.35645800000000005</v>
      </c>
      <c r="F17" s="21">
        <f t="shared" si="0"/>
        <v>0.12647598177136388</v>
      </c>
      <c r="G17" s="21">
        <v>6.1386681300064083E-2</v>
      </c>
      <c r="H17" s="21">
        <v>3.2861370109458221E-2</v>
      </c>
      <c r="I17" s="21">
        <v>3.2227930361841572E-2</v>
      </c>
      <c r="J17" s="22">
        <f t="shared" si="1"/>
        <v>0.17221294318002142</v>
      </c>
      <c r="K17" s="22">
        <f t="shared" si="2"/>
        <v>0.26440156037884488</v>
      </c>
      <c r="L17" s="23">
        <f t="shared" si="3"/>
        <v>0.35481313863446423</v>
      </c>
      <c r="M17" s="4"/>
      <c r="N17" t="s">
        <v>265</v>
      </c>
      <c r="O17" s="5">
        <v>0.28367900032753823</v>
      </c>
      <c r="P17" s="71">
        <v>0.24361065124303721</v>
      </c>
    </row>
    <row r="18" spans="1:16" x14ac:dyDescent="0.25">
      <c r="A18" s="17"/>
      <c r="B18" s="55">
        <v>23</v>
      </c>
      <c r="C18" s="19" t="s">
        <v>280</v>
      </c>
      <c r="D18" s="20">
        <v>0</v>
      </c>
      <c r="E18" s="21">
        <v>1.6289120000000001</v>
      </c>
      <c r="F18" s="21">
        <f t="shared" si="0"/>
        <v>0.52103369796532206</v>
      </c>
      <c r="G18" s="21">
        <v>0.23702924212557264</v>
      </c>
      <c r="H18" s="21">
        <v>0.14873431250452995</v>
      </c>
      <c r="I18" s="21">
        <v>0.13527014333521947</v>
      </c>
      <c r="J18" s="22">
        <f t="shared" si="1"/>
        <v>0.14551384121767941</v>
      </c>
      <c r="K18" s="22">
        <f t="shared" si="2"/>
        <v>0.23682283305058993</v>
      </c>
      <c r="L18" s="23">
        <f t="shared" si="3"/>
        <v>0.3198660811420887</v>
      </c>
      <c r="M18" s="4"/>
      <c r="N18" t="s">
        <v>264</v>
      </c>
      <c r="O18" s="5">
        <v>1.1523527030803962</v>
      </c>
      <c r="P18" s="71">
        <v>0.19351972878591381</v>
      </c>
    </row>
    <row r="19" spans="1:16" x14ac:dyDescent="0.25">
      <c r="A19" s="17"/>
      <c r="B19" s="55">
        <v>24</v>
      </c>
      <c r="C19" s="19" t="s">
        <v>281</v>
      </c>
      <c r="D19" s="20">
        <v>3.9889469999999996</v>
      </c>
      <c r="E19" s="21">
        <v>3.5029560000000002</v>
      </c>
      <c r="F19" s="21">
        <f t="shared" si="0"/>
        <v>0.51980498307966627</v>
      </c>
      <c r="G19" s="21">
        <v>0.25881993262737524</v>
      </c>
      <c r="H19" s="21">
        <v>0.10785284960729768</v>
      </c>
      <c r="I19" s="21">
        <v>0.15313220084499335</v>
      </c>
      <c r="J19" s="22">
        <f t="shared" si="1"/>
        <v>7.3886150047952417E-2</v>
      </c>
      <c r="K19" s="22">
        <f t="shared" si="2"/>
        <v>0.10467524634470798</v>
      </c>
      <c r="L19" s="23">
        <f t="shared" si="3"/>
        <v>0.14839038317343017</v>
      </c>
      <c r="M19" s="4"/>
      <c r="N19" t="s">
        <v>281</v>
      </c>
      <c r="O19" s="5">
        <v>0.51980498307966627</v>
      </c>
      <c r="P19" s="71">
        <v>0.14839038317343017</v>
      </c>
    </row>
    <row r="20" spans="1:16" ht="15.75" thickBot="1" x14ac:dyDescent="0.3">
      <c r="A20" s="24"/>
      <c r="B20" s="56">
        <v>25</v>
      </c>
      <c r="C20" s="26" t="s">
        <v>282</v>
      </c>
      <c r="D20" s="27">
        <v>3.6136750000000006</v>
      </c>
      <c r="E20" s="28">
        <v>3.0576270000000001</v>
      </c>
      <c r="F20" s="28">
        <f t="shared" si="0"/>
        <v>0.44739063215456554</v>
      </c>
      <c r="G20" s="28">
        <v>0.27880638276110403</v>
      </c>
      <c r="H20" s="28">
        <v>0.12944874971435638</v>
      </c>
      <c r="I20" s="28">
        <v>3.9135499679105124E-2</v>
      </c>
      <c r="J20" s="29">
        <f t="shared" si="1"/>
        <v>9.1183909208384151E-2</v>
      </c>
      <c r="K20" s="29">
        <f t="shared" si="2"/>
        <v>0.13352025360695088</v>
      </c>
      <c r="L20" s="30">
        <f t="shared" si="3"/>
        <v>0.14631955832237403</v>
      </c>
      <c r="M20" s="4"/>
      <c r="N20" t="s">
        <v>282</v>
      </c>
      <c r="O20" s="5">
        <v>0.44739063215456554</v>
      </c>
      <c r="P20" s="71">
        <v>0.14631955832237403</v>
      </c>
    </row>
    <row r="21" spans="1:16" x14ac:dyDescent="0.25">
      <c r="O21" s="5"/>
      <c r="P21" s="71"/>
    </row>
    <row r="22" spans="1:16" x14ac:dyDescent="0.25">
      <c r="O22" s="5"/>
      <c r="P22" s="71"/>
    </row>
    <row r="23" spans="1:16" x14ac:dyDescent="0.25">
      <c r="O23" s="5"/>
      <c r="P23" s="71"/>
    </row>
    <row r="24" spans="1:16" x14ac:dyDescent="0.25">
      <c r="O24" s="5"/>
      <c r="P24" s="71"/>
    </row>
    <row r="25" spans="1:16" x14ac:dyDescent="0.25">
      <c r="O25" s="5"/>
      <c r="P25" s="71"/>
    </row>
    <row r="26" spans="1:16" x14ac:dyDescent="0.25">
      <c r="O26" s="5"/>
      <c r="P26" s="71"/>
    </row>
    <row r="27" spans="1:16" x14ac:dyDescent="0.25">
      <c r="O27" s="5"/>
      <c r="P27" s="71"/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workbookViewId="0">
      <selection activeCell="A20" sqref="A20:D2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99</v>
      </c>
      <c r="B1" s="49" t="s">
        <v>62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1474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55.100849000000011</v>
      </c>
      <c r="E6" s="14">
        <v>62.093505999999991</v>
      </c>
      <c r="F6" s="14">
        <v>19.90593617702234</v>
      </c>
      <c r="G6" s="14">
        <v>10.111443674955808</v>
      </c>
      <c r="H6" s="14">
        <v>4.9579593819353249</v>
      </c>
      <c r="I6" s="14">
        <v>4.8365331201312074</v>
      </c>
      <c r="J6" s="15">
        <v>0.16284220889308151</v>
      </c>
      <c r="K6" s="15">
        <v>0.24268887404894057</v>
      </c>
      <c r="L6" s="16">
        <v>0.32058000037914341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55.100848999999997</v>
      </c>
      <c r="E7" s="38">
        <f ca="1">SUM(E8:OFFSET(E6,MATCH("PROYECTOS",$A$8:$A$50,0),0))</f>
        <v>62.093506000000012</v>
      </c>
      <c r="F7" s="38">
        <f ca="1">SUM(F8:OFFSET(F6,MATCH("PROYECTOS",$A$8:$A$50,0),0))</f>
        <v>19.90593617702234</v>
      </c>
      <c r="G7" s="38">
        <f ca="1">SUM(G8:OFFSET(G6,MATCH("PROYECTOS",$A$8:$A$50,0),0))</f>
        <v>10.111443674955808</v>
      </c>
      <c r="H7" s="38">
        <f ca="1">SUM(H8:OFFSET(H6,MATCH("PROYECTOS",$A$8:$A$50,0),0))</f>
        <v>4.9579593819353249</v>
      </c>
      <c r="I7" s="38">
        <f ca="1">SUM(I8:OFFSET(I6,MATCH("PROYECTOS",$A$8:$A$50,0),0))</f>
        <v>4.8365331201312074</v>
      </c>
      <c r="J7" s="39">
        <f ca="1">IFERROR(G7/E7,0)</f>
        <v>0.16284220889308146</v>
      </c>
      <c r="K7" s="39">
        <f ca="1">IFERROR(SUM(G7,H7)/E7,0)</f>
        <v>0.24268887404894049</v>
      </c>
      <c r="L7" s="40">
        <f ca="1">IFERROR(SUM(G7,H7,I7)/E7,0)</f>
        <v>0.3205800003791433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0.73140499999999997</v>
      </c>
      <c r="E8" s="21">
        <v>0.73140500000000008</v>
      </c>
      <c r="F8" s="21">
        <f t="shared" ref="F8:F11" si="0">SUM(G8,H8,I8)</f>
        <v>0.15136902045924217</v>
      </c>
      <c r="G8" s="21">
        <v>7.8940320643596351E-2</v>
      </c>
      <c r="H8" s="21">
        <v>3.1788800668437034E-2</v>
      </c>
      <c r="I8" s="21">
        <v>4.063989914720878E-2</v>
      </c>
      <c r="J8" s="22">
        <f t="shared" ref="J8:J12" si="1">IFERROR(G8/E8,0)</f>
        <v>0.1079296978330697</v>
      </c>
      <c r="K8" s="22">
        <f t="shared" ref="K8:K12" si="2">IFERROR(SUM(G8,H8)/E8,0)</f>
        <v>0.15139234939880555</v>
      </c>
      <c r="L8" s="23">
        <f t="shared" ref="L8:L12" si="3">IFERROR(SUM(G8,H8,I8)/E8,0)</f>
        <v>0.20695650215577163</v>
      </c>
      <c r="M8" s="4"/>
    </row>
    <row r="9" spans="1:13" ht="25.5" x14ac:dyDescent="0.25">
      <c r="A9" s="17"/>
      <c r="B9" s="19">
        <v>3000511</v>
      </c>
      <c r="C9" s="19" t="s">
        <v>1027</v>
      </c>
      <c r="D9" s="20">
        <v>44.427444000000001</v>
      </c>
      <c r="E9" s="21">
        <v>51.415361000000004</v>
      </c>
      <c r="F9" s="21">
        <f t="shared" si="0"/>
        <v>19.250099419698927</v>
      </c>
      <c r="G9" s="21">
        <v>9.9750319418453728</v>
      </c>
      <c r="H9" s="21">
        <v>4.7389185943311531</v>
      </c>
      <c r="I9" s="21">
        <v>4.5361488835224009</v>
      </c>
      <c r="J9" s="22">
        <f t="shared" si="1"/>
        <v>0.19400878935471</v>
      </c>
      <c r="K9" s="22">
        <f t="shared" si="2"/>
        <v>0.2861781041696182</v>
      </c>
      <c r="L9" s="23">
        <f t="shared" si="3"/>
        <v>0.37440366157691524</v>
      </c>
      <c r="M9" s="4"/>
    </row>
    <row r="10" spans="1:13" ht="25.5" x14ac:dyDescent="0.25">
      <c r="A10" s="17"/>
      <c r="B10" s="19">
        <v>3000512</v>
      </c>
      <c r="C10" s="19" t="s">
        <v>1028</v>
      </c>
      <c r="D10" s="20">
        <v>0.19525199999999998</v>
      </c>
      <c r="E10" s="21">
        <v>0.19525200000000001</v>
      </c>
      <c r="F10" s="21">
        <f t="shared" si="0"/>
        <v>0</v>
      </c>
      <c r="G10" s="21">
        <v>0</v>
      </c>
      <c r="H10" s="21">
        <v>0</v>
      </c>
      <c r="I10" s="21">
        <v>0</v>
      </c>
      <c r="J10" s="22">
        <f t="shared" si="1"/>
        <v>0</v>
      </c>
      <c r="K10" s="22">
        <f t="shared" si="2"/>
        <v>0</v>
      </c>
      <c r="L10" s="23">
        <f t="shared" si="3"/>
        <v>0</v>
      </c>
      <c r="M10" s="4"/>
    </row>
    <row r="11" spans="1:13" ht="25.5" x14ac:dyDescent="0.25">
      <c r="A11" s="17"/>
      <c r="B11" s="19">
        <v>3000513</v>
      </c>
      <c r="C11" s="19" t="s">
        <v>1029</v>
      </c>
      <c r="D11" s="20">
        <v>9.7467480000000002</v>
      </c>
      <c r="E11" s="21">
        <v>9.7514880000000002</v>
      </c>
      <c r="F11" s="21">
        <f t="shared" si="0"/>
        <v>0.50446773686417146</v>
      </c>
      <c r="G11" s="21">
        <v>5.7471412466838956E-2</v>
      </c>
      <c r="H11" s="21">
        <v>0.18725198693573475</v>
      </c>
      <c r="I11" s="21">
        <v>0.25974433746159775</v>
      </c>
      <c r="J11" s="22">
        <f t="shared" si="1"/>
        <v>5.8936043880522598E-3</v>
      </c>
      <c r="K11" s="22">
        <f t="shared" si="2"/>
        <v>2.509600579958399E-2</v>
      </c>
      <c r="L11" s="23">
        <f t="shared" si="3"/>
        <v>5.1732385546100393E-2</v>
      </c>
      <c r="M11" s="4"/>
    </row>
    <row r="12" spans="1:13" ht="15.75" thickBot="1" x14ac:dyDescent="0.3">
      <c r="A12" s="41" t="s">
        <v>302</v>
      </c>
      <c r="B12" s="43"/>
      <c r="C12" s="43"/>
      <c r="D12" s="44">
        <f ca="1">OFFSET(D12,-MATCH("PROYECTOS",$A$8:$A$50,0)-1,0)-(OFFSET(D12,-MATCH("PROYECTOS",$A$8:$A$50,0),0))</f>
        <v>0</v>
      </c>
      <c r="E12" s="45">
        <f t="shared" ref="E12:I12" ca="1" si="4">OFFSET(E12,-MATCH("PROYECTOS",$A$8:$A$50,0)-1,0)-(OFFSET(E12,-MATCH("PROYECTOS",$A$8:$A$50,0),0))</f>
        <v>0</v>
      </c>
      <c r="F12" s="45">
        <f t="shared" ca="1" si="4"/>
        <v>0</v>
      </c>
      <c r="G12" s="45">
        <f t="shared" ca="1" si="4"/>
        <v>0</v>
      </c>
      <c r="H12" s="45">
        <f t="shared" ca="1" si="4"/>
        <v>0</v>
      </c>
      <c r="I12" s="45">
        <f t="shared" ca="1" si="4"/>
        <v>0</v>
      </c>
      <c r="J12" s="46">
        <f t="shared" ca="1" si="1"/>
        <v>0</v>
      </c>
      <c r="K12" s="46">
        <f t="shared" ca="1" si="2"/>
        <v>0</v>
      </c>
      <c r="L12" s="47">
        <f t="shared" ca="1" si="3"/>
        <v>0</v>
      </c>
      <c r="M12" s="4"/>
    </row>
    <row r="13" spans="1:13" ht="15.75" thickBot="1" x14ac:dyDescent="0.3"/>
    <row r="14" spans="1:13" ht="15.75" thickBot="1" x14ac:dyDescent="0.3">
      <c r="A14" s="89" t="s">
        <v>324</v>
      </c>
      <c r="B14" s="90"/>
      <c r="C14" s="90"/>
      <c r="D14" s="91"/>
    </row>
    <row r="15" spans="1:13" ht="15.75" thickBot="1" x14ac:dyDescent="0.3">
      <c r="A15" s="1" t="s">
        <v>1479</v>
      </c>
    </row>
    <row r="16" spans="1:13" ht="45" customHeight="1" x14ac:dyDescent="0.25">
      <c r="A16" s="82" t="s">
        <v>326</v>
      </c>
      <c r="B16" s="83"/>
      <c r="C16" s="83"/>
      <c r="D16" s="94" t="s">
        <v>327</v>
      </c>
    </row>
    <row r="17" spans="1:4" ht="15.75" thickBot="1" x14ac:dyDescent="0.3">
      <c r="A17" s="92"/>
      <c r="B17" s="93"/>
      <c r="C17" s="93"/>
      <c r="D17" s="95"/>
    </row>
    <row r="18" spans="1:4" x14ac:dyDescent="0.25">
      <c r="A18" s="17"/>
      <c r="B18" s="19">
        <v>3000001</v>
      </c>
      <c r="C18" s="19" t="s">
        <v>284</v>
      </c>
      <c r="D18" s="23">
        <v>0.20695650215577163</v>
      </c>
    </row>
    <row r="19" spans="1:4" ht="25.5" x14ac:dyDescent="0.25">
      <c r="A19" s="17"/>
      <c r="B19" s="19">
        <v>3000512</v>
      </c>
      <c r="C19" s="19" t="s">
        <v>1028</v>
      </c>
      <c r="D19" s="23">
        <v>0</v>
      </c>
    </row>
    <row r="20" spans="1:4" ht="26.25" thickBot="1" x14ac:dyDescent="0.3">
      <c r="A20" s="24"/>
      <c r="B20" s="26">
        <v>3000513</v>
      </c>
      <c r="C20" s="26" t="s">
        <v>1029</v>
      </c>
      <c r="D20" s="30">
        <v>5.1732385546100393E-2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"/>
  <sheetViews>
    <sheetView workbookViewId="0">
      <selection activeCell="A14" sqref="A14:XFD4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99</v>
      </c>
      <c r="B1" s="49" t="s">
        <v>62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1475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55.100849000000011</v>
      </c>
      <c r="I6" s="14">
        <v>62.093505999999991</v>
      </c>
      <c r="J6" s="14">
        <v>19.90593617702234</v>
      </c>
      <c r="K6" s="14">
        <v>10.111443674955808</v>
      </c>
      <c r="L6" s="14">
        <v>4.9579593819353249</v>
      </c>
      <c r="M6" s="14">
        <v>4.8365331201312074</v>
      </c>
      <c r="N6" s="15">
        <v>0.16284220889308151</v>
      </c>
      <c r="O6" s="15">
        <v>0.24268887404894057</v>
      </c>
      <c r="P6" s="16">
        <v>0.32058000037914341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SUM(H8:OFFSET(H6,MATCH("PROYECTOS",$A$8:$A$23,0),0))</f>
        <v>55.100849000000004</v>
      </c>
      <c r="I7" s="38">
        <f ca="1">SUM(I8:OFFSET(I6,MATCH("PROYECTOS",$A$8:$A$23,0),0))</f>
        <v>62.093505999999998</v>
      </c>
      <c r="J7" s="38">
        <f ca="1">SUM(J8:OFFSET(J6,MATCH("PROYECTOS",$A$8:$A$23,0),0))</f>
        <v>19.90593617702234</v>
      </c>
      <c r="K7" s="38">
        <f ca="1">SUM(K8:OFFSET(K6,MATCH("PROYECTOS",$A$8:$A$23,0),0))</f>
        <v>10.111443674955808</v>
      </c>
      <c r="L7" s="38">
        <f ca="1">SUM(L8:OFFSET(L6,MATCH("PROYECTOS",$A$8:$A$23,0),0))</f>
        <v>4.9579593819353249</v>
      </c>
      <c r="M7" s="38">
        <f ca="1">SUM(M8:OFFSET(M6,MATCH("PROYECTOS",$A$8:$A$23,0),0))</f>
        <v>4.8365331201312074</v>
      </c>
      <c r="N7" s="39">
        <f ca="1">IFERROR(K7/I7,0)</f>
        <v>0.16284220889308149</v>
      </c>
      <c r="O7" s="39">
        <f ca="1">IFERROR(SUM(K7,L7)/I7,0)</f>
        <v>0.24268887404894054</v>
      </c>
      <c r="P7" s="40">
        <f ca="1">IFERROR(SUM(K7,L7,M7)/I7,0)</f>
        <v>0.32058000037914336</v>
      </c>
      <c r="Q7" s="64"/>
      <c r="R7" s="38"/>
      <c r="S7" s="40"/>
    </row>
    <row r="8" spans="1:19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60</v>
      </c>
      <c r="G8" s="19" t="s">
        <v>318</v>
      </c>
      <c r="H8" s="20">
        <v>0.73140500000000008</v>
      </c>
      <c r="I8" s="21">
        <v>0.73140500000000008</v>
      </c>
      <c r="J8" s="21">
        <f t="shared" ref="J8:J13" si="0">SUM(K8,L8,M8)</f>
        <v>0.15136902045924217</v>
      </c>
      <c r="K8" s="21">
        <v>7.8940320643596351E-2</v>
      </c>
      <c r="L8" s="21">
        <v>3.1788800668437034E-2</v>
      </c>
      <c r="M8" s="21">
        <v>4.063989914720878E-2</v>
      </c>
      <c r="N8" s="22">
        <f t="shared" ref="N8:N14" si="1">IFERROR(K8/I8,0)</f>
        <v>0.1079296978330697</v>
      </c>
      <c r="O8" s="22">
        <f t="shared" ref="O8:O14" si="2">IFERROR(SUM(K8,L8)/I8,0)</f>
        <v>0.15139234939880555</v>
      </c>
      <c r="P8" s="23">
        <f t="shared" ref="P8:P14" si="3">IFERROR(SUM(K8,L8,M8)/I8,0)</f>
        <v>0.20695650215577163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5002360</v>
      </c>
      <c r="C9" s="19" t="s">
        <v>1031</v>
      </c>
      <c r="D9" s="68">
        <v>3000511</v>
      </c>
      <c r="E9" s="19" t="s">
        <v>1027</v>
      </c>
      <c r="F9" s="69">
        <v>105</v>
      </c>
      <c r="G9" s="19" t="s">
        <v>668</v>
      </c>
      <c r="H9" s="20">
        <v>43.255644000000004</v>
      </c>
      <c r="I9" s="21">
        <v>50.243561</v>
      </c>
      <c r="J9" s="21">
        <f t="shared" si="0"/>
        <v>18.863426439546856</v>
      </c>
      <c r="K9" s="21">
        <v>9.793417417575256</v>
      </c>
      <c r="L9" s="21">
        <v>4.6052307673589894</v>
      </c>
      <c r="M9" s="21">
        <v>4.4647782546126109</v>
      </c>
      <c r="N9" s="22">
        <f t="shared" si="1"/>
        <v>0.1949188557231295</v>
      </c>
      <c r="O9" s="22">
        <f t="shared" si="2"/>
        <v>0.28657698416189581</v>
      </c>
      <c r="P9" s="23">
        <f t="shared" si="3"/>
        <v>0.37543967951528867</v>
      </c>
      <c r="Q9" s="70">
        <v>0</v>
      </c>
      <c r="R9" s="21">
        <v>0</v>
      </c>
      <c r="S9" s="23">
        <f t="shared" ref="S9:S13" si="4">IFERROR(R9/Q9,0)</f>
        <v>0</v>
      </c>
    </row>
    <row r="10" spans="1:19" ht="25.5" x14ac:dyDescent="0.25">
      <c r="A10" s="17"/>
      <c r="B10" s="19">
        <v>5004129</v>
      </c>
      <c r="C10" s="19" t="s">
        <v>1034</v>
      </c>
      <c r="D10" s="68">
        <v>3000512</v>
      </c>
      <c r="E10" s="19" t="s">
        <v>1028</v>
      </c>
      <c r="F10" s="69">
        <v>88</v>
      </c>
      <c r="G10" s="19" t="s">
        <v>769</v>
      </c>
      <c r="H10" s="20">
        <v>0.19525199999999998</v>
      </c>
      <c r="I10" s="21">
        <v>0.19525200000000001</v>
      </c>
      <c r="J10" s="21">
        <f t="shared" si="0"/>
        <v>0</v>
      </c>
      <c r="K10" s="21">
        <v>0</v>
      </c>
      <c r="L10" s="21">
        <v>0</v>
      </c>
      <c r="M10" s="21">
        <v>0</v>
      </c>
      <c r="N10" s="22">
        <f t="shared" si="1"/>
        <v>0</v>
      </c>
      <c r="O10" s="22">
        <f t="shared" si="2"/>
        <v>0</v>
      </c>
      <c r="P10" s="23">
        <f t="shared" si="3"/>
        <v>0</v>
      </c>
      <c r="Q10" s="70">
        <v>0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5004131</v>
      </c>
      <c r="C11" s="19" t="s">
        <v>1036</v>
      </c>
      <c r="D11" s="68">
        <v>3000513</v>
      </c>
      <c r="E11" s="19" t="s">
        <v>1029</v>
      </c>
      <c r="F11" s="69">
        <v>538</v>
      </c>
      <c r="G11" s="19" t="s">
        <v>1038</v>
      </c>
      <c r="H11" s="20">
        <v>6.5699999999999995E-2</v>
      </c>
      <c r="I11" s="21">
        <v>6.5699999999999995E-2</v>
      </c>
      <c r="J11" s="21">
        <f t="shared" si="0"/>
        <v>0</v>
      </c>
      <c r="K11" s="21">
        <v>0</v>
      </c>
      <c r="L11" s="21">
        <v>0</v>
      </c>
      <c r="M11" s="21">
        <v>0</v>
      </c>
      <c r="N11" s="22">
        <f t="shared" si="1"/>
        <v>0</v>
      </c>
      <c r="O11" s="22">
        <f t="shared" si="2"/>
        <v>0</v>
      </c>
      <c r="P11" s="23">
        <f t="shared" si="3"/>
        <v>0</v>
      </c>
      <c r="Q11" s="70">
        <v>0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5004132</v>
      </c>
      <c r="C12" s="19" t="s">
        <v>1476</v>
      </c>
      <c r="D12" s="68">
        <v>3000513</v>
      </c>
      <c r="E12" s="19" t="s">
        <v>1029</v>
      </c>
      <c r="F12" s="69">
        <v>538</v>
      </c>
      <c r="G12" s="19" t="s">
        <v>1038</v>
      </c>
      <c r="H12" s="20">
        <v>9.6810480000000005</v>
      </c>
      <c r="I12" s="21">
        <v>9.6857879999999987</v>
      </c>
      <c r="J12" s="21">
        <f t="shared" si="0"/>
        <v>0.50446773686417146</v>
      </c>
      <c r="K12" s="21">
        <v>5.7471412466838956E-2</v>
      </c>
      <c r="L12" s="21">
        <v>0.18725198693573475</v>
      </c>
      <c r="M12" s="21">
        <v>0.25974433746159775</v>
      </c>
      <c r="N12" s="22">
        <f t="shared" si="1"/>
        <v>5.9335814976374628E-3</v>
      </c>
      <c r="O12" s="22">
        <f t="shared" si="2"/>
        <v>2.5266235375229536E-2</v>
      </c>
      <c r="P12" s="23">
        <f t="shared" si="3"/>
        <v>5.2083293260617669E-2</v>
      </c>
      <c r="Q12" s="70">
        <v>0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5004144</v>
      </c>
      <c r="C13" s="19" t="s">
        <v>1477</v>
      </c>
      <c r="D13" s="68">
        <v>3000511</v>
      </c>
      <c r="E13" s="19" t="s">
        <v>1027</v>
      </c>
      <c r="F13" s="69">
        <v>42</v>
      </c>
      <c r="G13" s="19" t="s">
        <v>542</v>
      </c>
      <c r="H13" s="20">
        <v>1.1718</v>
      </c>
      <c r="I13" s="21">
        <v>1.1718</v>
      </c>
      <c r="J13" s="21">
        <f t="shared" si="0"/>
        <v>0.38667298015207052</v>
      </c>
      <c r="K13" s="21">
        <v>0.18161452427011682</v>
      </c>
      <c r="L13" s="21">
        <v>0.13368782697216375</v>
      </c>
      <c r="M13" s="21">
        <v>7.1370628909789957E-2</v>
      </c>
      <c r="N13" s="22">
        <f t="shared" si="1"/>
        <v>0.1549876465865479</v>
      </c>
      <c r="O13" s="22">
        <f t="shared" si="2"/>
        <v>0.26907522720795407</v>
      </c>
      <c r="P13" s="23">
        <f t="shared" si="3"/>
        <v>0.32998206191506274</v>
      </c>
      <c r="Q13" s="70">
        <v>3</v>
      </c>
      <c r="R13" s="21">
        <v>0</v>
      </c>
      <c r="S13" s="23">
        <f t="shared" si="4"/>
        <v>0</v>
      </c>
    </row>
    <row r="14" spans="1:19" ht="15.75" thickBot="1" x14ac:dyDescent="0.3">
      <c r="A14" s="41" t="s">
        <v>302</v>
      </c>
      <c r="B14" s="43"/>
      <c r="C14" s="43"/>
      <c r="D14" s="65"/>
      <c r="E14" s="43"/>
      <c r="F14" s="66"/>
      <c r="G14" s="43"/>
      <c r="H14" s="44">
        <f t="shared" ref="H14:M14" ca="1" si="5">OFFSET(H14,-MATCH("PROYECTOS",$A$8:$A$23,0)-1,0)-(OFFSET(H14,-MATCH("PROYECTOS",$A$8:$A$23,0),0))</f>
        <v>0</v>
      </c>
      <c r="I14" s="45">
        <f t="shared" ca="1" si="5"/>
        <v>0</v>
      </c>
      <c r="J14" s="45">
        <f t="shared" ca="1" si="5"/>
        <v>0</v>
      </c>
      <c r="K14" s="45">
        <f t="shared" ca="1" si="5"/>
        <v>0</v>
      </c>
      <c r="L14" s="45">
        <f t="shared" ca="1" si="5"/>
        <v>0</v>
      </c>
      <c r="M14" s="45">
        <f t="shared" ca="1" si="5"/>
        <v>0</v>
      </c>
      <c r="N14" s="46">
        <f t="shared" ca="1" si="1"/>
        <v>0</v>
      </c>
      <c r="O14" s="46">
        <f t="shared" ca="1" si="2"/>
        <v>0</v>
      </c>
      <c r="P14" s="47">
        <f t="shared" ca="1" si="3"/>
        <v>0</v>
      </c>
      <c r="Q14" s="67"/>
      <c r="R14" s="45"/>
      <c r="S14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"/>
  <sheetViews>
    <sheetView workbookViewId="0">
      <selection activeCell="A24" sqref="A24:L24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101</v>
      </c>
      <c r="B1" s="50" t="s">
        <v>63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1480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303.91168600000009</v>
      </c>
      <c r="E6" s="14">
        <v>499.2348439999999</v>
      </c>
      <c r="F6" s="14">
        <v>128.32850104297202</v>
      </c>
      <c r="G6" s="14">
        <v>51.826978267801678</v>
      </c>
      <c r="H6" s="14">
        <v>41.199316971127161</v>
      </c>
      <c r="I6" s="14">
        <v>35.302205804043183</v>
      </c>
      <c r="J6" s="15">
        <v>0.10381282254369587</v>
      </c>
      <c r="K6" s="15">
        <v>0.18633774536564371</v>
      </c>
      <c r="L6" s="16">
        <v>0.25705036935076603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129.65949900000004</v>
      </c>
      <c r="E7" s="38">
        <f ca="1">SUM(E8:OFFSET(E6,MATCH("GOBIERNOS REGIONALES",$A$8:$A$50,0),0))</f>
        <v>132.21078799999998</v>
      </c>
      <c r="F7" s="38">
        <f ca="1">SUM(F8:OFFSET(F6,MATCH("GOBIERNOS REGIONALES",$A$8:$A$50,0),0))</f>
        <v>48.161708875950836</v>
      </c>
      <c r="G7" s="38">
        <f ca="1">SUM(G8:OFFSET(G6,MATCH("GOBIERNOS REGIONALES",$A$8:$A$50,0),0))</f>
        <v>25.064803527720869</v>
      </c>
      <c r="H7" s="38">
        <f ca="1">SUM(H8:OFFSET(H6,MATCH("GOBIERNOS REGIONALES",$A$8:$A$50,0),0))</f>
        <v>13.151147457174861</v>
      </c>
      <c r="I7" s="38">
        <f ca="1">SUM(I8:OFFSET(I6,MATCH("GOBIERNOS REGIONALES",$A$8:$A$50,0),0))</f>
        <v>9.9457578910551092</v>
      </c>
      <c r="J7" s="39">
        <f ca="1">IFERROR(G7/E7,0)</f>
        <v>0.1895821355192352</v>
      </c>
      <c r="K7" s="39">
        <f ca="1">IFERROR(SUM(G7,H7)/E7,0)</f>
        <v>0.28905319726931611</v>
      </c>
      <c r="L7" s="40">
        <f ca="1">IFERROR(SUM(G7,H7,I7)/E7,0)</f>
        <v>0.36427972032018174</v>
      </c>
      <c r="M7" s="4"/>
    </row>
    <row r="8" spans="1:13" x14ac:dyDescent="0.25">
      <c r="A8" s="17"/>
      <c r="B8" s="18">
        <v>342</v>
      </c>
      <c r="C8" s="19" t="s">
        <v>168</v>
      </c>
      <c r="D8" s="20">
        <v>129.65949900000004</v>
      </c>
      <c r="E8" s="21">
        <v>132.21078799999998</v>
      </c>
      <c r="F8" s="21">
        <f t="shared" ref="F8:F25" si="0">SUM(G8,H8,I8)</f>
        <v>48.161708875950836</v>
      </c>
      <c r="G8" s="21">
        <v>25.064803527720869</v>
      </c>
      <c r="H8" s="21">
        <v>13.151147457174861</v>
      </c>
      <c r="I8" s="21">
        <v>9.9457578910551092</v>
      </c>
      <c r="J8" s="22">
        <f t="shared" ref="J8:J25" si="1">IFERROR(G8/E8,0)</f>
        <v>0.1895821355192352</v>
      </c>
      <c r="K8" s="22">
        <f t="shared" ref="K8:K25" si="2">IFERROR(SUM(G8,H8)/E8,0)</f>
        <v>0.28905319726931611</v>
      </c>
      <c r="L8" s="23">
        <f t="shared" ref="L8:L25" si="3">IFERROR(SUM(G8,H8,I8)/E8,0)</f>
        <v>0.36427972032018174</v>
      </c>
      <c r="M8" s="4"/>
    </row>
    <row r="9" spans="1:13" x14ac:dyDescent="0.25">
      <c r="A9" s="34" t="s">
        <v>214</v>
      </c>
      <c r="B9" s="57"/>
      <c r="C9" s="36"/>
      <c r="D9" s="37">
        <f ca="1">SUM(D10:OFFSET(D8,(MATCH("GOBIERNOS LOCALES",$A$8:$A$50,0)-MATCH("GOBIERNOS REGIONALES",$A$8:$A$50,0)),0))</f>
        <v>15.684299999999999</v>
      </c>
      <c r="E9" s="38">
        <f ca="1">SUM(E10:OFFSET(E8,(MATCH("GOBIERNOS LOCALES",$A$8:$A$50,0)-MATCH("GOBIERNOS REGIONALES",$A$8:$A$50,0)),0))</f>
        <v>29.794691</v>
      </c>
      <c r="F9" s="38">
        <f ca="1">SUM(F10:OFFSET(F8,(MATCH("GOBIERNOS LOCALES",$A$8:$A$50,0)-MATCH("GOBIERNOS REGIONALES",$A$8:$A$50,0)),0))</f>
        <v>6.9869442599010654</v>
      </c>
      <c r="G9" s="38">
        <f ca="1">SUM(G10:OFFSET(G8,(MATCH("GOBIERNOS LOCALES",$A$8:$A$50,0)-MATCH("GOBIERNOS REGIONALES",$A$8:$A$50,0)),0))</f>
        <v>1.8101247319718823</v>
      </c>
      <c r="H9" s="38">
        <f ca="1">SUM(H10:OFFSET(H8,(MATCH("GOBIERNOS LOCALES",$A$8:$A$50,0)-MATCH("GOBIERNOS REGIONALES",$A$8:$A$50,0)),0))</f>
        <v>1.4630694398074411</v>
      </c>
      <c r="I9" s="38">
        <f ca="1">SUM(I10:OFFSET(I8,(MATCH("GOBIERNOS LOCALES",$A$8:$A$50,0)-MATCH("GOBIERNOS REGIONALES",$A$8:$A$50,0)),0))</f>
        <v>3.713750088121742</v>
      </c>
      <c r="J9" s="39">
        <f t="shared" ca="1" si="1"/>
        <v>6.0753264129233035E-2</v>
      </c>
      <c r="K9" s="39">
        <f t="shared" ca="1" si="2"/>
        <v>0.10985830233242974</v>
      </c>
      <c r="L9" s="40">
        <f t="shared" ca="1" si="3"/>
        <v>0.23450299450667453</v>
      </c>
      <c r="M9" s="4"/>
    </row>
    <row r="10" spans="1:13" x14ac:dyDescent="0.25">
      <c r="A10" s="17"/>
      <c r="B10" s="18">
        <v>440</v>
      </c>
      <c r="C10" s="19" t="s">
        <v>215</v>
      </c>
      <c r="D10" s="20">
        <v>0</v>
      </c>
      <c r="E10" s="21">
        <v>2.3888529999999997</v>
      </c>
      <c r="F10" s="21">
        <f t="shared" si="0"/>
        <v>0.36952585680410266</v>
      </c>
      <c r="G10" s="21">
        <v>0</v>
      </c>
      <c r="H10" s="21">
        <v>0.19898425973951817</v>
      </c>
      <c r="I10" s="21">
        <v>0.17054159706458449</v>
      </c>
      <c r="J10" s="22">
        <f t="shared" si="1"/>
        <v>0</v>
      </c>
      <c r="K10" s="22">
        <f t="shared" si="2"/>
        <v>8.3296988027106819E-2</v>
      </c>
      <c r="L10" s="23">
        <f t="shared" si="3"/>
        <v>0.15468756629399244</v>
      </c>
      <c r="M10" s="4"/>
    </row>
    <row r="11" spans="1:13" x14ac:dyDescent="0.25">
      <c r="A11" s="17"/>
      <c r="B11" s="18">
        <v>442</v>
      </c>
      <c r="C11" s="19" t="s">
        <v>217</v>
      </c>
      <c r="D11" s="20">
        <v>5.0424419999999994</v>
      </c>
      <c r="E11" s="21">
        <v>4.3273760000000001</v>
      </c>
      <c r="F11" s="21">
        <f t="shared" si="0"/>
        <v>1.6880070103798062</v>
      </c>
      <c r="G11" s="21">
        <v>0.52697686664760113</v>
      </c>
      <c r="H11" s="21">
        <v>0.48480646964162588</v>
      </c>
      <c r="I11" s="21">
        <v>0.67622367409057915</v>
      </c>
      <c r="J11" s="22">
        <f t="shared" si="1"/>
        <v>0.12177746205728393</v>
      </c>
      <c r="K11" s="22">
        <f t="shared" si="2"/>
        <v>0.23380989687266071</v>
      </c>
      <c r="L11" s="23">
        <f t="shared" si="3"/>
        <v>0.39007634427417587</v>
      </c>
      <c r="M11" s="4"/>
    </row>
    <row r="12" spans="1:13" x14ac:dyDescent="0.25">
      <c r="A12" s="17"/>
      <c r="B12" s="18">
        <v>444</v>
      </c>
      <c r="C12" s="19" t="s">
        <v>219</v>
      </c>
      <c r="D12" s="20">
        <v>0</v>
      </c>
      <c r="E12" s="21">
        <v>1</v>
      </c>
      <c r="F12" s="21">
        <f t="shared" si="0"/>
        <v>0.57735000550746918</v>
      </c>
      <c r="G12" s="21">
        <v>0</v>
      </c>
      <c r="H12" s="21">
        <v>0</v>
      </c>
      <c r="I12" s="21">
        <v>0.57735000550746918</v>
      </c>
      <c r="J12" s="22">
        <f t="shared" si="1"/>
        <v>0</v>
      </c>
      <c r="K12" s="22">
        <f t="shared" si="2"/>
        <v>0</v>
      </c>
      <c r="L12" s="23">
        <f t="shared" si="3"/>
        <v>0.57735000550746918</v>
      </c>
      <c r="M12" s="4"/>
    </row>
    <row r="13" spans="1:13" x14ac:dyDescent="0.25">
      <c r="A13" s="17"/>
      <c r="B13" s="18">
        <v>446</v>
      </c>
      <c r="C13" s="19" t="s">
        <v>221</v>
      </c>
      <c r="D13" s="20">
        <v>1.9889700000000001</v>
      </c>
      <c r="E13" s="21">
        <v>3.5196929999999997</v>
      </c>
      <c r="F13" s="21">
        <f t="shared" si="0"/>
        <v>1.0919998222962022</v>
      </c>
      <c r="G13" s="21">
        <v>0.47873826883733273</v>
      </c>
      <c r="H13" s="21">
        <v>0.1330041391775012</v>
      </c>
      <c r="I13" s="21">
        <v>0.48025741428136826</v>
      </c>
      <c r="J13" s="22">
        <f t="shared" si="1"/>
        <v>0.13601705286152307</v>
      </c>
      <c r="K13" s="22">
        <f t="shared" si="2"/>
        <v>0.17380561543715148</v>
      </c>
      <c r="L13" s="23">
        <f t="shared" si="3"/>
        <v>0.31025428135243677</v>
      </c>
      <c r="M13" s="4"/>
    </row>
    <row r="14" spans="1:13" x14ac:dyDescent="0.25">
      <c r="A14" s="17"/>
      <c r="B14" s="18">
        <v>447</v>
      </c>
      <c r="C14" s="19" t="s">
        <v>222</v>
      </c>
      <c r="D14" s="20">
        <v>0</v>
      </c>
      <c r="E14" s="21">
        <v>4.3200000000000002E-2</v>
      </c>
      <c r="F14" s="21">
        <f t="shared" si="0"/>
        <v>0</v>
      </c>
      <c r="G14" s="21">
        <v>0</v>
      </c>
      <c r="H14" s="21">
        <v>0</v>
      </c>
      <c r="I14" s="21">
        <v>0</v>
      </c>
      <c r="J14" s="22">
        <f t="shared" si="1"/>
        <v>0</v>
      </c>
      <c r="K14" s="22">
        <f t="shared" si="2"/>
        <v>0</v>
      </c>
      <c r="L14" s="23">
        <f t="shared" si="3"/>
        <v>0</v>
      </c>
      <c r="M14" s="4"/>
    </row>
    <row r="15" spans="1:13" x14ac:dyDescent="0.25">
      <c r="A15" s="17"/>
      <c r="B15" s="18">
        <v>448</v>
      </c>
      <c r="C15" s="19" t="s">
        <v>223</v>
      </c>
      <c r="D15" s="20">
        <v>0</v>
      </c>
      <c r="E15" s="21">
        <v>2.453E-2</v>
      </c>
      <c r="F15" s="21">
        <f t="shared" si="0"/>
        <v>6.5040001645684242E-3</v>
      </c>
      <c r="G15" s="21">
        <v>0</v>
      </c>
      <c r="H15" s="21">
        <v>4.9780001863837242E-3</v>
      </c>
      <c r="I15" s="21">
        <v>1.5259999781847E-3</v>
      </c>
      <c r="J15" s="22">
        <f t="shared" si="1"/>
        <v>0</v>
      </c>
      <c r="K15" s="22">
        <f t="shared" si="2"/>
        <v>0.20293518900871277</v>
      </c>
      <c r="L15" s="23">
        <f t="shared" si="3"/>
        <v>0.2651447274589655</v>
      </c>
      <c r="M15" s="4"/>
    </row>
    <row r="16" spans="1:13" x14ac:dyDescent="0.25">
      <c r="A16" s="17"/>
      <c r="B16" s="18">
        <v>452</v>
      </c>
      <c r="C16" s="19" t="s">
        <v>227</v>
      </c>
      <c r="D16" s="20">
        <v>0</v>
      </c>
      <c r="E16" s="21">
        <v>7.1382000000000001E-2</v>
      </c>
      <c r="F16" s="21">
        <f t="shared" si="0"/>
        <v>0</v>
      </c>
      <c r="G16" s="21">
        <v>0</v>
      </c>
      <c r="H16" s="21">
        <v>0</v>
      </c>
      <c r="I16" s="21">
        <v>0</v>
      </c>
      <c r="J16" s="22">
        <f t="shared" si="1"/>
        <v>0</v>
      </c>
      <c r="K16" s="22">
        <f t="shared" si="2"/>
        <v>0</v>
      </c>
      <c r="L16" s="23">
        <f t="shared" si="3"/>
        <v>0</v>
      </c>
      <c r="M16" s="4"/>
    </row>
    <row r="17" spans="1:13" x14ac:dyDescent="0.25">
      <c r="A17" s="17"/>
      <c r="B17" s="18">
        <v>455</v>
      </c>
      <c r="C17" s="19" t="s">
        <v>230</v>
      </c>
      <c r="D17" s="20">
        <v>0.5</v>
      </c>
      <c r="E17" s="21">
        <v>0.5</v>
      </c>
      <c r="F17" s="21">
        <f t="shared" si="0"/>
        <v>0</v>
      </c>
      <c r="G17" s="21">
        <v>0</v>
      </c>
      <c r="H17" s="21">
        <v>0</v>
      </c>
      <c r="I17" s="21">
        <v>0</v>
      </c>
      <c r="J17" s="22">
        <f t="shared" si="1"/>
        <v>0</v>
      </c>
      <c r="K17" s="22">
        <f t="shared" si="2"/>
        <v>0</v>
      </c>
      <c r="L17" s="23">
        <f t="shared" si="3"/>
        <v>0</v>
      </c>
      <c r="M17" s="4"/>
    </row>
    <row r="18" spans="1:13" x14ac:dyDescent="0.25">
      <c r="A18" s="17"/>
      <c r="B18" s="18">
        <v>456</v>
      </c>
      <c r="C18" s="19" t="s">
        <v>231</v>
      </c>
      <c r="D18" s="20">
        <v>0.85320399999999996</v>
      </c>
      <c r="E18" s="21">
        <v>0.93174899999999994</v>
      </c>
      <c r="F18" s="21">
        <f t="shared" si="0"/>
        <v>5.7574648410081863E-2</v>
      </c>
      <c r="G18" s="21">
        <v>0</v>
      </c>
      <c r="H18" s="21">
        <v>0</v>
      </c>
      <c r="I18" s="21">
        <v>5.7574648410081863E-2</v>
      </c>
      <c r="J18" s="22">
        <f t="shared" si="1"/>
        <v>0</v>
      </c>
      <c r="K18" s="22">
        <f t="shared" si="2"/>
        <v>0</v>
      </c>
      <c r="L18" s="23">
        <f t="shared" si="3"/>
        <v>6.1792015242390246E-2</v>
      </c>
      <c r="M18" s="4"/>
    </row>
    <row r="19" spans="1:13" x14ac:dyDescent="0.25">
      <c r="A19" s="17"/>
      <c r="B19" s="18">
        <v>458</v>
      </c>
      <c r="C19" s="19" t="s">
        <v>233</v>
      </c>
      <c r="D19" s="20">
        <v>1</v>
      </c>
      <c r="E19" s="21">
        <v>2.7950140000000001</v>
      </c>
      <c r="F19" s="21">
        <f t="shared" si="0"/>
        <v>1.1794510222971439</v>
      </c>
      <c r="G19" s="21">
        <v>0</v>
      </c>
      <c r="H19" s="21">
        <v>0.10837911814451218</v>
      </c>
      <c r="I19" s="21">
        <v>1.0710719041526318</v>
      </c>
      <c r="J19" s="22">
        <f t="shared" si="1"/>
        <v>0</v>
      </c>
      <c r="K19" s="22">
        <f t="shared" si="2"/>
        <v>3.8775876666275078E-2</v>
      </c>
      <c r="L19" s="23">
        <f t="shared" si="3"/>
        <v>0.4219839407949813</v>
      </c>
      <c r="M19" s="4"/>
    </row>
    <row r="20" spans="1:13" x14ac:dyDescent="0.25">
      <c r="A20" s="17"/>
      <c r="B20" s="18">
        <v>459</v>
      </c>
      <c r="C20" s="19" t="s">
        <v>234</v>
      </c>
      <c r="D20" s="20">
        <v>0</v>
      </c>
      <c r="E20" s="21">
        <v>5.8104169999999993</v>
      </c>
      <c r="F20" s="21">
        <f t="shared" si="0"/>
        <v>0</v>
      </c>
      <c r="G20" s="21">
        <v>0</v>
      </c>
      <c r="H20" s="21">
        <v>0</v>
      </c>
      <c r="I20" s="21">
        <v>0</v>
      </c>
      <c r="J20" s="22">
        <f t="shared" si="1"/>
        <v>0</v>
      </c>
      <c r="K20" s="22">
        <f t="shared" si="2"/>
        <v>0</v>
      </c>
      <c r="L20" s="23">
        <f t="shared" si="3"/>
        <v>0</v>
      </c>
      <c r="M20" s="4"/>
    </row>
    <row r="21" spans="1:13" x14ac:dyDescent="0.25">
      <c r="A21" s="17"/>
      <c r="B21" s="18">
        <v>460</v>
      </c>
      <c r="C21" s="19" t="s">
        <v>235</v>
      </c>
      <c r="D21" s="20">
        <v>0</v>
      </c>
      <c r="E21" s="21">
        <v>1.084292</v>
      </c>
      <c r="F21" s="21">
        <f t="shared" si="0"/>
        <v>0.29531708400463685</v>
      </c>
      <c r="G21" s="21">
        <v>2.8637921437621117E-2</v>
      </c>
      <c r="H21" s="21">
        <v>8.8546458573546261E-2</v>
      </c>
      <c r="I21" s="21">
        <v>0.17813270399346948</v>
      </c>
      <c r="J21" s="22">
        <f t="shared" si="1"/>
        <v>2.6411632141177022E-2</v>
      </c>
      <c r="K21" s="22">
        <f t="shared" si="2"/>
        <v>0.10807455926186615</v>
      </c>
      <c r="L21" s="23">
        <f t="shared" si="3"/>
        <v>0.27235936814496176</v>
      </c>
      <c r="M21" s="4"/>
    </row>
    <row r="22" spans="1:13" x14ac:dyDescent="0.25">
      <c r="A22" s="17"/>
      <c r="B22" s="18">
        <v>461</v>
      </c>
      <c r="C22" s="19" t="s">
        <v>236</v>
      </c>
      <c r="D22" s="20">
        <v>2.8642840000000001</v>
      </c>
      <c r="E22" s="21">
        <v>0</v>
      </c>
      <c r="F22" s="21">
        <f t="shared" si="0"/>
        <v>0</v>
      </c>
      <c r="G22" s="21">
        <v>0</v>
      </c>
      <c r="H22" s="21">
        <v>0</v>
      </c>
      <c r="I22" s="21">
        <v>0</v>
      </c>
      <c r="J22" s="22">
        <f t="shared" si="1"/>
        <v>0</v>
      </c>
      <c r="K22" s="22">
        <f t="shared" si="2"/>
        <v>0</v>
      </c>
      <c r="L22" s="23">
        <f t="shared" si="3"/>
        <v>0</v>
      </c>
      <c r="M22" s="4"/>
    </row>
    <row r="23" spans="1:13" x14ac:dyDescent="0.25">
      <c r="A23" s="17"/>
      <c r="B23" s="18">
        <v>462</v>
      </c>
      <c r="C23" s="19" t="s">
        <v>237</v>
      </c>
      <c r="D23" s="20">
        <v>0</v>
      </c>
      <c r="E23" s="21">
        <v>5.5310000000000003E-3</v>
      </c>
      <c r="F23" s="21">
        <f t="shared" si="0"/>
        <v>0</v>
      </c>
      <c r="G23" s="21">
        <v>0</v>
      </c>
      <c r="H23" s="21">
        <v>0</v>
      </c>
      <c r="I23" s="21">
        <v>0</v>
      </c>
      <c r="J23" s="22">
        <f t="shared" si="1"/>
        <v>0</v>
      </c>
      <c r="K23" s="22">
        <f t="shared" si="2"/>
        <v>0</v>
      </c>
      <c r="L23" s="23">
        <f t="shared" si="3"/>
        <v>0</v>
      </c>
      <c r="M23" s="4"/>
    </row>
    <row r="24" spans="1:13" x14ac:dyDescent="0.25">
      <c r="A24" s="17"/>
      <c r="B24" s="18">
        <v>464</v>
      </c>
      <c r="C24" s="19" t="s">
        <v>239</v>
      </c>
      <c r="D24" s="20">
        <v>3.4354</v>
      </c>
      <c r="E24" s="21">
        <v>7.2926539999999997</v>
      </c>
      <c r="F24" s="21">
        <f t="shared" si="0"/>
        <v>1.7212148100370541</v>
      </c>
      <c r="G24" s="21">
        <v>0.77577167504932731</v>
      </c>
      <c r="H24" s="21">
        <v>0.44437099434435368</v>
      </c>
      <c r="I24" s="21">
        <v>0.50107214064337313</v>
      </c>
      <c r="J24" s="22">
        <f t="shared" si="1"/>
        <v>0.10637713993414843</v>
      </c>
      <c r="K24" s="22">
        <f t="shared" si="2"/>
        <v>0.16731119691043631</v>
      </c>
      <c r="L24" s="23">
        <f t="shared" si="3"/>
        <v>0.23602035829988016</v>
      </c>
      <c r="M24" s="4"/>
    </row>
    <row r="25" spans="1:13" ht="15.75" thickBot="1" x14ac:dyDescent="0.3">
      <c r="A25" s="41" t="s">
        <v>241</v>
      </c>
      <c r="B25" s="58"/>
      <c r="C25" s="43"/>
      <c r="D25" s="44">
        <v>158.56788699999987</v>
      </c>
      <c r="E25" s="45">
        <v>337.2293649999994</v>
      </c>
      <c r="F25" s="45">
        <f t="shared" si="0"/>
        <v>73.17984790712012</v>
      </c>
      <c r="G25" s="45">
        <v>24.952050008108927</v>
      </c>
      <c r="H25" s="45">
        <v>26.585100074144862</v>
      </c>
      <c r="I25" s="45">
        <v>21.642697824866332</v>
      </c>
      <c r="J25" s="46">
        <f t="shared" si="1"/>
        <v>7.3991332303190646E-2</v>
      </c>
      <c r="K25" s="46">
        <f t="shared" si="2"/>
        <v>0.15282521461988899</v>
      </c>
      <c r="L25" s="47">
        <f t="shared" si="3"/>
        <v>0.2170031898234018</v>
      </c>
      <c r="M25" s="4"/>
    </row>
    <row r="26" spans="1:13" x14ac:dyDescent="0.25">
      <c r="D26" s="5"/>
      <c r="E26" s="5"/>
      <c r="F26" s="5"/>
      <c r="G26" s="5"/>
      <c r="H26" s="5"/>
      <c r="I26" s="5"/>
      <c r="J26" s="4"/>
      <c r="K26" s="4"/>
      <c r="L26" s="4"/>
      <c r="M26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101</v>
      </c>
      <c r="B1" s="51" t="s">
        <v>63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1481</v>
      </c>
      <c r="N2" s="72" t="s">
        <v>1503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303.91168600000009</v>
      </c>
      <c r="E6" s="14">
        <f ca="1">SUM(E7:OFFSET(E7,50,0))</f>
        <v>499.2348439999999</v>
      </c>
      <c r="F6" s="14">
        <f ca="1">SUM(F7:OFFSET(F7,50,0))</f>
        <v>128.32850104297202</v>
      </c>
      <c r="G6" s="14">
        <f ca="1">SUM(G7:OFFSET(G7,50,0))</f>
        <v>51.826978267801678</v>
      </c>
      <c r="H6" s="14">
        <f ca="1">SUM(H7:OFFSET(H7,50,0))</f>
        <v>41.199316971127161</v>
      </c>
      <c r="I6" s="14">
        <f ca="1">SUM(I7:OFFSET(I7,50,0))</f>
        <v>35.302205804043183</v>
      </c>
      <c r="J6" s="15">
        <f ca="1">IFERROR(G6/E6,0)</f>
        <v>0.10381282254369587</v>
      </c>
      <c r="K6" s="15">
        <f ca="1">IFERROR(SUM(G6,H6)/E6,0)</f>
        <v>0.18633774536564371</v>
      </c>
      <c r="L6" s="16">
        <f ca="1">IFERROR(SUM(G6,H6,I6)/E6,0)</f>
        <v>0.25705036935076603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</v>
      </c>
      <c r="C7" s="19" t="s">
        <v>258</v>
      </c>
      <c r="D7" s="20">
        <v>0.80847900000000006</v>
      </c>
      <c r="E7" s="21">
        <v>3.9514930000000001</v>
      </c>
      <c r="F7" s="21">
        <f t="shared" ref="F7:F31" si="0">SUM(G7,H7,I7)</f>
        <v>0.9421512743938365</v>
      </c>
      <c r="G7" s="21">
        <v>0.21625882601074409</v>
      </c>
      <c r="H7" s="21">
        <v>0.43214349451591261</v>
      </c>
      <c r="I7" s="21">
        <v>0.29374895386717981</v>
      </c>
      <c r="J7" s="22">
        <f t="shared" ref="J7:J31" si="1">IFERROR(G7/E7,0)</f>
        <v>5.4728383932539947E-2</v>
      </c>
      <c r="K7" s="22">
        <f t="shared" ref="K7:K31" si="2">IFERROR(SUM(G7,H7)/E7,0)</f>
        <v>0.16409046416801362</v>
      </c>
      <c r="L7" s="23">
        <f t="shared" ref="L7:L31" si="3">IFERROR(SUM(G7,H7,I7)/E7,0)</f>
        <v>0.23842918977557001</v>
      </c>
      <c r="M7" s="4"/>
      <c r="N7" t="s">
        <v>282</v>
      </c>
      <c r="O7" s="5">
        <v>0.91966433051857166</v>
      </c>
      <c r="P7" s="71">
        <v>0.37177922908446337</v>
      </c>
    </row>
    <row r="8" spans="1:16" x14ac:dyDescent="0.25">
      <c r="A8" s="17"/>
      <c r="B8" s="55">
        <v>2</v>
      </c>
      <c r="C8" s="19" t="s">
        <v>259</v>
      </c>
      <c r="D8" s="20">
        <v>5.379897999999999</v>
      </c>
      <c r="E8" s="21">
        <v>11.270557</v>
      </c>
      <c r="F8" s="21">
        <f t="shared" si="0"/>
        <v>3.132655387493287</v>
      </c>
      <c r="G8" s="21">
        <v>0.99004778993548825</v>
      </c>
      <c r="H8" s="21">
        <v>1.6196600767543714</v>
      </c>
      <c r="I8" s="21">
        <v>0.52294752080342732</v>
      </c>
      <c r="J8" s="22">
        <f t="shared" si="1"/>
        <v>8.7843732118606757E-2</v>
      </c>
      <c r="K8" s="22">
        <f t="shared" si="2"/>
        <v>0.23155092216736578</v>
      </c>
      <c r="L8" s="23">
        <f t="shared" si="3"/>
        <v>0.27795036105964299</v>
      </c>
      <c r="M8" s="4"/>
      <c r="N8" t="s">
        <v>260</v>
      </c>
      <c r="O8" s="5">
        <v>4.5686190011183498</v>
      </c>
      <c r="P8" s="71">
        <v>0.36893933903058101</v>
      </c>
    </row>
    <row r="9" spans="1:16" x14ac:dyDescent="0.25">
      <c r="A9" s="17"/>
      <c r="B9" s="55">
        <v>3</v>
      </c>
      <c r="C9" s="19" t="s">
        <v>260</v>
      </c>
      <c r="D9" s="20">
        <v>5.7830380000000012</v>
      </c>
      <c r="E9" s="21">
        <v>12.383116999999997</v>
      </c>
      <c r="F9" s="21">
        <f t="shared" si="0"/>
        <v>4.5686190011183498</v>
      </c>
      <c r="G9" s="21">
        <v>1.2008037293780944</v>
      </c>
      <c r="H9" s="21">
        <v>1.7813581318259821</v>
      </c>
      <c r="I9" s="21">
        <v>1.5864571399142733</v>
      </c>
      <c r="J9" s="22">
        <f t="shared" si="1"/>
        <v>9.6971039632274714E-2</v>
      </c>
      <c r="K9" s="22">
        <f t="shared" si="2"/>
        <v>0.2408248150448774</v>
      </c>
      <c r="L9" s="23">
        <f t="shared" si="3"/>
        <v>0.36893933903058101</v>
      </c>
      <c r="M9" s="4"/>
      <c r="N9" t="s">
        <v>272</v>
      </c>
      <c r="O9" s="5">
        <v>54.031558579369204</v>
      </c>
      <c r="P9" s="71">
        <v>0.34900645952318932</v>
      </c>
    </row>
    <row r="10" spans="1:16" x14ac:dyDescent="0.25">
      <c r="A10" s="17"/>
      <c r="B10" s="55">
        <v>4</v>
      </c>
      <c r="C10" s="19" t="s">
        <v>261</v>
      </c>
      <c r="D10" s="20">
        <v>15.965587000000003</v>
      </c>
      <c r="E10" s="21">
        <v>32.729765</v>
      </c>
      <c r="F10" s="21">
        <f t="shared" si="0"/>
        <v>9.1418344073071012</v>
      </c>
      <c r="G10" s="21">
        <v>3.4225015796582738</v>
      </c>
      <c r="H10" s="21">
        <v>3.0213497586764788</v>
      </c>
      <c r="I10" s="21">
        <v>2.6979830689723485</v>
      </c>
      <c r="J10" s="22">
        <f t="shared" si="1"/>
        <v>0.10456847397646374</v>
      </c>
      <c r="K10" s="22">
        <f t="shared" si="2"/>
        <v>0.19688046456596167</v>
      </c>
      <c r="L10" s="23">
        <f t="shared" si="3"/>
        <v>0.27931255868494936</v>
      </c>
      <c r="M10" s="4"/>
      <c r="N10" t="s">
        <v>262</v>
      </c>
      <c r="O10" s="5">
        <v>1.4402203512327105</v>
      </c>
      <c r="P10" s="71">
        <v>0.33168285359126726</v>
      </c>
    </row>
    <row r="11" spans="1:16" x14ac:dyDescent="0.25">
      <c r="A11" s="17"/>
      <c r="B11" s="55">
        <v>5</v>
      </c>
      <c r="C11" s="19" t="s">
        <v>262</v>
      </c>
      <c r="D11" s="20">
        <v>1.6865520000000001</v>
      </c>
      <c r="E11" s="21">
        <v>4.3421609999999999</v>
      </c>
      <c r="F11" s="21">
        <f t="shared" si="0"/>
        <v>1.4402203512327105</v>
      </c>
      <c r="G11" s="21">
        <v>0.31219305684135179</v>
      </c>
      <c r="H11" s="21">
        <v>0.39504251612379448</v>
      </c>
      <c r="I11" s="21">
        <v>0.73298477826756425</v>
      </c>
      <c r="J11" s="22">
        <f t="shared" si="1"/>
        <v>7.189808412017698E-2</v>
      </c>
      <c r="K11" s="22">
        <f t="shared" si="2"/>
        <v>0.16287640485121263</v>
      </c>
      <c r="L11" s="23">
        <f t="shared" si="3"/>
        <v>0.33168285359126726</v>
      </c>
      <c r="M11" s="4"/>
      <c r="N11" t="s">
        <v>263</v>
      </c>
      <c r="O11" s="5">
        <v>2.9293410163081717</v>
      </c>
      <c r="P11" s="71">
        <v>0.29490774220474825</v>
      </c>
    </row>
    <row r="12" spans="1:16" x14ac:dyDescent="0.25">
      <c r="A12" s="17"/>
      <c r="B12" s="55">
        <v>6</v>
      </c>
      <c r="C12" s="19" t="s">
        <v>263</v>
      </c>
      <c r="D12" s="20">
        <v>9.2876269999999987</v>
      </c>
      <c r="E12" s="21">
        <v>9.9330759999999998</v>
      </c>
      <c r="F12" s="21">
        <f t="shared" si="0"/>
        <v>2.9293410163081717</v>
      </c>
      <c r="G12" s="21">
        <v>1.5855809914210113</v>
      </c>
      <c r="H12" s="21">
        <v>0.65453092963434756</v>
      </c>
      <c r="I12" s="21">
        <v>0.68922909525281284</v>
      </c>
      <c r="J12" s="22">
        <f t="shared" si="1"/>
        <v>0.15962638274599039</v>
      </c>
      <c r="K12" s="22">
        <f t="shared" si="2"/>
        <v>0.22552046526729069</v>
      </c>
      <c r="L12" s="23">
        <f t="shared" si="3"/>
        <v>0.29490774220474825</v>
      </c>
      <c r="M12" s="4"/>
      <c r="N12" t="s">
        <v>280</v>
      </c>
      <c r="O12" s="5">
        <v>3.3677872790212859</v>
      </c>
      <c r="P12" s="71">
        <v>0.28145234563906729</v>
      </c>
    </row>
    <row r="13" spans="1:16" x14ac:dyDescent="0.25">
      <c r="A13" s="17"/>
      <c r="B13" s="55">
        <v>7</v>
      </c>
      <c r="C13" s="19" t="s">
        <v>264</v>
      </c>
      <c r="D13" s="20">
        <v>13.233312999999999</v>
      </c>
      <c r="E13" s="21">
        <v>15.954025999999997</v>
      </c>
      <c r="F13" s="21">
        <f t="shared" si="0"/>
        <v>3.6270363057592476</v>
      </c>
      <c r="G13" s="21">
        <v>1.5029139429825591</v>
      </c>
      <c r="H13" s="21">
        <v>1.0099164867715444</v>
      </c>
      <c r="I13" s="21">
        <v>1.1142058760051441</v>
      </c>
      <c r="J13" s="22">
        <f t="shared" si="1"/>
        <v>9.4202801410914042E-2</v>
      </c>
      <c r="K13" s="22">
        <f t="shared" si="2"/>
        <v>0.15750447126976627</v>
      </c>
      <c r="L13" s="23">
        <f t="shared" si="3"/>
        <v>0.22734301083370731</v>
      </c>
      <c r="M13" s="4"/>
      <c r="N13" t="s">
        <v>261</v>
      </c>
      <c r="O13" s="5">
        <v>9.1418344073071012</v>
      </c>
      <c r="P13" s="71">
        <v>0.27931255868494936</v>
      </c>
    </row>
    <row r="14" spans="1:16" x14ac:dyDescent="0.25">
      <c r="A14" s="17"/>
      <c r="B14" s="55">
        <v>8</v>
      </c>
      <c r="C14" s="19" t="s">
        <v>265</v>
      </c>
      <c r="D14" s="20">
        <v>32.953832000000006</v>
      </c>
      <c r="E14" s="21">
        <v>62.258932999999999</v>
      </c>
      <c r="F14" s="21">
        <f t="shared" si="0"/>
        <v>9.898858044213739</v>
      </c>
      <c r="G14" s="21">
        <v>3.2987499278169707</v>
      </c>
      <c r="H14" s="21">
        <v>2.6126563263360367</v>
      </c>
      <c r="I14" s="21">
        <v>3.9874517900607316</v>
      </c>
      <c r="J14" s="22">
        <f t="shared" si="1"/>
        <v>5.2984363349384271E-2</v>
      </c>
      <c r="K14" s="22">
        <f t="shared" si="2"/>
        <v>9.4948724131732345E-2</v>
      </c>
      <c r="L14" s="23">
        <f t="shared" si="3"/>
        <v>0.1589949838076046</v>
      </c>
      <c r="M14" s="4"/>
      <c r="N14" t="s">
        <v>259</v>
      </c>
      <c r="O14" s="5">
        <v>3.132655387493287</v>
      </c>
      <c r="P14" s="71">
        <v>0.27795036105964299</v>
      </c>
    </row>
    <row r="15" spans="1:16" x14ac:dyDescent="0.25">
      <c r="A15" s="17"/>
      <c r="B15" s="55">
        <v>9</v>
      </c>
      <c r="C15" s="19" t="s">
        <v>266</v>
      </c>
      <c r="D15" s="20">
        <v>1.9531830000000001</v>
      </c>
      <c r="E15" s="21">
        <v>10.816832999999997</v>
      </c>
      <c r="F15" s="21">
        <f t="shared" si="0"/>
        <v>2.1885131495801033</v>
      </c>
      <c r="G15" s="21">
        <v>0.60952628057566471</v>
      </c>
      <c r="H15" s="21">
        <v>1.1367908684333088</v>
      </c>
      <c r="I15" s="21">
        <v>0.44219600057112984</v>
      </c>
      <c r="J15" s="22">
        <f t="shared" si="1"/>
        <v>5.6349791161208168E-2</v>
      </c>
      <c r="K15" s="22">
        <f t="shared" si="2"/>
        <v>0.1614444032748748</v>
      </c>
      <c r="L15" s="23">
        <f t="shared" si="3"/>
        <v>0.20232476082233164</v>
      </c>
      <c r="M15" s="4"/>
      <c r="N15" t="s">
        <v>278</v>
      </c>
      <c r="O15" s="5">
        <v>10.41157244542228</v>
      </c>
      <c r="P15" s="71">
        <v>0.26128399972621469</v>
      </c>
    </row>
    <row r="16" spans="1:16" x14ac:dyDescent="0.25">
      <c r="A16" s="17"/>
      <c r="B16" s="55">
        <v>10</v>
      </c>
      <c r="C16" s="19" t="s">
        <v>267</v>
      </c>
      <c r="D16" s="20">
        <v>1.620792</v>
      </c>
      <c r="E16" s="21">
        <v>4.1309719999999999</v>
      </c>
      <c r="F16" s="21">
        <f t="shared" si="0"/>
        <v>0.90364507330377819</v>
      </c>
      <c r="G16" s="21">
        <v>0.29847672281175619</v>
      </c>
      <c r="H16" s="21">
        <v>0.32458534780016635</v>
      </c>
      <c r="I16" s="21">
        <v>0.28058300269185565</v>
      </c>
      <c r="J16" s="22">
        <f t="shared" si="1"/>
        <v>7.2253388019031889E-2</v>
      </c>
      <c r="K16" s="22">
        <f t="shared" si="2"/>
        <v>0.15082698953464768</v>
      </c>
      <c r="L16" s="23">
        <f t="shared" si="3"/>
        <v>0.21874877711680887</v>
      </c>
      <c r="M16" s="4"/>
      <c r="N16" t="s">
        <v>274</v>
      </c>
      <c r="O16" s="5">
        <v>0.24049193660175661</v>
      </c>
      <c r="P16" s="71">
        <v>0.25062652124118645</v>
      </c>
    </row>
    <row r="17" spans="1:16" x14ac:dyDescent="0.25">
      <c r="A17" s="17"/>
      <c r="B17" s="55">
        <v>11</v>
      </c>
      <c r="C17" s="19" t="s">
        <v>268</v>
      </c>
      <c r="D17" s="20">
        <v>4.3946490000000002</v>
      </c>
      <c r="E17" s="21">
        <v>10.451129000000002</v>
      </c>
      <c r="F17" s="21">
        <f t="shared" si="0"/>
        <v>2.2670765991850885</v>
      </c>
      <c r="G17" s="21">
        <v>0.69576737024181057</v>
      </c>
      <c r="H17" s="21">
        <v>0.59287267031947977</v>
      </c>
      <c r="I17" s="21">
        <v>0.97843655862379819</v>
      </c>
      <c r="J17" s="22">
        <f t="shared" si="1"/>
        <v>6.6573417115204536E-2</v>
      </c>
      <c r="K17" s="22">
        <f t="shared" si="2"/>
        <v>0.12330151513403864</v>
      </c>
      <c r="L17" s="23">
        <f t="shared" si="3"/>
        <v>0.21692169326252581</v>
      </c>
      <c r="M17" s="4"/>
      <c r="N17" t="s">
        <v>269</v>
      </c>
      <c r="O17" s="5">
        <v>1.4930991756514231</v>
      </c>
      <c r="P17" s="71">
        <v>0.24306752915744415</v>
      </c>
    </row>
    <row r="18" spans="1:16" x14ac:dyDescent="0.25">
      <c r="A18" s="17"/>
      <c r="B18" s="55">
        <v>12</v>
      </c>
      <c r="C18" s="19" t="s">
        <v>269</v>
      </c>
      <c r="D18" s="20">
        <v>2.2191999999999994</v>
      </c>
      <c r="E18" s="21">
        <v>6.1427339999999981</v>
      </c>
      <c r="F18" s="21">
        <f t="shared" si="0"/>
        <v>1.4930991756514231</v>
      </c>
      <c r="G18" s="21">
        <v>0.352473944578378</v>
      </c>
      <c r="H18" s="21">
        <v>0.69493710077040305</v>
      </c>
      <c r="I18" s="21">
        <v>0.44568813030264209</v>
      </c>
      <c r="J18" s="22">
        <f t="shared" si="1"/>
        <v>5.7380629631427649E-2</v>
      </c>
      <c r="K18" s="22">
        <f t="shared" si="2"/>
        <v>0.17051219299887987</v>
      </c>
      <c r="L18" s="23">
        <f t="shared" si="3"/>
        <v>0.24306752915744415</v>
      </c>
      <c r="M18" s="4"/>
      <c r="N18" t="s">
        <v>258</v>
      </c>
      <c r="O18" s="5">
        <v>0.9421512743938365</v>
      </c>
      <c r="P18" s="71">
        <v>0.23842918977557001</v>
      </c>
    </row>
    <row r="19" spans="1:16" x14ac:dyDescent="0.25">
      <c r="A19" s="17"/>
      <c r="B19" s="55">
        <v>13</v>
      </c>
      <c r="C19" s="19" t="s">
        <v>270</v>
      </c>
      <c r="D19" s="20">
        <v>16.654608000000003</v>
      </c>
      <c r="E19" s="21">
        <v>24.671240000000001</v>
      </c>
      <c r="F19" s="21">
        <f t="shared" si="0"/>
        <v>4.5187351128006412</v>
      </c>
      <c r="G19" s="21">
        <v>2.0330231973021</v>
      </c>
      <c r="H19" s="21">
        <v>1.5166233583913709</v>
      </c>
      <c r="I19" s="21">
        <v>0.96908855710717035</v>
      </c>
      <c r="J19" s="22">
        <f t="shared" si="1"/>
        <v>8.2404581095319895E-2</v>
      </c>
      <c r="K19" s="22">
        <f t="shared" si="2"/>
        <v>0.1438779143526418</v>
      </c>
      <c r="L19" s="23">
        <f t="shared" si="3"/>
        <v>0.18315800554818651</v>
      </c>
      <c r="M19" s="4"/>
      <c r="N19" t="s">
        <v>264</v>
      </c>
      <c r="O19" s="5">
        <v>3.6270363057592476</v>
      </c>
      <c r="P19" s="71">
        <v>0.22734301083370731</v>
      </c>
    </row>
    <row r="20" spans="1:16" x14ac:dyDescent="0.25">
      <c r="A20" s="17"/>
      <c r="B20" s="55">
        <v>14</v>
      </c>
      <c r="C20" s="19" t="s">
        <v>271</v>
      </c>
      <c r="D20" s="20">
        <v>4.0642990000000001</v>
      </c>
      <c r="E20" s="21">
        <v>8.6616590000000002</v>
      </c>
      <c r="F20" s="21">
        <f t="shared" si="0"/>
        <v>0.57392532697213028</v>
      </c>
      <c r="G20" s="21">
        <v>0.25438146516535198</v>
      </c>
      <c r="H20" s="21">
        <v>0.14779743954932201</v>
      </c>
      <c r="I20" s="21">
        <v>0.17174642225745629</v>
      </c>
      <c r="J20" s="22">
        <f t="shared" si="1"/>
        <v>2.9368676966543241E-2</v>
      </c>
      <c r="K20" s="22">
        <f t="shared" si="2"/>
        <v>4.6432087053377875E-2</v>
      </c>
      <c r="L20" s="23">
        <f t="shared" si="3"/>
        <v>6.6260438903462976E-2</v>
      </c>
      <c r="M20" s="4"/>
      <c r="N20" t="s">
        <v>267</v>
      </c>
      <c r="O20" s="5">
        <v>0.90364507330377819</v>
      </c>
      <c r="P20" s="71">
        <v>0.21874877711680887</v>
      </c>
    </row>
    <row r="21" spans="1:16" x14ac:dyDescent="0.25">
      <c r="A21" s="17"/>
      <c r="B21" s="55">
        <v>15</v>
      </c>
      <c r="C21" s="19" t="s">
        <v>272</v>
      </c>
      <c r="D21" s="20">
        <v>130.64536200000003</v>
      </c>
      <c r="E21" s="21">
        <v>154.81535399999993</v>
      </c>
      <c r="F21" s="21">
        <f t="shared" si="0"/>
        <v>54.031558579369204</v>
      </c>
      <c r="G21" s="21">
        <v>25.943150479253745</v>
      </c>
      <c r="H21" s="21">
        <v>17.182561599060623</v>
      </c>
      <c r="I21" s="21">
        <v>10.905846501054839</v>
      </c>
      <c r="J21" s="22">
        <f t="shared" si="1"/>
        <v>0.16757479028374508</v>
      </c>
      <c r="K21" s="22">
        <f t="shared" si="2"/>
        <v>0.27856224181946698</v>
      </c>
      <c r="L21" s="23">
        <f t="shared" si="3"/>
        <v>0.34900645952318932</v>
      </c>
      <c r="M21" s="4"/>
      <c r="N21" t="s">
        <v>268</v>
      </c>
      <c r="O21" s="5">
        <v>2.2670765991850885</v>
      </c>
      <c r="P21" s="71">
        <v>0.21692169326252581</v>
      </c>
    </row>
    <row r="22" spans="1:16" x14ac:dyDescent="0.25">
      <c r="A22" s="17"/>
      <c r="B22" s="55">
        <v>16</v>
      </c>
      <c r="C22" s="19" t="s">
        <v>273</v>
      </c>
      <c r="D22" s="20">
        <v>6.4998779999999998</v>
      </c>
      <c r="E22" s="21">
        <v>6.8598909999999984</v>
      </c>
      <c r="F22" s="21">
        <f t="shared" si="0"/>
        <v>0.44201022765628295</v>
      </c>
      <c r="G22" s="21">
        <v>0.11912070686594234</v>
      </c>
      <c r="H22" s="21">
        <v>8.7169649425050011E-2</v>
      </c>
      <c r="I22" s="21">
        <v>0.2357198713652906</v>
      </c>
      <c r="J22" s="22">
        <f t="shared" si="1"/>
        <v>1.7364810441731854E-2</v>
      </c>
      <c r="K22" s="22">
        <f t="shared" si="2"/>
        <v>3.0071958328637058E-2</v>
      </c>
      <c r="L22" s="23">
        <f t="shared" si="3"/>
        <v>6.4434001598025842E-2</v>
      </c>
      <c r="M22" s="4"/>
      <c r="N22" t="s">
        <v>276</v>
      </c>
      <c r="O22" s="5">
        <v>2.7790955751916044</v>
      </c>
      <c r="P22" s="71">
        <v>0.21180142041476013</v>
      </c>
    </row>
    <row r="23" spans="1:16" x14ac:dyDescent="0.25">
      <c r="A23" s="17"/>
      <c r="B23" s="55">
        <v>17</v>
      </c>
      <c r="C23" s="19" t="s">
        <v>274</v>
      </c>
      <c r="D23" s="20">
        <v>0.36554600000000004</v>
      </c>
      <c r="E23" s="21">
        <v>0.95956299999999994</v>
      </c>
      <c r="F23" s="21">
        <f t="shared" si="0"/>
        <v>0.24049193660175661</v>
      </c>
      <c r="G23" s="21">
        <v>6.4472549202037044E-2</v>
      </c>
      <c r="H23" s="21">
        <v>7.5839898745471146E-2</v>
      </c>
      <c r="I23" s="21">
        <v>0.10017948865424842</v>
      </c>
      <c r="J23" s="22">
        <f t="shared" si="1"/>
        <v>6.7189490634837992E-2</v>
      </c>
      <c r="K23" s="22">
        <f t="shared" si="2"/>
        <v>0.14622536294908015</v>
      </c>
      <c r="L23" s="23">
        <f t="shared" si="3"/>
        <v>0.25062652124118645</v>
      </c>
      <c r="M23" s="4"/>
      <c r="N23" t="s">
        <v>266</v>
      </c>
      <c r="O23" s="5">
        <v>2.1885131495801033</v>
      </c>
      <c r="P23" s="71">
        <v>0.20232476082233164</v>
      </c>
    </row>
    <row r="24" spans="1:16" x14ac:dyDescent="0.25">
      <c r="A24" s="17"/>
      <c r="B24" s="55">
        <v>18</v>
      </c>
      <c r="C24" s="19" t="s">
        <v>275</v>
      </c>
      <c r="D24" s="20">
        <v>7.0128679999999992</v>
      </c>
      <c r="E24" s="21">
        <v>11.125273999999999</v>
      </c>
      <c r="F24" s="21">
        <f t="shared" si="0"/>
        <v>1.5945191554492339</v>
      </c>
      <c r="G24" s="21">
        <v>0.32723521680600243</v>
      </c>
      <c r="H24" s="21">
        <v>0.54759736522100866</v>
      </c>
      <c r="I24" s="21">
        <v>0.71968657342222286</v>
      </c>
      <c r="J24" s="22">
        <f t="shared" si="1"/>
        <v>2.9413677074919903E-2</v>
      </c>
      <c r="K24" s="22">
        <f t="shared" si="2"/>
        <v>7.8634699875887198E-2</v>
      </c>
      <c r="L24" s="23">
        <f t="shared" si="3"/>
        <v>0.14332403457651777</v>
      </c>
      <c r="M24" s="4"/>
      <c r="N24" t="s">
        <v>270</v>
      </c>
      <c r="O24" s="5">
        <v>4.5187351128006412</v>
      </c>
      <c r="P24" s="71">
        <v>0.18315800554818651</v>
      </c>
    </row>
    <row r="25" spans="1:16" x14ac:dyDescent="0.25">
      <c r="A25" s="17"/>
      <c r="B25" s="55">
        <v>19</v>
      </c>
      <c r="C25" s="19" t="s">
        <v>276</v>
      </c>
      <c r="D25" s="20">
        <v>2.6329429999999996</v>
      </c>
      <c r="E25" s="21">
        <v>13.121232000000003</v>
      </c>
      <c r="F25" s="21">
        <f t="shared" si="0"/>
        <v>2.7790955751916044</v>
      </c>
      <c r="G25" s="21">
        <v>0.73523540143651189</v>
      </c>
      <c r="H25" s="21">
        <v>1.2202920556301251</v>
      </c>
      <c r="I25" s="21">
        <v>0.82356811812496744</v>
      </c>
      <c r="J25" s="22">
        <f t="shared" si="1"/>
        <v>5.6034021914749446E-2</v>
      </c>
      <c r="K25" s="22">
        <f t="shared" si="2"/>
        <v>0.14903535407853749</v>
      </c>
      <c r="L25" s="23">
        <f t="shared" si="3"/>
        <v>0.21180142041476013</v>
      </c>
      <c r="M25" s="4"/>
      <c r="N25" t="s">
        <v>277</v>
      </c>
      <c r="O25" s="5">
        <v>4.7452339986998595</v>
      </c>
      <c r="P25" s="71">
        <v>0.18282817575374311</v>
      </c>
    </row>
    <row r="26" spans="1:16" x14ac:dyDescent="0.25">
      <c r="A26" s="17"/>
      <c r="B26" s="55">
        <v>20</v>
      </c>
      <c r="C26" s="19" t="s">
        <v>277</v>
      </c>
      <c r="D26" s="20">
        <v>20.113965</v>
      </c>
      <c r="E26" s="21">
        <v>25.954610000000006</v>
      </c>
      <c r="F26" s="21">
        <f t="shared" si="0"/>
        <v>4.7452339986998595</v>
      </c>
      <c r="G26" s="21">
        <v>3.077444273083529</v>
      </c>
      <c r="H26" s="21">
        <v>0.76756092606592574</v>
      </c>
      <c r="I26" s="21">
        <v>0.9002287995504048</v>
      </c>
      <c r="J26" s="22">
        <f t="shared" si="1"/>
        <v>0.11857023754483416</v>
      </c>
      <c r="K26" s="22">
        <f t="shared" si="2"/>
        <v>0.14814343961051443</v>
      </c>
      <c r="L26" s="23">
        <f t="shared" si="3"/>
        <v>0.18282817575374311</v>
      </c>
      <c r="M26" s="4"/>
      <c r="N26" t="s">
        <v>279</v>
      </c>
      <c r="O26" s="5">
        <v>2.0691810006392188</v>
      </c>
      <c r="P26" s="71">
        <v>0.16211428367809594</v>
      </c>
    </row>
    <row r="27" spans="1:16" x14ac:dyDescent="0.25">
      <c r="A27" s="17"/>
      <c r="B27" s="55">
        <v>21</v>
      </c>
      <c r="C27" s="19" t="s">
        <v>278</v>
      </c>
      <c r="D27" s="20">
        <v>8.5626400000000018</v>
      </c>
      <c r="E27" s="21">
        <v>39.847723000000002</v>
      </c>
      <c r="F27" s="21">
        <f t="shared" si="0"/>
        <v>10.41157244542228</v>
      </c>
      <c r="G27" s="21">
        <v>2.7806446623362717</v>
      </c>
      <c r="H27" s="21">
        <v>2.9841415171958943</v>
      </c>
      <c r="I27" s="21">
        <v>4.646786265890114</v>
      </c>
      <c r="J27" s="22">
        <f t="shared" si="1"/>
        <v>6.9781770525163295E-2</v>
      </c>
      <c r="K27" s="22">
        <f t="shared" si="2"/>
        <v>0.14467040386553998</v>
      </c>
      <c r="L27" s="23">
        <f t="shared" si="3"/>
        <v>0.26128399972621469</v>
      </c>
      <c r="M27" s="4"/>
      <c r="N27" t="s">
        <v>265</v>
      </c>
      <c r="O27" s="5">
        <v>9.898858044213739</v>
      </c>
      <c r="P27" s="71">
        <v>0.1589949838076046</v>
      </c>
    </row>
    <row r="28" spans="1:16" x14ac:dyDescent="0.25">
      <c r="A28" s="17"/>
      <c r="B28" s="55">
        <v>22</v>
      </c>
      <c r="C28" s="19" t="s">
        <v>279</v>
      </c>
      <c r="D28" s="20">
        <v>1.7341180000000003</v>
      </c>
      <c r="E28" s="21">
        <v>12.763717999999997</v>
      </c>
      <c r="F28" s="21">
        <f t="shared" si="0"/>
        <v>2.0691810006392188</v>
      </c>
      <c r="G28" s="21">
        <v>0.35267264510912355</v>
      </c>
      <c r="H28" s="21">
        <v>1.1147450605858467</v>
      </c>
      <c r="I28" s="21">
        <v>0.60176329494424863</v>
      </c>
      <c r="J28" s="22">
        <f t="shared" si="1"/>
        <v>2.7630870966369174E-2</v>
      </c>
      <c r="K28" s="22">
        <f t="shared" si="2"/>
        <v>0.11496788832963643</v>
      </c>
      <c r="L28" s="23">
        <f t="shared" si="3"/>
        <v>0.16211428367809594</v>
      </c>
      <c r="M28" s="4"/>
      <c r="N28" t="s">
        <v>275</v>
      </c>
      <c r="O28" s="5">
        <v>1.5945191554492339</v>
      </c>
      <c r="P28" s="71">
        <v>0.14332403457651777</v>
      </c>
    </row>
    <row r="29" spans="1:16" x14ac:dyDescent="0.25">
      <c r="A29" s="17"/>
      <c r="B29" s="55">
        <v>23</v>
      </c>
      <c r="C29" s="19" t="s">
        <v>280</v>
      </c>
      <c r="D29" s="20">
        <v>4.3078349999999999</v>
      </c>
      <c r="E29" s="21">
        <v>11.965745999999998</v>
      </c>
      <c r="F29" s="21">
        <f t="shared" si="0"/>
        <v>3.3677872790212859</v>
      </c>
      <c r="G29" s="21">
        <v>1.5296846206256305</v>
      </c>
      <c r="H29" s="21">
        <v>1.0297803560970351</v>
      </c>
      <c r="I29" s="21">
        <v>0.80832230229862034</v>
      </c>
      <c r="J29" s="22">
        <f t="shared" si="1"/>
        <v>0.12783863376555302</v>
      </c>
      <c r="K29" s="22">
        <f t="shared" si="2"/>
        <v>0.21389932367966577</v>
      </c>
      <c r="L29" s="23">
        <f t="shared" si="3"/>
        <v>0.28145234563906729</v>
      </c>
      <c r="M29" s="4"/>
      <c r="N29" t="s">
        <v>271</v>
      </c>
      <c r="O29" s="5">
        <v>0.57392532697213028</v>
      </c>
      <c r="P29" s="71">
        <v>6.6260438903462976E-2</v>
      </c>
    </row>
    <row r="30" spans="1:16" x14ac:dyDescent="0.25">
      <c r="A30" s="17"/>
      <c r="B30" s="55">
        <v>24</v>
      </c>
      <c r="C30" s="19" t="s">
        <v>281</v>
      </c>
      <c r="D30" s="20">
        <v>4.3377169999999996</v>
      </c>
      <c r="E30" s="21">
        <v>1.6503540000000001</v>
      </c>
      <c r="F30" s="21">
        <f t="shared" si="0"/>
        <v>0.10167628908311599</v>
      </c>
      <c r="G30" s="21">
        <v>4.0105890369886765E-2</v>
      </c>
      <c r="H30" s="21">
        <v>2.0641449693357572E-2</v>
      </c>
      <c r="I30" s="21">
        <v>4.0928949019871652E-2</v>
      </c>
      <c r="J30" s="22">
        <f t="shared" si="1"/>
        <v>2.4301386472167039E-2</v>
      </c>
      <c r="K30" s="22">
        <f t="shared" si="2"/>
        <v>3.6808672601905006E-2</v>
      </c>
      <c r="L30" s="23">
        <f t="shared" si="3"/>
        <v>6.160877550096281E-2</v>
      </c>
      <c r="M30" s="4"/>
      <c r="N30" t="s">
        <v>273</v>
      </c>
      <c r="O30" s="5">
        <v>0.44201022765628295</v>
      </c>
      <c r="P30" s="71">
        <v>6.4434001598025842E-2</v>
      </c>
    </row>
    <row r="31" spans="1:16" ht="15.75" thickBot="1" x14ac:dyDescent="0.3">
      <c r="A31" s="24"/>
      <c r="B31" s="56">
        <v>25</v>
      </c>
      <c r="C31" s="26" t="s">
        <v>282</v>
      </c>
      <c r="D31" s="27">
        <v>1.693757</v>
      </c>
      <c r="E31" s="28">
        <v>2.473684</v>
      </c>
      <c r="F31" s="28">
        <f t="shared" si="0"/>
        <v>0.91966433051857166</v>
      </c>
      <c r="G31" s="28">
        <v>8.4512997993442696E-2</v>
      </c>
      <c r="H31" s="28">
        <v>0.22872258750430774</v>
      </c>
      <c r="I31" s="28">
        <v>0.60642874502082122</v>
      </c>
      <c r="J31" s="29">
        <f t="shared" si="1"/>
        <v>3.4164831883717849E-2</v>
      </c>
      <c r="K31" s="29">
        <f t="shared" si="2"/>
        <v>0.12662716236097676</v>
      </c>
      <c r="L31" s="30">
        <f t="shared" si="3"/>
        <v>0.37177922908446337</v>
      </c>
      <c r="M31" s="4"/>
      <c r="N31" t="s">
        <v>281</v>
      </c>
      <c r="O31" s="5">
        <v>0.10167628908311599</v>
      </c>
      <c r="P31" s="71">
        <v>6.160877550096281E-2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topLeftCell="A11" workbookViewId="0">
      <selection activeCell="A20" sqref="A20:D2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101</v>
      </c>
      <c r="B1" s="49" t="s">
        <v>63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1482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303.91168600000009</v>
      </c>
      <c r="E6" s="14">
        <v>499.2348439999999</v>
      </c>
      <c r="F6" s="14">
        <v>128.32850104297202</v>
      </c>
      <c r="G6" s="14">
        <v>51.826978267801678</v>
      </c>
      <c r="H6" s="14">
        <v>41.199316971127161</v>
      </c>
      <c r="I6" s="14">
        <v>35.302205804043183</v>
      </c>
      <c r="J6" s="15">
        <v>0.10381282254369587</v>
      </c>
      <c r="K6" s="15">
        <v>0.18633774536564371</v>
      </c>
      <c r="L6" s="16">
        <v>0.25705036935076603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137.632812</v>
      </c>
      <c r="E7" s="38">
        <f ca="1">SUM(E8:OFFSET(E6,MATCH("PROYECTOS",$A$8:$A$50,0),0))</f>
        <v>150.01865899999999</v>
      </c>
      <c r="F7" s="38">
        <f ca="1">SUM(F8:OFFSET(F6,MATCH("PROYECTOS",$A$8:$A$50,0),0))</f>
        <v>52.620673951364012</v>
      </c>
      <c r="G7" s="38">
        <f ca="1">SUM(G8:OFFSET(G6,MATCH("PROYECTOS",$A$8:$A$50,0),0))</f>
        <v>28.175436094590623</v>
      </c>
      <c r="H7" s="38">
        <f ca="1">SUM(H8:OFFSET(H6,MATCH("PROYECTOS",$A$8:$A$50,0),0))</f>
        <v>15.51394979005946</v>
      </c>
      <c r="I7" s="38">
        <f ca="1">SUM(I8:OFFSET(I6,MATCH("PROYECTOS",$A$8:$A$50,0),0))</f>
        <v>8.9312880667139325</v>
      </c>
      <c r="J7" s="39">
        <f ca="1">IFERROR(G7/E7,0)</f>
        <v>0.18781287796067173</v>
      </c>
      <c r="K7" s="39">
        <f ca="1">IFERROR(SUM(G7,H7)/E7,0)</f>
        <v>0.29122634594840691</v>
      </c>
      <c r="L7" s="40">
        <f ca="1">IFERROR(SUM(G7,H7,I7)/E7,0)</f>
        <v>0.35076086069642853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10.121499999999999</v>
      </c>
      <c r="E8" s="21">
        <v>10.11</v>
      </c>
      <c r="F8" s="21">
        <f t="shared" ref="F8:F11" si="0">SUM(G8,H8,I8)</f>
        <v>0</v>
      </c>
      <c r="G8" s="21">
        <v>0</v>
      </c>
      <c r="H8" s="21">
        <v>0</v>
      </c>
      <c r="I8" s="21">
        <v>0</v>
      </c>
      <c r="J8" s="22">
        <f t="shared" ref="J8:J12" si="1">IFERROR(G8/E8,0)</f>
        <v>0</v>
      </c>
      <c r="K8" s="22">
        <f t="shared" ref="K8:K12" si="2">IFERROR(SUM(G8,H8)/E8,0)</f>
        <v>0</v>
      </c>
      <c r="L8" s="23">
        <f t="shared" ref="L8:L12" si="3">IFERROR(SUM(G8,H8,I8)/E8,0)</f>
        <v>0</v>
      </c>
      <c r="M8" s="4"/>
    </row>
    <row r="9" spans="1:13" ht="38.25" x14ac:dyDescent="0.25">
      <c r="A9" s="17"/>
      <c r="B9" s="19">
        <v>3000399</v>
      </c>
      <c r="C9" s="19" t="s">
        <v>1484</v>
      </c>
      <c r="D9" s="20">
        <v>56.268778999999988</v>
      </c>
      <c r="E9" s="21">
        <v>68.026623000000001</v>
      </c>
      <c r="F9" s="21">
        <f t="shared" si="0"/>
        <v>15.168146767228677</v>
      </c>
      <c r="G9" s="21">
        <v>5.7839685553008167</v>
      </c>
      <c r="H9" s="21">
        <v>4.5124507759391008</v>
      </c>
      <c r="I9" s="21">
        <v>4.8717274359887597</v>
      </c>
      <c r="J9" s="22">
        <f t="shared" si="1"/>
        <v>8.5025072541096397E-2</v>
      </c>
      <c r="K9" s="22">
        <f t="shared" si="2"/>
        <v>0.15135867219573604</v>
      </c>
      <c r="L9" s="23">
        <f t="shared" si="3"/>
        <v>0.22297368439454471</v>
      </c>
      <c r="M9" s="4"/>
    </row>
    <row r="10" spans="1:13" ht="25.5" x14ac:dyDescent="0.25">
      <c r="A10" s="17"/>
      <c r="B10" s="19">
        <v>3000423</v>
      </c>
      <c r="C10" s="19" t="s">
        <v>1485</v>
      </c>
      <c r="D10" s="20">
        <v>62.881314999999994</v>
      </c>
      <c r="E10" s="21">
        <v>63.691007000000013</v>
      </c>
      <c r="F10" s="21">
        <f t="shared" si="0"/>
        <v>36.147987659927395</v>
      </c>
      <c r="G10" s="21">
        <v>22.05320861578366</v>
      </c>
      <c r="H10" s="21">
        <v>10.637008279330562</v>
      </c>
      <c r="I10" s="21">
        <v>3.4577707648131764</v>
      </c>
      <c r="J10" s="22">
        <f t="shared" si="1"/>
        <v>0.34625309999861764</v>
      </c>
      <c r="K10" s="22">
        <f t="shared" si="2"/>
        <v>0.51326267922116875</v>
      </c>
      <c r="L10" s="23">
        <f t="shared" si="3"/>
        <v>0.56755245932800824</v>
      </c>
      <c r="M10" s="4"/>
    </row>
    <row r="11" spans="1:13" ht="38.25" x14ac:dyDescent="0.25">
      <c r="A11" s="17"/>
      <c r="B11" s="19">
        <v>3000544</v>
      </c>
      <c r="C11" s="19" t="s">
        <v>1486</v>
      </c>
      <c r="D11" s="20">
        <v>8.3612180000000009</v>
      </c>
      <c r="E11" s="21">
        <v>8.1910289999999986</v>
      </c>
      <c r="F11" s="21">
        <f t="shared" si="0"/>
        <v>1.3045395242079394</v>
      </c>
      <c r="G11" s="21">
        <v>0.33825892350614595</v>
      </c>
      <c r="H11" s="21">
        <v>0.36449073478979699</v>
      </c>
      <c r="I11" s="21">
        <v>0.60178986591199646</v>
      </c>
      <c r="J11" s="22">
        <f t="shared" si="1"/>
        <v>4.1296267356170514E-2</v>
      </c>
      <c r="K11" s="22">
        <f t="shared" si="2"/>
        <v>8.5795039706970042E-2</v>
      </c>
      <c r="L11" s="23">
        <f t="shared" si="3"/>
        <v>0.15926442504451391</v>
      </c>
      <c r="M11" s="4"/>
    </row>
    <row r="12" spans="1:13" ht="15.75" thickBot="1" x14ac:dyDescent="0.3">
      <c r="A12" s="41" t="s">
        <v>302</v>
      </c>
      <c r="B12" s="43"/>
      <c r="C12" s="43"/>
      <c r="D12" s="44">
        <f ca="1">OFFSET(D12,-MATCH("PROYECTOS",$A$8:$A$50,0)-1,0)-(OFFSET(D12,-MATCH("PROYECTOS",$A$8:$A$50,0),0))</f>
        <v>166.27887400000009</v>
      </c>
      <c r="E12" s="45">
        <f t="shared" ref="E12:I12" ca="1" si="4">OFFSET(E12,-MATCH("PROYECTOS",$A$8:$A$50,0)-1,0)-(OFFSET(E12,-MATCH("PROYECTOS",$A$8:$A$50,0),0))</f>
        <v>349.21618499999988</v>
      </c>
      <c r="F12" s="45">
        <f t="shared" ca="1" si="4"/>
        <v>75.70782709160801</v>
      </c>
      <c r="G12" s="45">
        <f t="shared" ca="1" si="4"/>
        <v>23.651542173211055</v>
      </c>
      <c r="H12" s="45">
        <f t="shared" ca="1" si="4"/>
        <v>25.685367181067701</v>
      </c>
      <c r="I12" s="45">
        <f t="shared" ca="1" si="4"/>
        <v>26.37091773732925</v>
      </c>
      <c r="J12" s="46">
        <f t="shared" ca="1" si="1"/>
        <v>6.7727508601043401E-2</v>
      </c>
      <c r="K12" s="46">
        <f t="shared" ca="1" si="2"/>
        <v>0.14127898841309081</v>
      </c>
      <c r="L12" s="47">
        <f t="shared" ca="1" si="3"/>
        <v>0.21679358043387376</v>
      </c>
      <c r="M12" s="4"/>
    </row>
    <row r="13" spans="1:13" ht="15.75" thickBot="1" x14ac:dyDescent="0.3"/>
    <row r="14" spans="1:13" ht="15.75" thickBot="1" x14ac:dyDescent="0.3">
      <c r="A14" s="89" t="s">
        <v>324</v>
      </c>
      <c r="B14" s="90"/>
      <c r="C14" s="90"/>
      <c r="D14" s="91"/>
    </row>
    <row r="15" spans="1:13" ht="15.75" thickBot="1" x14ac:dyDescent="0.3">
      <c r="A15" s="1" t="s">
        <v>1504</v>
      </c>
    </row>
    <row r="16" spans="1:13" ht="45" customHeight="1" x14ac:dyDescent="0.25">
      <c r="A16" s="82" t="s">
        <v>326</v>
      </c>
      <c r="B16" s="83"/>
      <c r="C16" s="83"/>
      <c r="D16" s="94" t="s">
        <v>327</v>
      </c>
    </row>
    <row r="17" spans="1:4" ht="15.75" thickBot="1" x14ac:dyDescent="0.3">
      <c r="A17" s="92"/>
      <c r="B17" s="93"/>
      <c r="C17" s="93"/>
      <c r="D17" s="95"/>
    </row>
    <row r="18" spans="1:4" x14ac:dyDescent="0.25">
      <c r="A18" s="17"/>
      <c r="B18" s="19">
        <v>3000001</v>
      </c>
      <c r="C18" s="19" t="s">
        <v>284</v>
      </c>
      <c r="D18" s="23">
        <v>0</v>
      </c>
    </row>
    <row r="19" spans="1:4" ht="38.25" x14ac:dyDescent="0.25">
      <c r="A19" s="17"/>
      <c r="B19" s="19">
        <v>3000399</v>
      </c>
      <c r="C19" s="19" t="s">
        <v>1484</v>
      </c>
      <c r="D19" s="23">
        <v>0.22297368439454471</v>
      </c>
    </row>
    <row r="20" spans="1:4" ht="39" thickBot="1" x14ac:dyDescent="0.3">
      <c r="A20" s="24"/>
      <c r="B20" s="26">
        <v>3000544</v>
      </c>
      <c r="C20" s="26" t="s">
        <v>1486</v>
      </c>
      <c r="D20" s="30">
        <v>0.15926442504451391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2"/>
  <sheetViews>
    <sheetView topLeftCell="A16" workbookViewId="0">
      <selection activeCell="A22" sqref="A22:XFD4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101</v>
      </c>
      <c r="B1" s="49" t="s">
        <v>63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1483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303.91168600000009</v>
      </c>
      <c r="I6" s="14">
        <v>499.2348439999999</v>
      </c>
      <c r="J6" s="14">
        <v>128.32850104297202</v>
      </c>
      <c r="K6" s="14">
        <v>51.826978267801678</v>
      </c>
      <c r="L6" s="14">
        <v>41.199316971127161</v>
      </c>
      <c r="M6" s="14">
        <v>35.302205804043183</v>
      </c>
      <c r="N6" s="15">
        <v>0.10381282254369587</v>
      </c>
      <c r="O6" s="15">
        <v>0.18633774536564371</v>
      </c>
      <c r="P6" s="16">
        <v>0.25705036935076603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SUM(H8:OFFSET(H6,MATCH("PROYECTOS",$A$8:$A$31,0),0))</f>
        <v>137.63281200000006</v>
      </c>
      <c r="I7" s="38">
        <f ca="1">SUM(I8:OFFSET(I6,MATCH("PROYECTOS",$A$8:$A$31,0),0))</f>
        <v>150.01865899999996</v>
      </c>
      <c r="J7" s="38">
        <f ca="1">SUM(J8:OFFSET(J6,MATCH("PROYECTOS",$A$8:$A$31,0),0))</f>
        <v>52.620673951364012</v>
      </c>
      <c r="K7" s="38">
        <f ca="1">SUM(K8:OFFSET(K6,MATCH("PROYECTOS",$A$8:$A$31,0),0))</f>
        <v>28.175436094590623</v>
      </c>
      <c r="L7" s="38">
        <f ca="1">SUM(L8:OFFSET(L6,MATCH("PROYECTOS",$A$8:$A$31,0),0))</f>
        <v>15.51394979005946</v>
      </c>
      <c r="M7" s="38">
        <f ca="1">SUM(M8:OFFSET(M6,MATCH("PROYECTOS",$A$8:$A$31,0),0))</f>
        <v>8.9312880667139325</v>
      </c>
      <c r="N7" s="39">
        <f ca="1">IFERROR(K7/I7,0)</f>
        <v>0.18781287796067175</v>
      </c>
      <c r="O7" s="39">
        <f ca="1">IFERROR(SUM(K7,L7)/I7,0)</f>
        <v>0.29122634594840696</v>
      </c>
      <c r="P7" s="40">
        <f ca="1">IFERROR(SUM(K7,L7,M7)/I7,0)</f>
        <v>0.35076086069642859</v>
      </c>
      <c r="Q7" s="64"/>
      <c r="R7" s="38"/>
      <c r="S7" s="40"/>
    </row>
    <row r="8" spans="1:19" ht="25.5" x14ac:dyDescent="0.25">
      <c r="A8" s="17"/>
      <c r="B8" s="19">
        <v>5001253</v>
      </c>
      <c r="C8" s="19" t="s">
        <v>863</v>
      </c>
      <c r="D8" s="68">
        <v>3000001</v>
      </c>
      <c r="E8" s="19" t="s">
        <v>284</v>
      </c>
      <c r="F8" s="69">
        <v>96</v>
      </c>
      <c r="G8" s="19" t="s">
        <v>817</v>
      </c>
      <c r="H8" s="20">
        <v>10.121499999999999</v>
      </c>
      <c r="I8" s="21">
        <v>10.11</v>
      </c>
      <c r="J8" s="21">
        <f t="shared" ref="J8:J21" si="0">SUM(K8,L8,M8)</f>
        <v>0</v>
      </c>
      <c r="K8" s="21">
        <v>0</v>
      </c>
      <c r="L8" s="21">
        <v>0</v>
      </c>
      <c r="M8" s="21">
        <v>0</v>
      </c>
      <c r="N8" s="22">
        <f t="shared" ref="N8:N22" si="1">IFERROR(K8/I8,0)</f>
        <v>0</v>
      </c>
      <c r="O8" s="22">
        <f t="shared" ref="O8:O22" si="2">IFERROR(SUM(K8,L8)/I8,0)</f>
        <v>0</v>
      </c>
      <c r="P8" s="23">
        <f t="shared" ref="P8:P22" si="3">IFERROR(SUM(K8,L8,M8)/I8,0)</f>
        <v>0</v>
      </c>
      <c r="Q8" s="70">
        <v>0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5001510</v>
      </c>
      <c r="C9" s="19" t="s">
        <v>1487</v>
      </c>
      <c r="D9" s="68">
        <v>3000544</v>
      </c>
      <c r="E9" s="19" t="s">
        <v>1486</v>
      </c>
      <c r="F9" s="69">
        <v>10</v>
      </c>
      <c r="G9" s="19" t="s">
        <v>1499</v>
      </c>
      <c r="H9" s="20">
        <v>4.0592980000000001</v>
      </c>
      <c r="I9" s="21">
        <v>3.8891089999999986</v>
      </c>
      <c r="J9" s="21">
        <f t="shared" si="0"/>
        <v>0.93863506955676712</v>
      </c>
      <c r="K9" s="21">
        <v>0.24748854121025943</v>
      </c>
      <c r="L9" s="21">
        <v>0.25601683316017443</v>
      </c>
      <c r="M9" s="21">
        <v>0.43512969518633327</v>
      </c>
      <c r="N9" s="22">
        <f t="shared" si="1"/>
        <v>6.3636308781846826E-2</v>
      </c>
      <c r="O9" s="22">
        <f t="shared" si="2"/>
        <v>0.12946548280607051</v>
      </c>
      <c r="P9" s="23">
        <f t="shared" si="3"/>
        <v>0.24134964321050592</v>
      </c>
      <c r="Q9" s="70">
        <v>0</v>
      </c>
      <c r="R9" s="21">
        <v>0</v>
      </c>
      <c r="S9" s="23">
        <f t="shared" ref="S9:S21" si="4">IFERROR(R9/Q9,0)</f>
        <v>0</v>
      </c>
    </row>
    <row r="10" spans="1:19" ht="38.25" x14ac:dyDescent="0.25">
      <c r="A10" s="17"/>
      <c r="B10" s="19">
        <v>5001511</v>
      </c>
      <c r="C10" s="19" t="s">
        <v>1488</v>
      </c>
      <c r="D10" s="68">
        <v>3000544</v>
      </c>
      <c r="E10" s="19" t="s">
        <v>1486</v>
      </c>
      <c r="F10" s="69">
        <v>10</v>
      </c>
      <c r="G10" s="19" t="s">
        <v>1499</v>
      </c>
      <c r="H10" s="20">
        <v>2</v>
      </c>
      <c r="I10" s="21">
        <v>2</v>
      </c>
      <c r="J10" s="21">
        <f t="shared" si="0"/>
        <v>0.12742910186352674</v>
      </c>
      <c r="K10" s="21">
        <v>7.9648382554296404E-2</v>
      </c>
      <c r="L10" s="21">
        <v>2.746251029020641E-2</v>
      </c>
      <c r="M10" s="21">
        <v>2.0318209019023925E-2</v>
      </c>
      <c r="N10" s="22">
        <f t="shared" si="1"/>
        <v>3.9824191277148202E-2</v>
      </c>
      <c r="O10" s="22">
        <f t="shared" si="2"/>
        <v>5.3555446422251407E-2</v>
      </c>
      <c r="P10" s="23">
        <f t="shared" si="3"/>
        <v>6.371455093176337E-2</v>
      </c>
      <c r="Q10" s="70">
        <v>0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5001515</v>
      </c>
      <c r="C11" s="19" t="s">
        <v>1489</v>
      </c>
      <c r="D11" s="68">
        <v>3000423</v>
      </c>
      <c r="E11" s="19" t="s">
        <v>1485</v>
      </c>
      <c r="F11" s="69">
        <v>502</v>
      </c>
      <c r="G11" s="19" t="s">
        <v>1500</v>
      </c>
      <c r="H11" s="20">
        <v>1.439316</v>
      </c>
      <c r="I11" s="21">
        <v>1.6799679999999999</v>
      </c>
      <c r="J11" s="21">
        <f t="shared" si="0"/>
        <v>0.18805888813585625</v>
      </c>
      <c r="K11" s="21">
        <v>8.2874567953695077E-2</v>
      </c>
      <c r="L11" s="21">
        <v>5.1537100935092894E-2</v>
      </c>
      <c r="M11" s="21">
        <v>5.3647219247068278E-2</v>
      </c>
      <c r="N11" s="22">
        <f t="shared" si="1"/>
        <v>4.9331039611287285E-2</v>
      </c>
      <c r="O11" s="22">
        <f t="shared" si="2"/>
        <v>8.000846973798785E-2</v>
      </c>
      <c r="P11" s="23">
        <f t="shared" si="3"/>
        <v>0.11194194659413528</v>
      </c>
      <c r="Q11" s="70">
        <v>0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5003176</v>
      </c>
      <c r="C12" s="19" t="s">
        <v>1490</v>
      </c>
      <c r="D12" s="68">
        <v>3000423</v>
      </c>
      <c r="E12" s="19" t="s">
        <v>1485</v>
      </c>
      <c r="F12" s="69">
        <v>502</v>
      </c>
      <c r="G12" s="19" t="s">
        <v>1500</v>
      </c>
      <c r="H12" s="20">
        <v>11.560410000000001</v>
      </c>
      <c r="I12" s="21">
        <v>11.372010000000001</v>
      </c>
      <c r="J12" s="21">
        <f t="shared" si="0"/>
        <v>3.6478683846540072</v>
      </c>
      <c r="K12" s="21">
        <v>0.43103033304214478</v>
      </c>
      <c r="L12" s="21">
        <v>1.5165525274819949</v>
      </c>
      <c r="M12" s="21">
        <v>1.7002855241298676</v>
      </c>
      <c r="N12" s="22">
        <f t="shared" si="1"/>
        <v>3.7902739536998714E-2</v>
      </c>
      <c r="O12" s="22">
        <f t="shared" si="2"/>
        <v>0.17126109285202348</v>
      </c>
      <c r="P12" s="23">
        <f t="shared" si="3"/>
        <v>0.32077604439795665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5003177</v>
      </c>
      <c r="C13" s="19" t="s">
        <v>1491</v>
      </c>
      <c r="D13" s="68">
        <v>3000544</v>
      </c>
      <c r="E13" s="19" t="s">
        <v>1486</v>
      </c>
      <c r="F13" s="69">
        <v>10</v>
      </c>
      <c r="G13" s="19" t="s">
        <v>1499</v>
      </c>
      <c r="H13" s="20">
        <v>1.5</v>
      </c>
      <c r="I13" s="21">
        <v>1.4999999999999998</v>
      </c>
      <c r="J13" s="21">
        <f t="shared" si="0"/>
        <v>0.14460184951894917</v>
      </c>
      <c r="K13" s="21">
        <v>1.1121999741590116E-2</v>
      </c>
      <c r="L13" s="21">
        <v>7.9955851288104896E-2</v>
      </c>
      <c r="M13" s="21">
        <v>5.3523998489254154E-2</v>
      </c>
      <c r="N13" s="22">
        <f t="shared" si="1"/>
        <v>7.4146664943934119E-3</v>
      </c>
      <c r="O13" s="22">
        <f t="shared" si="2"/>
        <v>6.0718567353130019E-2</v>
      </c>
      <c r="P13" s="23">
        <f t="shared" si="3"/>
        <v>9.6401233012632787E-2</v>
      </c>
      <c r="Q13" s="70">
        <v>0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5003182</v>
      </c>
      <c r="C14" s="19" t="s">
        <v>1492</v>
      </c>
      <c r="D14" s="68">
        <v>3000423</v>
      </c>
      <c r="E14" s="19" t="s">
        <v>1485</v>
      </c>
      <c r="F14" s="69">
        <v>500</v>
      </c>
      <c r="G14" s="19" t="s">
        <v>1501</v>
      </c>
      <c r="H14" s="20">
        <v>5.3058479999999992</v>
      </c>
      <c r="I14" s="21">
        <v>5.4514899999999988</v>
      </c>
      <c r="J14" s="21">
        <f t="shared" si="0"/>
        <v>0.67241942936925625</v>
      </c>
      <c r="K14" s="21">
        <v>0.17072474025189877</v>
      </c>
      <c r="L14" s="21">
        <v>0.29554206513239478</v>
      </c>
      <c r="M14" s="21">
        <v>0.2061526239849627</v>
      </c>
      <c r="N14" s="22">
        <f t="shared" si="1"/>
        <v>3.1317078496319137E-2</v>
      </c>
      <c r="O14" s="22">
        <f t="shared" si="2"/>
        <v>8.5530158797740369E-2</v>
      </c>
      <c r="P14" s="23">
        <f t="shared" si="3"/>
        <v>0.12334598969625853</v>
      </c>
      <c r="Q14" s="70">
        <v>1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5003185</v>
      </c>
      <c r="C15" s="19" t="s">
        <v>1493</v>
      </c>
      <c r="D15" s="68">
        <v>3000399</v>
      </c>
      <c r="E15" s="19" t="s">
        <v>1484</v>
      </c>
      <c r="F15" s="69">
        <v>86</v>
      </c>
      <c r="G15" s="19" t="s">
        <v>508</v>
      </c>
      <c r="H15" s="20">
        <v>31.738631000000026</v>
      </c>
      <c r="I15" s="21">
        <v>44.679947999999975</v>
      </c>
      <c r="J15" s="21">
        <f t="shared" si="0"/>
        <v>8.6265746209728604</v>
      </c>
      <c r="K15" s="21">
        <v>2.8985797852328687</v>
      </c>
      <c r="L15" s="21">
        <v>3.0529796464652463</v>
      </c>
      <c r="M15" s="21">
        <v>2.6750151892747454</v>
      </c>
      <c r="N15" s="22">
        <f t="shared" si="1"/>
        <v>6.4874287347712903E-2</v>
      </c>
      <c r="O15" s="22">
        <f t="shared" si="2"/>
        <v>0.13320426048163975</v>
      </c>
      <c r="P15" s="23">
        <f t="shared" si="3"/>
        <v>0.19307485812142988</v>
      </c>
      <c r="Q15" s="70">
        <v>14351</v>
      </c>
      <c r="R15" s="21">
        <v>0</v>
      </c>
      <c r="S15" s="23">
        <f t="shared" si="4"/>
        <v>0</v>
      </c>
    </row>
    <row r="16" spans="1:19" ht="38.25" x14ac:dyDescent="0.25">
      <c r="A16" s="17"/>
      <c r="B16" s="19">
        <v>5003191</v>
      </c>
      <c r="C16" s="19" t="s">
        <v>1494</v>
      </c>
      <c r="D16" s="68">
        <v>3000399</v>
      </c>
      <c r="E16" s="19" t="s">
        <v>1484</v>
      </c>
      <c r="F16" s="69">
        <v>86</v>
      </c>
      <c r="G16" s="19" t="s">
        <v>508</v>
      </c>
      <c r="H16" s="20">
        <v>3.1169540000000002</v>
      </c>
      <c r="I16" s="21">
        <v>2.6487439999999993</v>
      </c>
      <c r="J16" s="21">
        <f t="shared" si="0"/>
        <v>0.35284175455308286</v>
      </c>
      <c r="K16" s="21">
        <v>0.11822937586111948</v>
      </c>
      <c r="L16" s="21">
        <v>0.11308448019553907</v>
      </c>
      <c r="M16" s="21">
        <v>0.12152789849642431</v>
      </c>
      <c r="N16" s="22">
        <f t="shared" si="1"/>
        <v>4.4636014602060264E-2</v>
      </c>
      <c r="O16" s="22">
        <f t="shared" si="2"/>
        <v>8.7329638521751671E-2</v>
      </c>
      <c r="P16" s="23">
        <f t="shared" si="3"/>
        <v>0.1332109688792435</v>
      </c>
      <c r="Q16" s="70">
        <v>0</v>
      </c>
      <c r="R16" s="21">
        <v>0</v>
      </c>
      <c r="S16" s="23">
        <f t="shared" si="4"/>
        <v>0</v>
      </c>
    </row>
    <row r="17" spans="1:19" ht="38.25" x14ac:dyDescent="0.25">
      <c r="A17" s="17"/>
      <c r="B17" s="19">
        <v>5003191</v>
      </c>
      <c r="C17" s="19" t="s">
        <v>1494</v>
      </c>
      <c r="D17" s="68">
        <v>3000544</v>
      </c>
      <c r="E17" s="19" t="s">
        <v>1486</v>
      </c>
      <c r="F17" s="69">
        <v>86</v>
      </c>
      <c r="G17" s="19" t="s">
        <v>508</v>
      </c>
      <c r="H17" s="20">
        <v>0.80192000000000008</v>
      </c>
      <c r="I17" s="21">
        <v>0.80191999999999997</v>
      </c>
      <c r="J17" s="21">
        <f t="shared" si="0"/>
        <v>9.3873503268696368E-2</v>
      </c>
      <c r="K17" s="21">
        <v>0</v>
      </c>
      <c r="L17" s="21">
        <v>1.0555400513112545E-3</v>
      </c>
      <c r="M17" s="21">
        <v>9.2817963217385113E-2</v>
      </c>
      <c r="N17" s="22">
        <f t="shared" si="1"/>
        <v>0</v>
      </c>
      <c r="O17" s="22">
        <f t="shared" si="2"/>
        <v>1.3162660256774423E-3</v>
      </c>
      <c r="P17" s="23">
        <f t="shared" si="3"/>
        <v>0.11706093284703757</v>
      </c>
      <c r="Q17" s="70">
        <v>0</v>
      </c>
      <c r="R17" s="21">
        <v>0</v>
      </c>
      <c r="S17" s="23">
        <f t="shared" si="4"/>
        <v>0</v>
      </c>
    </row>
    <row r="18" spans="1:19" ht="25.5" x14ac:dyDescent="0.25">
      <c r="A18" s="17"/>
      <c r="B18" s="19">
        <v>5003258</v>
      </c>
      <c r="C18" s="19" t="s">
        <v>1495</v>
      </c>
      <c r="D18" s="68">
        <v>3000423</v>
      </c>
      <c r="E18" s="19" t="s">
        <v>1485</v>
      </c>
      <c r="F18" s="69">
        <v>502</v>
      </c>
      <c r="G18" s="19" t="s">
        <v>1500</v>
      </c>
      <c r="H18" s="20">
        <v>43.275741000000004</v>
      </c>
      <c r="I18" s="21">
        <v>43.887539000000004</v>
      </c>
      <c r="J18" s="21">
        <f t="shared" si="0"/>
        <v>31.639640957768279</v>
      </c>
      <c r="K18" s="21">
        <v>21.368578974535922</v>
      </c>
      <c r="L18" s="21">
        <v>8.7733765857810795</v>
      </c>
      <c r="M18" s="21">
        <v>1.4976853974512778</v>
      </c>
      <c r="N18" s="22">
        <f t="shared" si="1"/>
        <v>0.48689398998963968</v>
      </c>
      <c r="O18" s="22">
        <f t="shared" si="2"/>
        <v>0.68679985816286027</v>
      </c>
      <c r="P18" s="23">
        <f t="shared" si="3"/>
        <v>0.72092538517068083</v>
      </c>
      <c r="Q18" s="70">
        <v>0</v>
      </c>
      <c r="R18" s="21">
        <v>0</v>
      </c>
      <c r="S18" s="23">
        <f t="shared" si="4"/>
        <v>0</v>
      </c>
    </row>
    <row r="19" spans="1:19" ht="38.25" x14ac:dyDescent="0.25">
      <c r="A19" s="17"/>
      <c r="B19" s="19">
        <v>5004208</v>
      </c>
      <c r="C19" s="19" t="s">
        <v>1496</v>
      </c>
      <c r="D19" s="68">
        <v>3000399</v>
      </c>
      <c r="E19" s="19" t="s">
        <v>1484</v>
      </c>
      <c r="F19" s="69">
        <v>23</v>
      </c>
      <c r="G19" s="19" t="s">
        <v>1502</v>
      </c>
      <c r="H19" s="20">
        <v>5.6628999999999996</v>
      </c>
      <c r="I19" s="21">
        <v>6.152931999999999</v>
      </c>
      <c r="J19" s="21">
        <f t="shared" si="0"/>
        <v>1.4055746661750845</v>
      </c>
      <c r="K19" s="21">
        <v>0.53210619494348066</v>
      </c>
      <c r="L19" s="21">
        <v>0.46160848269107646</v>
      </c>
      <c r="M19" s="21">
        <v>0.41185998854052741</v>
      </c>
      <c r="N19" s="22">
        <f t="shared" si="1"/>
        <v>8.6480103297660496E-2</v>
      </c>
      <c r="O19" s="22">
        <f t="shared" si="2"/>
        <v>0.16150262633075699</v>
      </c>
      <c r="P19" s="23">
        <f t="shared" si="3"/>
        <v>0.22843981798841345</v>
      </c>
      <c r="Q19" s="70">
        <v>1</v>
      </c>
      <c r="R19" s="21">
        <v>0</v>
      </c>
      <c r="S19" s="23">
        <f t="shared" si="4"/>
        <v>0</v>
      </c>
    </row>
    <row r="20" spans="1:19" ht="38.25" x14ac:dyDescent="0.25">
      <c r="A20" s="17"/>
      <c r="B20" s="19">
        <v>5004209</v>
      </c>
      <c r="C20" s="19" t="s">
        <v>1497</v>
      </c>
      <c r="D20" s="68">
        <v>3000399</v>
      </c>
      <c r="E20" s="19" t="s">
        <v>1484</v>
      </c>
      <c r="F20" s="69">
        <v>500</v>
      </c>
      <c r="G20" s="19" t="s">
        <v>1501</v>
      </c>
      <c r="H20" s="20">
        <v>15.750294000000004</v>
      </c>
      <c r="I20" s="21">
        <v>14.544998999999995</v>
      </c>
      <c r="J20" s="21">
        <f t="shared" si="0"/>
        <v>4.7831557255276493</v>
      </c>
      <c r="K20" s="21">
        <v>2.2350531992633478</v>
      </c>
      <c r="L20" s="21">
        <v>0.88477816658723896</v>
      </c>
      <c r="M20" s="21">
        <v>1.6633243596770626</v>
      </c>
      <c r="N20" s="22">
        <f t="shared" si="1"/>
        <v>0.15366472003630585</v>
      </c>
      <c r="O20" s="22">
        <f t="shared" si="2"/>
        <v>0.21449512412139649</v>
      </c>
      <c r="P20" s="23">
        <f t="shared" si="3"/>
        <v>0.3288522553715989</v>
      </c>
      <c r="Q20" s="70">
        <v>0</v>
      </c>
      <c r="R20" s="21">
        <v>0</v>
      </c>
      <c r="S20" s="23">
        <f t="shared" si="4"/>
        <v>0</v>
      </c>
    </row>
    <row r="21" spans="1:19" ht="25.5" x14ac:dyDescent="0.25">
      <c r="A21" s="17"/>
      <c r="B21" s="19">
        <v>5004210</v>
      </c>
      <c r="C21" s="19" t="s">
        <v>1498</v>
      </c>
      <c r="D21" s="68">
        <v>3000423</v>
      </c>
      <c r="E21" s="19" t="s">
        <v>1485</v>
      </c>
      <c r="F21" s="69">
        <v>42</v>
      </c>
      <c r="G21" s="19" t="s">
        <v>542</v>
      </c>
      <c r="H21" s="20">
        <v>1.3</v>
      </c>
      <c r="I21" s="21">
        <v>1.3</v>
      </c>
      <c r="J21" s="21">
        <f t="shared" si="0"/>
        <v>0</v>
      </c>
      <c r="K21" s="21">
        <v>0</v>
      </c>
      <c r="L21" s="21">
        <v>0</v>
      </c>
      <c r="M21" s="21">
        <v>0</v>
      </c>
      <c r="N21" s="22">
        <f t="shared" si="1"/>
        <v>0</v>
      </c>
      <c r="O21" s="22">
        <f t="shared" si="2"/>
        <v>0</v>
      </c>
      <c r="P21" s="23">
        <f t="shared" si="3"/>
        <v>0</v>
      </c>
      <c r="Q21" s="70">
        <v>0</v>
      </c>
      <c r="R21" s="21">
        <v>0</v>
      </c>
      <c r="S21" s="23">
        <f t="shared" si="4"/>
        <v>0</v>
      </c>
    </row>
    <row r="22" spans="1:19" ht="15.75" thickBot="1" x14ac:dyDescent="0.3">
      <c r="A22" s="41" t="s">
        <v>302</v>
      </c>
      <c r="B22" s="43"/>
      <c r="C22" s="43"/>
      <c r="D22" s="65"/>
      <c r="E22" s="43"/>
      <c r="F22" s="66"/>
      <c r="G22" s="43"/>
      <c r="H22" s="44">
        <f t="shared" ref="H22:M22" ca="1" si="5">OFFSET(H22,-MATCH("PROYECTOS",$A$8:$A$31,0)-1,0)-(OFFSET(H22,-MATCH("PROYECTOS",$A$8:$A$31,0),0))</f>
        <v>166.27887400000003</v>
      </c>
      <c r="I22" s="45">
        <f t="shared" ca="1" si="5"/>
        <v>349.21618499999994</v>
      </c>
      <c r="J22" s="45">
        <f t="shared" ca="1" si="5"/>
        <v>75.70782709160801</v>
      </c>
      <c r="K22" s="45">
        <f t="shared" ca="1" si="5"/>
        <v>23.651542173211055</v>
      </c>
      <c r="L22" s="45">
        <f t="shared" ca="1" si="5"/>
        <v>25.685367181067701</v>
      </c>
      <c r="M22" s="45">
        <f t="shared" ca="1" si="5"/>
        <v>26.37091773732925</v>
      </c>
      <c r="N22" s="46">
        <f t="shared" ca="1" si="1"/>
        <v>6.7727508601043387E-2</v>
      </c>
      <c r="O22" s="46">
        <f t="shared" ca="1" si="2"/>
        <v>0.14127898841309078</v>
      </c>
      <c r="P22" s="47">
        <f t="shared" ca="1" si="3"/>
        <v>0.2167935804338737</v>
      </c>
      <c r="Q22" s="67"/>
      <c r="R22" s="45"/>
      <c r="S22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workbookViewId="0">
      <selection activeCell="A19" sqref="A19:L19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103</v>
      </c>
      <c r="B1" s="50" t="s">
        <v>64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1505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85.712795</v>
      </c>
      <c r="E6" s="14">
        <v>93.896793000000002</v>
      </c>
      <c r="F6" s="14">
        <v>24.623991065110204</v>
      </c>
      <c r="G6" s="14">
        <v>11.948637093983052</v>
      </c>
      <c r="H6" s="14">
        <v>6.3101893062894305</v>
      </c>
      <c r="I6" s="14">
        <v>6.3651646648377209</v>
      </c>
      <c r="J6" s="15">
        <v>0.12725287746497424</v>
      </c>
      <c r="K6" s="15">
        <v>0.19445633675979201</v>
      </c>
      <c r="L6" s="16">
        <v>0.26224528312814904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76.450883000000005</v>
      </c>
      <c r="E7" s="38">
        <f ca="1">SUM(E8:OFFSET(E6,MATCH("GOBIERNOS REGIONALES",$A$8:$A$50,0),0))</f>
        <v>83.064981000000003</v>
      </c>
      <c r="F7" s="38">
        <f ca="1">SUM(F8:OFFSET(F6,MATCH("GOBIERNOS REGIONALES",$A$8:$A$50,0),0))</f>
        <v>21.993218323788824</v>
      </c>
      <c r="G7" s="38">
        <f ca="1">SUM(G8:OFFSET(G6,MATCH("GOBIERNOS REGIONALES",$A$8:$A$50,0),0))</f>
        <v>10.870498296205369</v>
      </c>
      <c r="H7" s="38">
        <f ca="1">SUM(H8:OFFSET(H6,MATCH("GOBIERNOS REGIONALES",$A$8:$A$50,0),0))</f>
        <v>5.5403391221479978</v>
      </c>
      <c r="I7" s="38">
        <f ca="1">SUM(I8:OFFSET(I6,MATCH("GOBIERNOS REGIONALES",$A$8:$A$50,0),0))</f>
        <v>5.582380905435457</v>
      </c>
      <c r="J7" s="39">
        <f ca="1">IFERROR(G7/E7,0)</f>
        <v>0.13086740242805051</v>
      </c>
      <c r="K7" s="39">
        <f ca="1">IFERROR(SUM(G7,H7)/E7,0)</f>
        <v>0.19756625741422087</v>
      </c>
      <c r="L7" s="40">
        <f ca="1">IFERROR(SUM(G7,H7,I7)/E7,0)</f>
        <v>0.26477124365788784</v>
      </c>
      <c r="M7" s="4"/>
    </row>
    <row r="8" spans="1:13" ht="25.5" x14ac:dyDescent="0.25">
      <c r="A8" s="17"/>
      <c r="B8" s="18">
        <v>12</v>
      </c>
      <c r="C8" s="19" t="s">
        <v>117</v>
      </c>
      <c r="D8" s="20">
        <v>13.667831000000003</v>
      </c>
      <c r="E8" s="21">
        <v>16.714555000000004</v>
      </c>
      <c r="F8" s="21">
        <f t="shared" ref="F8:F20" si="0">SUM(G8,H8,I8)</f>
        <v>4.9233145226471606</v>
      </c>
      <c r="G8" s="21">
        <v>2.60535524716488</v>
      </c>
      <c r="H8" s="21">
        <v>1.1929314089793479</v>
      </c>
      <c r="I8" s="21">
        <v>1.1250278665029327</v>
      </c>
      <c r="J8" s="22">
        <f t="shared" ref="J8:J20" si="1">IFERROR(G8/E8,0)</f>
        <v>0.15587344366421238</v>
      </c>
      <c r="K8" s="22">
        <f t="shared" ref="K8:K20" si="2">IFERROR(SUM(G8,H8)/E8,0)</f>
        <v>0.22724425844087545</v>
      </c>
      <c r="L8" s="23">
        <f t="shared" ref="L8:L20" si="3">IFERROR(SUM(G8,H8,I8)/E8,0)</f>
        <v>0.29455253356413974</v>
      </c>
      <c r="M8" s="4"/>
    </row>
    <row r="9" spans="1:13" ht="25.5" x14ac:dyDescent="0.25">
      <c r="A9" s="17"/>
      <c r="B9" s="18">
        <v>121</v>
      </c>
      <c r="C9" s="19" t="s">
        <v>146</v>
      </c>
      <c r="D9" s="20">
        <v>62.783052000000005</v>
      </c>
      <c r="E9" s="21">
        <v>66.350425999999999</v>
      </c>
      <c r="F9" s="21">
        <f t="shared" si="0"/>
        <v>17.069903801141663</v>
      </c>
      <c r="G9" s="21">
        <v>8.2651430490404891</v>
      </c>
      <c r="H9" s="21">
        <v>4.3474077131686499</v>
      </c>
      <c r="I9" s="21">
        <v>4.4573530389325242</v>
      </c>
      <c r="J9" s="22">
        <f t="shared" si="1"/>
        <v>0.12456804797365566</v>
      </c>
      <c r="K9" s="22">
        <f t="shared" si="2"/>
        <v>0.19008997413534526</v>
      </c>
      <c r="L9" s="23">
        <f t="shared" si="3"/>
        <v>0.25726894053614158</v>
      </c>
      <c r="M9" s="4"/>
    </row>
    <row r="10" spans="1:13" x14ac:dyDescent="0.25">
      <c r="A10" s="34" t="s">
        <v>214</v>
      </c>
      <c r="B10" s="57"/>
      <c r="C10" s="36"/>
      <c r="D10" s="37">
        <f ca="1">SUM(D11:OFFSET(D9,(MATCH("GOBIERNOS LOCALES",$A$8:$A$50,0)-MATCH("GOBIERNOS REGIONALES",$A$8:$A$50,0)),0))</f>
        <v>9.2619120000000024</v>
      </c>
      <c r="E10" s="38">
        <f ca="1">SUM(E11:OFFSET(E9,(MATCH("GOBIERNOS LOCALES",$A$8:$A$50,0)-MATCH("GOBIERNOS REGIONALES",$A$8:$A$50,0)),0))</f>
        <v>10.831811999999998</v>
      </c>
      <c r="F10" s="38">
        <f ca="1">SUM(F11:OFFSET(F9,(MATCH("GOBIERNOS LOCALES",$A$8:$A$50,0)-MATCH("GOBIERNOS REGIONALES",$A$8:$A$50,0)),0))</f>
        <v>2.6307727413213797</v>
      </c>
      <c r="G10" s="38">
        <f ca="1">SUM(G11:OFFSET(G9,(MATCH("GOBIERNOS LOCALES",$A$8:$A$50,0)-MATCH("GOBIERNOS REGIONALES",$A$8:$A$50,0)),0))</f>
        <v>1.0781387977776831</v>
      </c>
      <c r="H10" s="38">
        <f ca="1">SUM(H11:OFFSET(H9,(MATCH("GOBIERNOS LOCALES",$A$8:$A$50,0)-MATCH("GOBIERNOS REGIONALES",$A$8:$A$50,0)),0))</f>
        <v>0.76985018414143269</v>
      </c>
      <c r="I10" s="38">
        <f ca="1">SUM(I11:OFFSET(I9,(MATCH("GOBIERNOS LOCALES",$A$8:$A$50,0)-MATCH("GOBIERNOS REGIONALES",$A$8:$A$50,0)),0))</f>
        <v>0.78278375940226397</v>
      </c>
      <c r="J10" s="39">
        <f t="shared" ca="1" si="1"/>
        <v>9.9534482114135958E-2</v>
      </c>
      <c r="K10" s="39">
        <f t="shared" ca="1" si="2"/>
        <v>0.17060755688144477</v>
      </c>
      <c r="L10" s="40">
        <f t="shared" ca="1" si="3"/>
        <v>0.24287466781378594</v>
      </c>
      <c r="M10" s="4"/>
    </row>
    <row r="11" spans="1:13" x14ac:dyDescent="0.25">
      <c r="A11" s="17"/>
      <c r="B11" s="18">
        <v>442</v>
      </c>
      <c r="C11" s="19" t="s">
        <v>217</v>
      </c>
      <c r="D11" s="20">
        <v>8.5743999999999987E-2</v>
      </c>
      <c r="E11" s="21">
        <v>0.31418199999999996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</row>
    <row r="12" spans="1:13" x14ac:dyDescent="0.25">
      <c r="A12" s="17"/>
      <c r="B12" s="18">
        <v>443</v>
      </c>
      <c r="C12" s="19" t="s">
        <v>218</v>
      </c>
      <c r="D12" s="20">
        <v>0.13819000000000006</v>
      </c>
      <c r="E12" s="21">
        <v>0.13819000000000006</v>
      </c>
      <c r="F12" s="21">
        <f t="shared" si="0"/>
        <v>2.8262890249607153E-2</v>
      </c>
      <c r="G12" s="21">
        <v>5.5020000145304948E-3</v>
      </c>
      <c r="H12" s="21">
        <v>1.3594740332337096E-2</v>
      </c>
      <c r="I12" s="21">
        <v>9.1661499027395621E-3</v>
      </c>
      <c r="J12" s="22">
        <f t="shared" si="1"/>
        <v>3.9814747916133528E-2</v>
      </c>
      <c r="K12" s="22">
        <f t="shared" si="2"/>
        <v>0.13819191219963517</v>
      </c>
      <c r="L12" s="23">
        <f t="shared" si="3"/>
        <v>0.20452196432163788</v>
      </c>
      <c r="M12" s="4"/>
    </row>
    <row r="13" spans="1:13" x14ac:dyDescent="0.25">
      <c r="A13" s="17"/>
      <c r="B13" s="18">
        <v>445</v>
      </c>
      <c r="C13" s="19" t="s">
        <v>220</v>
      </c>
      <c r="D13" s="20">
        <v>1.5431030000000003</v>
      </c>
      <c r="E13" s="21">
        <v>2.0025939999999993</v>
      </c>
      <c r="F13" s="21">
        <f t="shared" si="0"/>
        <v>0.15492040945173358</v>
      </c>
      <c r="G13" s="21">
        <v>1.6344259784091264E-2</v>
      </c>
      <c r="H13" s="21">
        <v>5.6990618781128433E-2</v>
      </c>
      <c r="I13" s="21">
        <v>8.158553088651388E-2</v>
      </c>
      <c r="J13" s="22">
        <f t="shared" si="1"/>
        <v>8.1615443689990429E-3</v>
      </c>
      <c r="K13" s="22">
        <f t="shared" si="2"/>
        <v>3.6619943216258374E-2</v>
      </c>
      <c r="L13" s="23">
        <f t="shared" si="3"/>
        <v>7.7359868975805199E-2</v>
      </c>
      <c r="M13" s="4"/>
    </row>
    <row r="14" spans="1:13" x14ac:dyDescent="0.25">
      <c r="A14" s="17"/>
      <c r="B14" s="18">
        <v>451</v>
      </c>
      <c r="C14" s="19" t="s">
        <v>226</v>
      </c>
      <c r="D14" s="20">
        <v>2.5582390000000008</v>
      </c>
      <c r="E14" s="21">
        <v>2.6632389999999995</v>
      </c>
      <c r="F14" s="21">
        <f t="shared" si="0"/>
        <v>0.67526955958965118</v>
      </c>
      <c r="G14" s="21">
        <v>0.31645363074676425</v>
      </c>
      <c r="H14" s="21">
        <v>0.17094985886251379</v>
      </c>
      <c r="I14" s="21">
        <v>0.18786606998037314</v>
      </c>
      <c r="J14" s="22">
        <f t="shared" si="1"/>
        <v>0.11882284344242643</v>
      </c>
      <c r="K14" s="22">
        <f t="shared" si="2"/>
        <v>0.18301154707079542</v>
      </c>
      <c r="L14" s="23">
        <f t="shared" si="3"/>
        <v>0.25355199424071639</v>
      </c>
      <c r="M14" s="4"/>
    </row>
    <row r="15" spans="1:13" x14ac:dyDescent="0.25">
      <c r="A15" s="17"/>
      <c r="B15" s="18">
        <v>452</v>
      </c>
      <c r="C15" s="19" t="s">
        <v>227</v>
      </c>
      <c r="D15" s="20">
        <v>0.54805999999999999</v>
      </c>
      <c r="E15" s="21">
        <v>0.66848000000000019</v>
      </c>
      <c r="F15" s="21">
        <f t="shared" si="0"/>
        <v>0.18208562046493171</v>
      </c>
      <c r="G15" s="21">
        <v>9.1774110202095471E-2</v>
      </c>
      <c r="H15" s="21">
        <v>4.379860019980697E-2</v>
      </c>
      <c r="I15" s="21">
        <v>4.6512910063029267E-2</v>
      </c>
      <c r="J15" s="22">
        <f t="shared" si="1"/>
        <v>0.1372877426431538</v>
      </c>
      <c r="K15" s="22">
        <f t="shared" si="2"/>
        <v>0.20280742939489949</v>
      </c>
      <c r="L15" s="23">
        <f t="shared" si="3"/>
        <v>0.27238753659785131</v>
      </c>
      <c r="M15" s="4"/>
    </row>
    <row r="16" spans="1:13" x14ac:dyDescent="0.25">
      <c r="A16" s="17"/>
      <c r="B16" s="18">
        <v>454</v>
      </c>
      <c r="C16" s="19" t="s">
        <v>229</v>
      </c>
      <c r="D16" s="20">
        <v>0.9717920000000001</v>
      </c>
      <c r="E16" s="21">
        <v>0.97148699999999977</v>
      </c>
      <c r="F16" s="21">
        <f t="shared" si="0"/>
        <v>0.2912159309571507</v>
      </c>
      <c r="G16" s="21">
        <v>0.12875212149720028</v>
      </c>
      <c r="H16" s="21">
        <v>7.6569149868191744E-2</v>
      </c>
      <c r="I16" s="21">
        <v>8.5894659591758682E-2</v>
      </c>
      <c r="J16" s="22">
        <f t="shared" si="1"/>
        <v>0.13253097725157445</v>
      </c>
      <c r="K16" s="22">
        <f t="shared" si="2"/>
        <v>0.21134742036217888</v>
      </c>
      <c r="L16" s="23">
        <f t="shared" si="3"/>
        <v>0.29976307552972997</v>
      </c>
      <c r="M16" s="4"/>
    </row>
    <row r="17" spans="1:13" x14ac:dyDescent="0.25">
      <c r="A17" s="17"/>
      <c r="B17" s="18">
        <v>457</v>
      </c>
      <c r="C17" s="19" t="s">
        <v>232</v>
      </c>
      <c r="D17" s="20">
        <v>1.5712900000000003</v>
      </c>
      <c r="E17" s="21">
        <v>1.5719029999999998</v>
      </c>
      <c r="F17" s="21">
        <f t="shared" si="0"/>
        <v>0.51041221908599255</v>
      </c>
      <c r="G17" s="21">
        <v>0.1633960800463683</v>
      </c>
      <c r="H17" s="21">
        <v>0.20494125760160387</v>
      </c>
      <c r="I17" s="21">
        <v>0.14207488143802038</v>
      </c>
      <c r="J17" s="22">
        <f t="shared" si="1"/>
        <v>0.10394794083755061</v>
      </c>
      <c r="K17" s="22">
        <f t="shared" si="2"/>
        <v>0.23432574252226263</v>
      </c>
      <c r="L17" s="23">
        <f t="shared" si="3"/>
        <v>0.32470974295868932</v>
      </c>
      <c r="M17" s="4"/>
    </row>
    <row r="18" spans="1:13" x14ac:dyDescent="0.25">
      <c r="A18" s="17"/>
      <c r="B18" s="18">
        <v>459</v>
      </c>
      <c r="C18" s="19" t="s">
        <v>234</v>
      </c>
      <c r="D18" s="20">
        <v>1.29318</v>
      </c>
      <c r="E18" s="21">
        <v>1.9294230000000001</v>
      </c>
      <c r="F18" s="21">
        <f t="shared" si="0"/>
        <v>0.68044741069934389</v>
      </c>
      <c r="G18" s="21">
        <v>0.30607889510429231</v>
      </c>
      <c r="H18" s="21">
        <v>0.17462545836497156</v>
      </c>
      <c r="I18" s="21">
        <v>0.19974305723008001</v>
      </c>
      <c r="J18" s="22">
        <f t="shared" si="1"/>
        <v>0.15863752795747346</v>
      </c>
      <c r="K18" s="22">
        <f t="shared" si="2"/>
        <v>0.24914409824557074</v>
      </c>
      <c r="L18" s="23">
        <f t="shared" si="3"/>
        <v>0.35266886043099094</v>
      </c>
      <c r="M18" s="4"/>
    </row>
    <row r="19" spans="1:13" ht="15.75" thickBot="1" x14ac:dyDescent="0.3">
      <c r="A19" s="24"/>
      <c r="B19" s="25">
        <v>462</v>
      </c>
      <c r="C19" s="26" t="s">
        <v>237</v>
      </c>
      <c r="D19" s="27">
        <v>0.55231399999999997</v>
      </c>
      <c r="E19" s="28">
        <v>0.57231399999999999</v>
      </c>
      <c r="F19" s="28">
        <f t="shared" si="0"/>
        <v>0.10815870082296897</v>
      </c>
      <c r="G19" s="28">
        <v>4.9837700382340699E-2</v>
      </c>
      <c r="H19" s="28">
        <v>2.8380500130879227E-2</v>
      </c>
      <c r="I19" s="28">
        <v>2.9940500309749041E-2</v>
      </c>
      <c r="J19" s="29">
        <f t="shared" si="1"/>
        <v>8.708104359205035E-2</v>
      </c>
      <c r="K19" s="29">
        <f t="shared" si="2"/>
        <v>0.13667008060823241</v>
      </c>
      <c r="L19" s="30">
        <f t="shared" si="3"/>
        <v>0.18898489434640595</v>
      </c>
      <c r="M19" s="4"/>
    </row>
    <row r="20" spans="1:13" x14ac:dyDescent="0.25">
      <c r="A20" t="s">
        <v>241</v>
      </c>
      <c r="D20" s="5"/>
      <c r="E20" s="5"/>
      <c r="F20" s="5">
        <f t="shared" si="0"/>
        <v>0</v>
      </c>
      <c r="G20" s="5"/>
      <c r="H20" s="5"/>
      <c r="I20" s="5"/>
      <c r="J20" s="4">
        <f t="shared" si="1"/>
        <v>0</v>
      </c>
      <c r="K20" s="4">
        <f t="shared" si="2"/>
        <v>0</v>
      </c>
      <c r="L20" s="4">
        <f t="shared" si="3"/>
        <v>0</v>
      </c>
      <c r="M20" s="4"/>
    </row>
    <row r="21" spans="1:13" x14ac:dyDescent="0.25">
      <c r="D21" s="5"/>
      <c r="E21" s="5"/>
      <c r="F21" s="5"/>
      <c r="G21" s="5"/>
      <c r="H21" s="5"/>
      <c r="I21" s="5"/>
      <c r="J21" s="4"/>
      <c r="K21" s="4"/>
      <c r="L21" s="4"/>
      <c r="M2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103</v>
      </c>
      <c r="B1" s="51" t="s">
        <v>64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1506</v>
      </c>
      <c r="N2" s="72" t="s">
        <v>1518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85.712795</v>
      </c>
      <c r="E6" s="14">
        <f ca="1">SUM(E7:OFFSET(E7,50,0))</f>
        <v>93.896793000000002</v>
      </c>
      <c r="F6" s="14">
        <f ca="1">SUM(F7:OFFSET(F7,50,0))</f>
        <v>24.623991065110204</v>
      </c>
      <c r="G6" s="14">
        <f ca="1">SUM(G7:OFFSET(G7,50,0))</f>
        <v>11.948637093983052</v>
      </c>
      <c r="H6" s="14">
        <f ca="1">SUM(H7:OFFSET(H7,50,0))</f>
        <v>6.3101893062894305</v>
      </c>
      <c r="I6" s="14">
        <f ca="1">SUM(I7:OFFSET(I7,50,0))</f>
        <v>6.3651646648377209</v>
      </c>
      <c r="J6" s="15">
        <f ca="1">IFERROR(G6/E6,0)</f>
        <v>0.12725287746497424</v>
      </c>
      <c r="K6" s="15">
        <f ca="1">IFERROR(SUM(G6,H6)/E6,0)</f>
        <v>0.19445633675979201</v>
      </c>
      <c r="L6" s="16">
        <f ca="1">IFERROR(SUM(G6,H6,I6)/E6,0)</f>
        <v>0.26224528312814904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2</v>
      </c>
      <c r="C7" s="19" t="s">
        <v>259</v>
      </c>
      <c r="D7" s="20">
        <v>1.1048279999999999</v>
      </c>
      <c r="E7" s="21">
        <v>1.36877</v>
      </c>
      <c r="F7" s="21">
        <f t="shared" ref="F7:F22" si="0">SUM(G7,H7,I7)</f>
        <v>0.35701879892349098</v>
      </c>
      <c r="G7" s="21">
        <v>0.14516988927789498</v>
      </c>
      <c r="H7" s="21">
        <v>0.1148570012574055</v>
      </c>
      <c r="I7" s="21">
        <v>9.6991908388190495E-2</v>
      </c>
      <c r="J7" s="22">
        <f t="shared" ref="J7:J22" si="1">IFERROR(G7/E7,0)</f>
        <v>0.10605864336440379</v>
      </c>
      <c r="K7" s="22">
        <f t="shared" ref="K7:K22" si="2">IFERROR(SUM(G7,H7)/E7,0)</f>
        <v>0.18997120811772647</v>
      </c>
      <c r="L7" s="23">
        <f t="shared" ref="L7:L22" si="3">IFERROR(SUM(G7,H7,I7)/E7,0)</f>
        <v>0.26083184094003448</v>
      </c>
      <c r="M7" s="4"/>
      <c r="N7" t="s">
        <v>279</v>
      </c>
      <c r="O7" s="5">
        <v>0.68044741069934389</v>
      </c>
      <c r="P7" s="71">
        <v>0.35266886043099094</v>
      </c>
    </row>
    <row r="8" spans="1:16" x14ac:dyDescent="0.25">
      <c r="A8" s="17"/>
      <c r="B8" s="55">
        <v>3</v>
      </c>
      <c r="C8" s="19" t="s">
        <v>260</v>
      </c>
      <c r="D8" s="20">
        <v>8.5743999999999987E-2</v>
      </c>
      <c r="E8" s="21">
        <v>0.31418200000000002</v>
      </c>
      <c r="F8" s="21">
        <f t="shared" si="0"/>
        <v>0</v>
      </c>
      <c r="G8" s="21">
        <v>0</v>
      </c>
      <c r="H8" s="21">
        <v>0</v>
      </c>
      <c r="I8" s="21">
        <v>0</v>
      </c>
      <c r="J8" s="22">
        <f t="shared" si="1"/>
        <v>0</v>
      </c>
      <c r="K8" s="22">
        <f t="shared" si="2"/>
        <v>0</v>
      </c>
      <c r="L8" s="23">
        <f t="shared" si="3"/>
        <v>0</v>
      </c>
      <c r="M8" s="4"/>
      <c r="N8" t="s">
        <v>277</v>
      </c>
      <c r="O8" s="5">
        <v>0.51041221908599255</v>
      </c>
      <c r="P8" s="71">
        <v>0.32470974295868932</v>
      </c>
    </row>
    <row r="9" spans="1:16" x14ac:dyDescent="0.25">
      <c r="A9" s="17"/>
      <c r="B9" s="55">
        <v>4</v>
      </c>
      <c r="C9" s="19" t="s">
        <v>261</v>
      </c>
      <c r="D9" s="20">
        <v>0.13819000000000006</v>
      </c>
      <c r="E9" s="21">
        <v>0.84915399999999996</v>
      </c>
      <c r="F9" s="21">
        <f t="shared" si="0"/>
        <v>2.8262890249607153E-2</v>
      </c>
      <c r="G9" s="21">
        <v>5.5020000145304948E-3</v>
      </c>
      <c r="H9" s="21">
        <v>1.3594740332337096E-2</v>
      </c>
      <c r="I9" s="21">
        <v>9.1661499027395621E-3</v>
      </c>
      <c r="J9" s="22">
        <f t="shared" si="1"/>
        <v>6.4793900924102052E-3</v>
      </c>
      <c r="K9" s="22">
        <f t="shared" si="2"/>
        <v>2.2489136654679352E-2</v>
      </c>
      <c r="L9" s="23">
        <f t="shared" si="3"/>
        <v>3.3283586074619155E-2</v>
      </c>
      <c r="M9" s="4"/>
      <c r="N9" t="s">
        <v>267</v>
      </c>
      <c r="O9" s="5">
        <v>0.26083498499974667</v>
      </c>
      <c r="P9" s="71">
        <v>0.31488385386392842</v>
      </c>
    </row>
    <row r="10" spans="1:16" x14ac:dyDescent="0.25">
      <c r="A10" s="17"/>
      <c r="B10" s="55">
        <v>6</v>
      </c>
      <c r="C10" s="19" t="s">
        <v>263</v>
      </c>
      <c r="D10" s="20">
        <v>2.2048650000000003</v>
      </c>
      <c r="E10" s="21">
        <v>2.8413300000000001</v>
      </c>
      <c r="F10" s="21">
        <f t="shared" si="0"/>
        <v>0.38638731350692979</v>
      </c>
      <c r="G10" s="21">
        <v>0.12617817585851299</v>
      </c>
      <c r="H10" s="21">
        <v>0.12730638694847585</v>
      </c>
      <c r="I10" s="21">
        <v>0.13290275069994095</v>
      </c>
      <c r="J10" s="22">
        <f t="shared" si="1"/>
        <v>4.4408138392412352E-2</v>
      </c>
      <c r="K10" s="22">
        <f t="shared" si="2"/>
        <v>8.9213348258382105E-2</v>
      </c>
      <c r="L10" s="23">
        <f t="shared" si="3"/>
        <v>0.13598818634475043</v>
      </c>
      <c r="M10" s="4"/>
      <c r="N10" t="s">
        <v>274</v>
      </c>
      <c r="O10" s="5">
        <v>0.2912159309571507</v>
      </c>
      <c r="P10" s="71">
        <v>0.29976307552972997</v>
      </c>
    </row>
    <row r="11" spans="1:16" x14ac:dyDescent="0.25">
      <c r="A11" s="17"/>
      <c r="B11" s="55">
        <v>10</v>
      </c>
      <c r="C11" s="19" t="s">
        <v>267</v>
      </c>
      <c r="D11" s="20">
        <v>0.69629099999999999</v>
      </c>
      <c r="E11" s="21">
        <v>0.82835299999999989</v>
      </c>
      <c r="F11" s="21">
        <f t="shared" si="0"/>
        <v>0.26083498499974667</v>
      </c>
      <c r="G11" s="21">
        <v>0.13155362514953595</v>
      </c>
      <c r="H11" s="21">
        <v>6.837729993276298E-2</v>
      </c>
      <c r="I11" s="21">
        <v>6.0904059917447739E-2</v>
      </c>
      <c r="J11" s="22">
        <f t="shared" si="1"/>
        <v>0.15881348307972079</v>
      </c>
      <c r="K11" s="22">
        <f t="shared" si="2"/>
        <v>0.24135957144152184</v>
      </c>
      <c r="L11" s="23">
        <f t="shared" si="3"/>
        <v>0.31488385386392842</v>
      </c>
      <c r="M11" s="4"/>
      <c r="N11" t="s">
        <v>273</v>
      </c>
      <c r="O11" s="5">
        <v>0.22403662990473094</v>
      </c>
      <c r="P11" s="71">
        <v>0.27356235946167207</v>
      </c>
    </row>
    <row r="12" spans="1:16" x14ac:dyDescent="0.25">
      <c r="A12" s="17"/>
      <c r="B12" s="55">
        <v>11</v>
      </c>
      <c r="C12" s="19" t="s">
        <v>268</v>
      </c>
      <c r="D12" s="20">
        <v>0.63904300000000014</v>
      </c>
      <c r="E12" s="21">
        <v>0.72618300000000002</v>
      </c>
      <c r="F12" s="21">
        <f t="shared" si="0"/>
        <v>0.18144373956783966</v>
      </c>
      <c r="G12" s="21">
        <v>8.4720169401407475E-2</v>
      </c>
      <c r="H12" s="21">
        <v>4.9971350121268188E-2</v>
      </c>
      <c r="I12" s="21">
        <v>4.6752220045163995E-2</v>
      </c>
      <c r="J12" s="22">
        <f t="shared" si="1"/>
        <v>0.11666504090760521</v>
      </c>
      <c r="K12" s="22">
        <f t="shared" si="2"/>
        <v>0.18547875607481262</v>
      </c>
      <c r="L12" s="23">
        <f t="shared" si="3"/>
        <v>0.24985952517180882</v>
      </c>
      <c r="M12" s="4"/>
      <c r="N12" t="s">
        <v>271</v>
      </c>
      <c r="O12" s="5">
        <v>0.18208562046493171</v>
      </c>
      <c r="P12" s="71">
        <v>0.27238753659785137</v>
      </c>
    </row>
    <row r="13" spans="1:16" x14ac:dyDescent="0.25">
      <c r="A13" s="17"/>
      <c r="B13" s="55">
        <v>13</v>
      </c>
      <c r="C13" s="19" t="s">
        <v>270</v>
      </c>
      <c r="D13" s="20">
        <v>3.3348690000000007</v>
      </c>
      <c r="E13" s="21">
        <v>3.5159739999999995</v>
      </c>
      <c r="F13" s="21">
        <f t="shared" si="0"/>
        <v>0.93107764663363923</v>
      </c>
      <c r="G13" s="21">
        <v>0.44061080705614586</v>
      </c>
      <c r="H13" s="21">
        <v>0.23676845782210876</v>
      </c>
      <c r="I13" s="21">
        <v>0.25369838175538462</v>
      </c>
      <c r="J13" s="22">
        <f t="shared" si="1"/>
        <v>0.12531685588577901</v>
      </c>
      <c r="K13" s="22">
        <f t="shared" si="2"/>
        <v>0.19265764333816313</v>
      </c>
      <c r="L13" s="23">
        <f t="shared" si="3"/>
        <v>0.26481357559345986</v>
      </c>
      <c r="M13" s="4"/>
      <c r="N13" t="s">
        <v>275</v>
      </c>
      <c r="O13" s="5">
        <v>0.21712766074051615</v>
      </c>
      <c r="P13" s="71">
        <v>0.27109510560314548</v>
      </c>
    </row>
    <row r="14" spans="1:16" x14ac:dyDescent="0.25">
      <c r="A14" s="17"/>
      <c r="B14" s="55">
        <v>14</v>
      </c>
      <c r="C14" s="19" t="s">
        <v>271</v>
      </c>
      <c r="D14" s="20">
        <v>0.54805999999999999</v>
      </c>
      <c r="E14" s="21">
        <v>0.66848000000000007</v>
      </c>
      <c r="F14" s="21">
        <f t="shared" si="0"/>
        <v>0.18208562046493171</v>
      </c>
      <c r="G14" s="21">
        <v>9.1774110202095471E-2</v>
      </c>
      <c r="H14" s="21">
        <v>4.379860019980697E-2</v>
      </c>
      <c r="I14" s="21">
        <v>4.6512910063029267E-2</v>
      </c>
      <c r="J14" s="22">
        <f t="shared" si="1"/>
        <v>0.13728774264315383</v>
      </c>
      <c r="K14" s="22">
        <f t="shared" si="2"/>
        <v>0.20280742939489951</v>
      </c>
      <c r="L14" s="23">
        <f t="shared" si="3"/>
        <v>0.27238753659785137</v>
      </c>
      <c r="M14" s="4"/>
      <c r="N14" t="s">
        <v>272</v>
      </c>
      <c r="O14" s="5">
        <v>20.07774111382696</v>
      </c>
      <c r="P14" s="71">
        <v>0.26643541213837907</v>
      </c>
    </row>
    <row r="15" spans="1:16" x14ac:dyDescent="0.25">
      <c r="A15" s="17"/>
      <c r="B15" s="55">
        <v>15</v>
      </c>
      <c r="C15" s="19" t="s">
        <v>272</v>
      </c>
      <c r="D15" s="20">
        <v>70.507209999999986</v>
      </c>
      <c r="E15" s="21">
        <v>75.356878999999992</v>
      </c>
      <c r="F15" s="21">
        <f t="shared" si="0"/>
        <v>20.07774111382696</v>
      </c>
      <c r="G15" s="21">
        <v>9.9876935277798111</v>
      </c>
      <c r="H15" s="21">
        <v>5.00588236063777</v>
      </c>
      <c r="I15" s="21">
        <v>5.0841652254093788</v>
      </c>
      <c r="J15" s="22">
        <f t="shared" si="1"/>
        <v>0.13253857723831439</v>
      </c>
      <c r="K15" s="22">
        <f t="shared" si="2"/>
        <v>0.19896758049676636</v>
      </c>
      <c r="L15" s="23">
        <f t="shared" si="3"/>
        <v>0.26643541213837907</v>
      </c>
      <c r="M15" s="4"/>
      <c r="N15" t="s">
        <v>270</v>
      </c>
      <c r="O15" s="5">
        <v>0.93107764663363923</v>
      </c>
      <c r="P15" s="71">
        <v>0.26481357559345986</v>
      </c>
    </row>
    <row r="16" spans="1:16" x14ac:dyDescent="0.25">
      <c r="A16" s="17"/>
      <c r="B16" s="55">
        <v>16</v>
      </c>
      <c r="C16" s="19" t="s">
        <v>273</v>
      </c>
      <c r="D16" s="20">
        <v>0.67100100000000007</v>
      </c>
      <c r="E16" s="21">
        <v>0.81896000000000002</v>
      </c>
      <c r="F16" s="21">
        <f t="shared" si="0"/>
        <v>0.22403662990473094</v>
      </c>
      <c r="G16" s="21">
        <v>0.10105738922720775</v>
      </c>
      <c r="H16" s="21">
        <v>5.715809932371485E-2</v>
      </c>
      <c r="I16" s="21">
        <v>6.5821141353808343E-2</v>
      </c>
      <c r="J16" s="22">
        <f t="shared" si="1"/>
        <v>0.12339722236398327</v>
      </c>
      <c r="K16" s="22">
        <f t="shared" si="2"/>
        <v>0.19319074014716542</v>
      </c>
      <c r="L16" s="23">
        <f t="shared" si="3"/>
        <v>0.27356235946167207</v>
      </c>
      <c r="M16" s="4"/>
      <c r="N16" t="s">
        <v>259</v>
      </c>
      <c r="O16" s="5">
        <v>0.35701879892349098</v>
      </c>
      <c r="P16" s="71">
        <v>0.26083184094003448</v>
      </c>
    </row>
    <row r="17" spans="1:16" x14ac:dyDescent="0.25">
      <c r="A17" s="17"/>
      <c r="B17" s="55">
        <v>17</v>
      </c>
      <c r="C17" s="19" t="s">
        <v>274</v>
      </c>
      <c r="D17" s="20">
        <v>0.97179199999999999</v>
      </c>
      <c r="E17" s="21">
        <v>0.97148699999999966</v>
      </c>
      <c r="F17" s="21">
        <f t="shared" si="0"/>
        <v>0.2912159309571507</v>
      </c>
      <c r="G17" s="21">
        <v>0.12875212149720028</v>
      </c>
      <c r="H17" s="21">
        <v>7.6569149868191744E-2</v>
      </c>
      <c r="I17" s="21">
        <v>8.5894659591758682E-2</v>
      </c>
      <c r="J17" s="22">
        <f t="shared" si="1"/>
        <v>0.13253097725157448</v>
      </c>
      <c r="K17" s="22">
        <f t="shared" si="2"/>
        <v>0.21134742036217891</v>
      </c>
      <c r="L17" s="23">
        <f t="shared" si="3"/>
        <v>0.29976307552972997</v>
      </c>
      <c r="M17" s="4"/>
      <c r="N17" t="s">
        <v>268</v>
      </c>
      <c r="O17" s="5">
        <v>0.18144373956783966</v>
      </c>
      <c r="P17" s="71">
        <v>0.24985952517180882</v>
      </c>
    </row>
    <row r="18" spans="1:16" x14ac:dyDescent="0.25">
      <c r="A18" s="17"/>
      <c r="B18" s="55">
        <v>18</v>
      </c>
      <c r="C18" s="19" t="s">
        <v>275</v>
      </c>
      <c r="D18" s="20">
        <v>0.76729499999999984</v>
      </c>
      <c r="E18" s="21">
        <v>0.8009280000000002</v>
      </c>
      <c r="F18" s="21">
        <f t="shared" si="0"/>
        <v>0.21712766074051615</v>
      </c>
      <c r="G18" s="21">
        <v>9.6149909550149459E-2</v>
      </c>
      <c r="H18" s="21">
        <v>6.5390331306844018E-2</v>
      </c>
      <c r="I18" s="21">
        <v>5.5587419883522671E-2</v>
      </c>
      <c r="J18" s="22">
        <f t="shared" si="1"/>
        <v>0.12004813110560429</v>
      </c>
      <c r="K18" s="22">
        <f t="shared" si="2"/>
        <v>0.20169133911786508</v>
      </c>
      <c r="L18" s="23">
        <f t="shared" si="3"/>
        <v>0.27109510560314548</v>
      </c>
      <c r="M18" s="4"/>
      <c r="N18" t="s">
        <v>281</v>
      </c>
      <c r="O18" s="5">
        <v>0.18774040472635534</v>
      </c>
      <c r="P18" s="71">
        <v>0.24622564304094088</v>
      </c>
    </row>
    <row r="19" spans="1:16" x14ac:dyDescent="0.25">
      <c r="A19" s="17"/>
      <c r="B19" s="55">
        <v>20</v>
      </c>
      <c r="C19" s="19" t="s">
        <v>277</v>
      </c>
      <c r="D19" s="20">
        <v>1.5712900000000003</v>
      </c>
      <c r="E19" s="21">
        <v>1.5719029999999998</v>
      </c>
      <c r="F19" s="21">
        <f t="shared" si="0"/>
        <v>0.51041221908599255</v>
      </c>
      <c r="G19" s="21">
        <v>0.1633960800463683</v>
      </c>
      <c r="H19" s="21">
        <v>0.20494125760160387</v>
      </c>
      <c r="I19" s="21">
        <v>0.14207488143802038</v>
      </c>
      <c r="J19" s="22">
        <f t="shared" si="1"/>
        <v>0.10394794083755061</v>
      </c>
      <c r="K19" s="22">
        <f t="shared" si="2"/>
        <v>0.23432574252226263</v>
      </c>
      <c r="L19" s="23">
        <f t="shared" si="3"/>
        <v>0.32470974295868932</v>
      </c>
      <c r="M19" s="4"/>
      <c r="N19" t="s">
        <v>282</v>
      </c>
      <c r="O19" s="5">
        <v>0.10815870082296897</v>
      </c>
      <c r="P19" s="71">
        <v>0.18898489434640595</v>
      </c>
    </row>
    <row r="20" spans="1:16" x14ac:dyDescent="0.25">
      <c r="A20" s="17"/>
      <c r="B20" s="55">
        <v>22</v>
      </c>
      <c r="C20" s="19" t="s">
        <v>279</v>
      </c>
      <c r="D20" s="20">
        <v>1.29318</v>
      </c>
      <c r="E20" s="21">
        <v>1.9294230000000001</v>
      </c>
      <c r="F20" s="21">
        <f t="shared" si="0"/>
        <v>0.68044741069934389</v>
      </c>
      <c r="G20" s="21">
        <v>0.30607889510429231</v>
      </c>
      <c r="H20" s="21">
        <v>0.17462545836497156</v>
      </c>
      <c r="I20" s="21">
        <v>0.19974305723008001</v>
      </c>
      <c r="J20" s="22">
        <f t="shared" si="1"/>
        <v>0.15863752795747346</v>
      </c>
      <c r="K20" s="22">
        <f t="shared" si="2"/>
        <v>0.24914409824557074</v>
      </c>
      <c r="L20" s="23">
        <f t="shared" si="3"/>
        <v>0.35266886043099094</v>
      </c>
      <c r="M20" s="4"/>
      <c r="N20" t="s">
        <v>263</v>
      </c>
      <c r="O20" s="5">
        <v>0.38638731350692979</v>
      </c>
      <c r="P20" s="71">
        <v>0.13598818634475043</v>
      </c>
    </row>
    <row r="21" spans="1:16" x14ac:dyDescent="0.25">
      <c r="A21" s="17"/>
      <c r="B21" s="55">
        <v>24</v>
      </c>
      <c r="C21" s="19" t="s">
        <v>281</v>
      </c>
      <c r="D21" s="20">
        <v>0.62682300000000002</v>
      </c>
      <c r="E21" s="21">
        <v>0.76247300000000007</v>
      </c>
      <c r="F21" s="21">
        <f t="shared" si="0"/>
        <v>0.18774040472635534</v>
      </c>
      <c r="G21" s="21">
        <v>9.0162693435559049E-2</v>
      </c>
      <c r="H21" s="21">
        <v>4.2568312441289891E-2</v>
      </c>
      <c r="I21" s="21">
        <v>5.5009398849506397E-2</v>
      </c>
      <c r="J21" s="22">
        <f t="shared" si="1"/>
        <v>0.11825034255056775</v>
      </c>
      <c r="K21" s="22">
        <f t="shared" si="2"/>
        <v>0.17407961446090409</v>
      </c>
      <c r="L21" s="23">
        <f t="shared" si="3"/>
        <v>0.24622564304094088</v>
      </c>
      <c r="M21" s="4"/>
      <c r="N21" t="s">
        <v>261</v>
      </c>
      <c r="O21" s="5">
        <v>2.8262890249607153E-2</v>
      </c>
      <c r="P21" s="71">
        <v>3.3283586074619155E-2</v>
      </c>
    </row>
    <row r="22" spans="1:16" ht="15.75" thickBot="1" x14ac:dyDescent="0.3">
      <c r="A22" s="24"/>
      <c r="B22" s="56">
        <v>25</v>
      </c>
      <c r="C22" s="26" t="s">
        <v>282</v>
      </c>
      <c r="D22" s="27">
        <v>0.55231399999999997</v>
      </c>
      <c r="E22" s="28">
        <v>0.57231399999999999</v>
      </c>
      <c r="F22" s="28">
        <f t="shared" si="0"/>
        <v>0.10815870082296897</v>
      </c>
      <c r="G22" s="28">
        <v>4.9837700382340699E-2</v>
      </c>
      <c r="H22" s="28">
        <v>2.8380500130879227E-2</v>
      </c>
      <c r="I22" s="28">
        <v>2.9940500309749041E-2</v>
      </c>
      <c r="J22" s="29">
        <f t="shared" si="1"/>
        <v>8.708104359205035E-2</v>
      </c>
      <c r="K22" s="29">
        <f t="shared" si="2"/>
        <v>0.13667008060823241</v>
      </c>
      <c r="L22" s="30">
        <f t="shared" si="3"/>
        <v>0.18898489434640595</v>
      </c>
      <c r="M22" s="4"/>
      <c r="N22" t="s">
        <v>260</v>
      </c>
      <c r="O22" s="5">
        <v>0</v>
      </c>
      <c r="P22" s="71">
        <v>0</v>
      </c>
    </row>
    <row r="23" spans="1:16" x14ac:dyDescent="0.25">
      <c r="O23" s="5"/>
      <c r="P23" s="71"/>
    </row>
    <row r="24" spans="1:16" x14ac:dyDescent="0.25">
      <c r="O24" s="5"/>
      <c r="P24" s="71"/>
    </row>
    <row r="25" spans="1:16" x14ac:dyDescent="0.25">
      <c r="O25" s="5"/>
      <c r="P25" s="71"/>
    </row>
    <row r="26" spans="1:16" x14ac:dyDescent="0.25">
      <c r="O26" s="5"/>
      <c r="P26" s="71"/>
    </row>
    <row r="27" spans="1:16" x14ac:dyDescent="0.25">
      <c r="O27" s="5"/>
      <c r="P27" s="71"/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workbookViewId="0">
      <selection activeCell="D15" sqref="D15:G1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103</v>
      </c>
      <c r="B1" s="49" t="s">
        <v>64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1507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85.712795</v>
      </c>
      <c r="E6" s="14">
        <v>93.896793000000002</v>
      </c>
      <c r="F6" s="14">
        <v>24.623991065110204</v>
      </c>
      <c r="G6" s="14">
        <v>11.948637093983052</v>
      </c>
      <c r="H6" s="14">
        <v>6.3101893062894305</v>
      </c>
      <c r="I6" s="14">
        <v>6.3651646648377209</v>
      </c>
      <c r="J6" s="15">
        <v>0.12725287746497424</v>
      </c>
      <c r="K6" s="15">
        <v>0.19445633675979201</v>
      </c>
      <c r="L6" s="16">
        <v>0.26224528312814904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85.712795</v>
      </c>
      <c r="E7" s="38">
        <f ca="1">SUM(E8:OFFSET(E6,MATCH("PROYECTOS",$A$8:$A$50,0),0))</f>
        <v>93.896792999999974</v>
      </c>
      <c r="F7" s="38">
        <f ca="1">SUM(F8:OFFSET(F6,MATCH("PROYECTOS",$A$8:$A$50,0),0))</f>
        <v>24.623991065110204</v>
      </c>
      <c r="G7" s="38">
        <f ca="1">SUM(G8:OFFSET(G6,MATCH("PROYECTOS",$A$8:$A$50,0),0))</f>
        <v>11.948637093983052</v>
      </c>
      <c r="H7" s="38">
        <f ca="1">SUM(H8:OFFSET(H6,MATCH("PROYECTOS",$A$8:$A$50,0),0))</f>
        <v>6.3101893062894305</v>
      </c>
      <c r="I7" s="38">
        <f ca="1">SUM(I8:OFFSET(I6,MATCH("PROYECTOS",$A$8:$A$50,0),0))</f>
        <v>6.3651646648377209</v>
      </c>
      <c r="J7" s="39">
        <f ca="1">IFERROR(G7/E7,0)</f>
        <v>0.1272528774649743</v>
      </c>
      <c r="K7" s="39">
        <f ca="1">IFERROR(SUM(G7,H7)/E7,0)</f>
        <v>0.19445633675979207</v>
      </c>
      <c r="L7" s="40">
        <f ca="1">IFERROR(SUM(G7,H7,I7)/E7,0)</f>
        <v>0.2622452831281491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12.410715</v>
      </c>
      <c r="E8" s="21">
        <v>12.522637000000001</v>
      </c>
      <c r="F8" s="21">
        <f t="shared" ref="F8:F10" si="0">SUM(G8,H8,I8)</f>
        <v>3.5729759385640136</v>
      </c>
      <c r="G8" s="21">
        <v>1.5117869605210217</v>
      </c>
      <c r="H8" s="21">
        <v>1.0414051805464624</v>
      </c>
      <c r="I8" s="21">
        <v>1.0197837974965296</v>
      </c>
      <c r="J8" s="22">
        <f t="shared" ref="J8:J11" si="1">IFERROR(G8/E8,0)</f>
        <v>0.12072432990918938</v>
      </c>
      <c r="K8" s="22">
        <f t="shared" ref="K8:K11" si="2">IFERROR(SUM(G8,H8)/E8,0)</f>
        <v>0.20388614163833735</v>
      </c>
      <c r="L8" s="23">
        <f t="shared" ref="L8:L11" si="3">IFERROR(SUM(G8,H8,I8)/E8,0)</f>
        <v>0.28532136949781528</v>
      </c>
      <c r="M8" s="4"/>
    </row>
    <row r="9" spans="1:13" ht="25.5" x14ac:dyDescent="0.25">
      <c r="A9" s="17"/>
      <c r="B9" s="19">
        <v>3000572</v>
      </c>
      <c r="C9" s="19" t="s">
        <v>1509</v>
      </c>
      <c r="D9" s="20">
        <v>63.645475999999995</v>
      </c>
      <c r="E9" s="21">
        <v>68.842839999999967</v>
      </c>
      <c r="F9" s="21">
        <f t="shared" si="0"/>
        <v>17.816963219420359</v>
      </c>
      <c r="G9" s="21">
        <v>8.8210718819473186</v>
      </c>
      <c r="H9" s="21">
        <v>4.4657845989131602</v>
      </c>
      <c r="I9" s="21">
        <v>4.5301067385598799</v>
      </c>
      <c r="J9" s="22">
        <f t="shared" si="1"/>
        <v>0.1281334686649668</v>
      </c>
      <c r="K9" s="22">
        <f t="shared" si="2"/>
        <v>0.19300273609950555</v>
      </c>
      <c r="L9" s="23">
        <f t="shared" si="3"/>
        <v>0.25880633656921137</v>
      </c>
      <c r="M9" s="4"/>
    </row>
    <row r="10" spans="1:13" ht="51" x14ac:dyDescent="0.25">
      <c r="A10" s="17"/>
      <c r="B10" s="19">
        <v>3000635</v>
      </c>
      <c r="C10" s="19" t="s">
        <v>1510</v>
      </c>
      <c r="D10" s="20">
        <v>9.6566039999999962</v>
      </c>
      <c r="E10" s="21">
        <v>12.531315999999999</v>
      </c>
      <c r="F10" s="21">
        <f t="shared" si="0"/>
        <v>3.2340519071258313</v>
      </c>
      <c r="G10" s="21">
        <v>1.6157782515147119</v>
      </c>
      <c r="H10" s="21">
        <v>0.80299952682980802</v>
      </c>
      <c r="I10" s="21">
        <v>0.81527412878131145</v>
      </c>
      <c r="J10" s="22">
        <f t="shared" si="1"/>
        <v>0.12893923124392617</v>
      </c>
      <c r="K10" s="22">
        <f t="shared" si="2"/>
        <v>0.19301865648783578</v>
      </c>
      <c r="L10" s="23">
        <f t="shared" si="3"/>
        <v>0.2580775959305337</v>
      </c>
      <c r="M10" s="4"/>
    </row>
    <row r="11" spans="1:13" ht="15.75" thickBot="1" x14ac:dyDescent="0.3">
      <c r="A11" s="41" t="s">
        <v>302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0</v>
      </c>
      <c r="F11" s="45">
        <f t="shared" ca="1" si="4"/>
        <v>0</v>
      </c>
      <c r="G11" s="45">
        <f t="shared" ca="1" si="4"/>
        <v>0</v>
      </c>
      <c r="H11" s="45">
        <f t="shared" ca="1" si="4"/>
        <v>0</v>
      </c>
      <c r="I11" s="45">
        <f t="shared" ca="1" si="4"/>
        <v>0</v>
      </c>
      <c r="J11" s="46">
        <f t="shared" ca="1" si="1"/>
        <v>0</v>
      </c>
      <c r="K11" s="46">
        <f t="shared" ca="1" si="2"/>
        <v>0</v>
      </c>
      <c r="L11" s="47">
        <f t="shared" ca="1" si="3"/>
        <v>0</v>
      </c>
      <c r="M11" s="4"/>
    </row>
    <row r="12" spans="1:13" ht="15.75" thickBot="1" x14ac:dyDescent="0.3"/>
    <row r="13" spans="1:13" ht="15.75" thickBot="1" x14ac:dyDescent="0.3">
      <c r="A13" s="89" t="s">
        <v>324</v>
      </c>
      <c r="B13" s="90"/>
      <c r="C13" s="90"/>
      <c r="D13" s="91"/>
    </row>
    <row r="14" spans="1:13" ht="15.75" thickBot="1" x14ac:dyDescent="0.3">
      <c r="A14" s="1" t="s">
        <v>1519</v>
      </c>
    </row>
    <row r="15" spans="1:13" ht="45" customHeight="1" x14ac:dyDescent="0.25">
      <c r="A15" s="82" t="s">
        <v>326</v>
      </c>
      <c r="B15" s="83"/>
      <c r="C15" s="83"/>
      <c r="D15" s="94" t="s">
        <v>327</v>
      </c>
      <c r="E15" s="6"/>
      <c r="F15" s="6"/>
      <c r="G15" s="6"/>
    </row>
    <row r="16" spans="1:13" ht="15.75" thickBot="1" x14ac:dyDescent="0.3">
      <c r="A16" s="92"/>
      <c r="B16" s="93"/>
      <c r="C16" s="93"/>
      <c r="D16" s="95"/>
      <c r="E16" s="7"/>
      <c r="F16" s="7"/>
      <c r="G16" s="7"/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topLeftCell="A16" workbookViewId="0">
      <selection activeCell="C12" sqref="C12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18</v>
      </c>
      <c r="B1" s="49" t="s">
        <v>17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436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390.11086499999993</v>
      </c>
      <c r="E6" s="14">
        <v>410.46716699999996</v>
      </c>
      <c r="F6" s="14">
        <v>137.48285271740619</v>
      </c>
      <c r="G6" s="14">
        <v>69.085528299649127</v>
      </c>
      <c r="H6" s="14">
        <v>44.071132341432474</v>
      </c>
      <c r="I6" s="14">
        <v>24.326192076324588</v>
      </c>
      <c r="J6" s="15">
        <v>0.16830951134186364</v>
      </c>
      <c r="K6" s="15">
        <v>0.2756777392650302</v>
      </c>
      <c r="L6" s="16">
        <v>0.33494238704214363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390.11086499999999</v>
      </c>
      <c r="E7" s="38">
        <f ca="1">SUM(E8:OFFSET(E6,MATCH("PROYECTOS",$A$8:$A$50,0),0))</f>
        <v>409.82159300000001</v>
      </c>
      <c r="F7" s="38">
        <f ca="1">SUM(F8:OFFSET(F6,MATCH("PROYECTOS",$A$8:$A$50,0),0))</f>
        <v>137.0659577426371</v>
      </c>
      <c r="G7" s="38">
        <f ca="1">SUM(G8:OFFSET(G6,MATCH("PROYECTOS",$A$8:$A$50,0),0))</f>
        <v>68.950941226998225</v>
      </c>
      <c r="H7" s="38">
        <f ca="1">SUM(H8:OFFSET(H6,MATCH("PROYECTOS",$A$8:$A$50,0),0))</f>
        <v>43.962168530593715</v>
      </c>
      <c r="I7" s="38">
        <f ca="1">SUM(I8:OFFSET(I6,MATCH("PROYECTOS",$A$8:$A$50,0),0))</f>
        <v>24.152847985045156</v>
      </c>
      <c r="J7" s="39">
        <f ca="1">IFERROR(G7/E7,0)</f>
        <v>0.16824623788673385</v>
      </c>
      <c r="K7" s="39">
        <f ca="1">IFERROR(SUM(G7,H7)/E7,0)</f>
        <v>0.27551771718771279</v>
      </c>
      <c r="L7" s="40">
        <f ca="1">IFERROR(SUM(G7,H7,I7)/E7,0)</f>
        <v>0.33445274744866138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36.254314999999998</v>
      </c>
      <c r="E8" s="21">
        <v>29.572758000000004</v>
      </c>
      <c r="F8" s="21">
        <f t="shared" ref="F8:F25" si="0">SUM(G8,H8,I8)</f>
        <v>8.1771061061782007</v>
      </c>
      <c r="G8" s="21">
        <v>3.054831449506878</v>
      </c>
      <c r="H8" s="21">
        <v>2.1442466633025106</v>
      </c>
      <c r="I8" s="21">
        <v>2.9780279933688121</v>
      </c>
      <c r="J8" s="22">
        <f t="shared" ref="J8:J26" si="1">IFERROR(G8/E8,0)</f>
        <v>0.10329883501250975</v>
      </c>
      <c r="K8" s="22">
        <f t="shared" ref="K8:K26" si="2">IFERROR(SUM(G8,H8)/E8,0)</f>
        <v>0.17580633205767915</v>
      </c>
      <c r="L8" s="23">
        <f t="shared" ref="L8:L26" si="3">IFERROR(SUM(G8,H8,I8)/E8,0)</f>
        <v>0.27650806550333246</v>
      </c>
      <c r="M8" s="4"/>
    </row>
    <row r="9" spans="1:13" ht="38.25" x14ac:dyDescent="0.25">
      <c r="A9" s="17"/>
      <c r="B9" s="19">
        <v>3000009</v>
      </c>
      <c r="C9" s="19" t="s">
        <v>438</v>
      </c>
      <c r="D9" s="20">
        <v>4.3105029999999998</v>
      </c>
      <c r="E9" s="21">
        <v>4.218744</v>
      </c>
      <c r="F9" s="21">
        <f t="shared" si="0"/>
        <v>1.4491625112264046</v>
      </c>
      <c r="G9" s="21">
        <v>0.70031995792305679</v>
      </c>
      <c r="H9" s="21">
        <v>0.43775698227000248</v>
      </c>
      <c r="I9" s="21">
        <v>0.31108557103334533</v>
      </c>
      <c r="J9" s="22">
        <f t="shared" si="1"/>
        <v>0.1660020038957227</v>
      </c>
      <c r="K9" s="22">
        <f t="shared" si="2"/>
        <v>0.26976676949183437</v>
      </c>
      <c r="L9" s="23">
        <f t="shared" si="3"/>
        <v>0.34350567638766527</v>
      </c>
      <c r="M9" s="4"/>
    </row>
    <row r="10" spans="1:13" ht="38.25" x14ac:dyDescent="0.25">
      <c r="A10" s="17"/>
      <c r="B10" s="19">
        <v>3000010</v>
      </c>
      <c r="C10" s="19" t="s">
        <v>439</v>
      </c>
      <c r="D10" s="20">
        <v>3.1374940000000002</v>
      </c>
      <c r="E10" s="21">
        <v>3.7962330000000004</v>
      </c>
      <c r="F10" s="21">
        <f t="shared" si="0"/>
        <v>0.69218012036435539</v>
      </c>
      <c r="G10" s="21">
        <v>0.23781365117611131</v>
      </c>
      <c r="H10" s="21">
        <v>0.19561871019686805</v>
      </c>
      <c r="I10" s="21">
        <v>0.25874775899137603</v>
      </c>
      <c r="J10" s="22">
        <f t="shared" si="1"/>
        <v>6.2644640404345905E-2</v>
      </c>
      <c r="K10" s="22">
        <f t="shared" si="2"/>
        <v>0.11417433054635459</v>
      </c>
      <c r="L10" s="23">
        <f t="shared" si="3"/>
        <v>0.18233341324527638</v>
      </c>
      <c r="M10" s="4"/>
    </row>
    <row r="11" spans="1:13" ht="25.5" x14ac:dyDescent="0.25">
      <c r="A11" s="17"/>
      <c r="B11" s="19">
        <v>3000011</v>
      </c>
      <c r="C11" s="19" t="s">
        <v>440</v>
      </c>
      <c r="D11" s="20">
        <v>15.218869999999994</v>
      </c>
      <c r="E11" s="21">
        <v>16.99233799999999</v>
      </c>
      <c r="F11" s="21">
        <f t="shared" si="0"/>
        <v>5.4007206681419575</v>
      </c>
      <c r="G11" s="21">
        <v>2.4147563628512216</v>
      </c>
      <c r="H11" s="21">
        <v>1.5134049319167389</v>
      </c>
      <c r="I11" s="21">
        <v>1.472559373373997</v>
      </c>
      <c r="J11" s="22">
        <f t="shared" si="1"/>
        <v>0.14210854108782578</v>
      </c>
      <c r="K11" s="22">
        <f t="shared" si="2"/>
        <v>0.23117250226354744</v>
      </c>
      <c r="L11" s="23">
        <f t="shared" si="3"/>
        <v>0.31783270013472903</v>
      </c>
      <c r="M11" s="4"/>
    </row>
    <row r="12" spans="1:13" ht="25.5" x14ac:dyDescent="0.25">
      <c r="A12" s="17"/>
      <c r="B12" s="19">
        <v>3000012</v>
      </c>
      <c r="C12" s="19" t="s">
        <v>441</v>
      </c>
      <c r="D12" s="20">
        <v>9.1868159999999985</v>
      </c>
      <c r="E12" s="21">
        <v>13.588588999999995</v>
      </c>
      <c r="F12" s="21">
        <f t="shared" si="0"/>
        <v>3.1316053946356988</v>
      </c>
      <c r="G12" s="21">
        <v>1.0612992792266596</v>
      </c>
      <c r="H12" s="21">
        <v>0.96466278244952264</v>
      </c>
      <c r="I12" s="21">
        <v>1.1056433329595166</v>
      </c>
      <c r="J12" s="22">
        <f t="shared" si="1"/>
        <v>7.8102242935352589E-2</v>
      </c>
      <c r="K12" s="22">
        <f t="shared" si="2"/>
        <v>0.14909289416849555</v>
      </c>
      <c r="L12" s="23">
        <f t="shared" si="3"/>
        <v>0.23045846736814984</v>
      </c>
      <c r="M12" s="4"/>
    </row>
    <row r="13" spans="1:13" ht="25.5" x14ac:dyDescent="0.25">
      <c r="A13" s="17"/>
      <c r="B13" s="19">
        <v>3000013</v>
      </c>
      <c r="C13" s="19" t="s">
        <v>442</v>
      </c>
      <c r="D13" s="20">
        <v>10.989528999999997</v>
      </c>
      <c r="E13" s="21">
        <v>11.458665999999997</v>
      </c>
      <c r="F13" s="21">
        <f t="shared" si="0"/>
        <v>3.4166736860133824</v>
      </c>
      <c r="G13" s="21">
        <v>1.4825176108224696</v>
      </c>
      <c r="H13" s="21">
        <v>1.2028236996181363</v>
      </c>
      <c r="I13" s="21">
        <v>0.73133237557277653</v>
      </c>
      <c r="J13" s="22">
        <f t="shared" si="1"/>
        <v>0.12937959888371561</v>
      </c>
      <c r="K13" s="22">
        <f t="shared" si="2"/>
        <v>0.23435025599320256</v>
      </c>
      <c r="L13" s="23">
        <f t="shared" si="3"/>
        <v>0.29817377398148992</v>
      </c>
      <c r="M13" s="4"/>
    </row>
    <row r="14" spans="1:13" ht="25.5" x14ac:dyDescent="0.25">
      <c r="A14" s="17"/>
      <c r="B14" s="19">
        <v>3000014</v>
      </c>
      <c r="C14" s="19" t="s">
        <v>443</v>
      </c>
      <c r="D14" s="20">
        <v>4.0535379999999979</v>
      </c>
      <c r="E14" s="21">
        <v>4.5278099999999988</v>
      </c>
      <c r="F14" s="21">
        <f t="shared" si="0"/>
        <v>1.1438247140287672</v>
      </c>
      <c r="G14" s="21">
        <v>0.51503731104276085</v>
      </c>
      <c r="H14" s="21">
        <v>0.37390109241914615</v>
      </c>
      <c r="I14" s="21">
        <v>0.25488631056686017</v>
      </c>
      <c r="J14" s="22">
        <f t="shared" si="1"/>
        <v>0.11374976225653484</v>
      </c>
      <c r="K14" s="22">
        <f t="shared" si="2"/>
        <v>0.19632855695400364</v>
      </c>
      <c r="L14" s="23">
        <f t="shared" si="3"/>
        <v>0.2526220654198757</v>
      </c>
      <c r="M14" s="4"/>
    </row>
    <row r="15" spans="1:13" ht="38.25" x14ac:dyDescent="0.25">
      <c r="A15" s="17"/>
      <c r="B15" s="19">
        <v>3000015</v>
      </c>
      <c r="C15" s="19" t="s">
        <v>444</v>
      </c>
      <c r="D15" s="20">
        <v>44.686906000000022</v>
      </c>
      <c r="E15" s="21">
        <v>46.820796000000001</v>
      </c>
      <c r="F15" s="21">
        <f t="shared" si="0"/>
        <v>18.054840185534822</v>
      </c>
      <c r="G15" s="21">
        <v>10.304118464017847</v>
      </c>
      <c r="H15" s="21">
        <v>3.4327981324349821</v>
      </c>
      <c r="I15" s="21">
        <v>4.3179235890819925</v>
      </c>
      <c r="J15" s="22">
        <f t="shared" si="1"/>
        <v>0.22007567885043747</v>
      </c>
      <c r="K15" s="22">
        <f t="shared" si="2"/>
        <v>0.29339348686965572</v>
      </c>
      <c r="L15" s="23">
        <f t="shared" si="3"/>
        <v>0.38561583159617407</v>
      </c>
      <c r="M15" s="4"/>
    </row>
    <row r="16" spans="1:13" ht="25.5" x14ac:dyDescent="0.25">
      <c r="A16" s="17"/>
      <c r="B16" s="19">
        <v>3000016</v>
      </c>
      <c r="C16" s="19" t="s">
        <v>445</v>
      </c>
      <c r="D16" s="20">
        <v>83.25255999999996</v>
      </c>
      <c r="E16" s="21">
        <v>78.718315000000018</v>
      </c>
      <c r="F16" s="21">
        <f t="shared" si="0"/>
        <v>26.338703215712712</v>
      </c>
      <c r="G16" s="21">
        <v>13.603438332322185</v>
      </c>
      <c r="H16" s="21">
        <v>6.8850834047450462</v>
      </c>
      <c r="I16" s="21">
        <v>5.8501814786454815</v>
      </c>
      <c r="J16" s="22">
        <f t="shared" si="1"/>
        <v>0.17281160467322226</v>
      </c>
      <c r="K16" s="22">
        <f t="shared" si="2"/>
        <v>0.26027642661135753</v>
      </c>
      <c r="L16" s="23">
        <f t="shared" si="3"/>
        <v>0.33459434714415198</v>
      </c>
      <c r="M16" s="4"/>
    </row>
    <row r="17" spans="1:13" ht="25.5" x14ac:dyDescent="0.25">
      <c r="A17" s="17"/>
      <c r="B17" s="19">
        <v>3000017</v>
      </c>
      <c r="C17" s="19" t="s">
        <v>446</v>
      </c>
      <c r="D17" s="20">
        <v>42.074850000000005</v>
      </c>
      <c r="E17" s="21">
        <v>49.134640000000005</v>
      </c>
      <c r="F17" s="21">
        <f t="shared" si="0"/>
        <v>20.487042542734969</v>
      </c>
      <c r="G17" s="21">
        <v>12.333693410152591</v>
      </c>
      <c r="H17" s="21">
        <v>4.6615831806570895</v>
      </c>
      <c r="I17" s="21">
        <v>3.4917659519252879</v>
      </c>
      <c r="J17" s="22">
        <f t="shared" si="1"/>
        <v>0.25101829198611386</v>
      </c>
      <c r="K17" s="22">
        <f t="shared" si="2"/>
        <v>0.34589195302559822</v>
      </c>
      <c r="L17" s="23">
        <f t="shared" si="3"/>
        <v>0.41695721272680469</v>
      </c>
      <c r="M17" s="4"/>
    </row>
    <row r="18" spans="1:13" x14ac:dyDescent="0.25">
      <c r="A18" s="17"/>
      <c r="B18" s="19">
        <v>3000680</v>
      </c>
      <c r="C18" s="19" t="s">
        <v>447</v>
      </c>
      <c r="D18" s="20">
        <v>46.752901000000008</v>
      </c>
      <c r="E18" s="21">
        <v>54.031424999999956</v>
      </c>
      <c r="F18" s="21">
        <f t="shared" si="0"/>
        <v>18.917396942285826</v>
      </c>
      <c r="G18" s="21">
        <v>8.7348548412724085</v>
      </c>
      <c r="H18" s="21">
        <v>5.2091400427834742</v>
      </c>
      <c r="I18" s="21">
        <v>4.9734020582299436</v>
      </c>
      <c r="J18" s="22">
        <f t="shared" si="1"/>
        <v>0.1616624925452626</v>
      </c>
      <c r="K18" s="22">
        <f t="shared" si="2"/>
        <v>0.25807194394846877</v>
      </c>
      <c r="L18" s="23">
        <f t="shared" si="3"/>
        <v>0.35011841613072098</v>
      </c>
      <c r="M18" s="4"/>
    </row>
    <row r="19" spans="1:13" x14ac:dyDescent="0.25">
      <c r="A19" s="17"/>
      <c r="B19" s="19">
        <v>3000681</v>
      </c>
      <c r="C19" s="19" t="s">
        <v>448</v>
      </c>
      <c r="D19" s="20">
        <v>25.261466000000009</v>
      </c>
      <c r="E19" s="21">
        <v>27.049139000000004</v>
      </c>
      <c r="F19" s="21">
        <f t="shared" si="0"/>
        <v>9.0724681182712743</v>
      </c>
      <c r="G19" s="21">
        <v>4.5780118744860374</v>
      </c>
      <c r="H19" s="21">
        <v>5.3105453465777828</v>
      </c>
      <c r="I19" s="21">
        <v>-0.81608910279254587</v>
      </c>
      <c r="J19" s="22">
        <f t="shared" si="1"/>
        <v>0.16924797031380692</v>
      </c>
      <c r="K19" s="22">
        <f t="shared" si="2"/>
        <v>0.3655775224883801</v>
      </c>
      <c r="L19" s="23">
        <f t="shared" si="3"/>
        <v>0.3354069095608283</v>
      </c>
      <c r="M19" s="4"/>
    </row>
    <row r="20" spans="1:13" x14ac:dyDescent="0.25">
      <c r="A20" s="17"/>
      <c r="B20" s="19">
        <v>3000682</v>
      </c>
      <c r="C20" s="19" t="s">
        <v>449</v>
      </c>
      <c r="D20" s="20">
        <v>17.683214999999993</v>
      </c>
      <c r="E20" s="21">
        <v>19.84818099999999</v>
      </c>
      <c r="F20" s="21">
        <f t="shared" si="0"/>
        <v>6.3884657521373356</v>
      </c>
      <c r="G20" s="21">
        <v>3.0040585783244751</v>
      </c>
      <c r="H20" s="21">
        <v>2.5680542056024933</v>
      </c>
      <c r="I20" s="21">
        <v>0.81635296821036718</v>
      </c>
      <c r="J20" s="22">
        <f t="shared" si="1"/>
        <v>0.15135183311379902</v>
      </c>
      <c r="K20" s="22">
        <f t="shared" si="2"/>
        <v>0.28073669742970259</v>
      </c>
      <c r="L20" s="23">
        <f t="shared" si="3"/>
        <v>0.32186656057486268</v>
      </c>
      <c r="M20" s="4"/>
    </row>
    <row r="21" spans="1:13" ht="76.5" x14ac:dyDescent="0.25">
      <c r="A21" s="17"/>
      <c r="B21" s="19">
        <v>3043987</v>
      </c>
      <c r="C21" s="19" t="s">
        <v>450</v>
      </c>
      <c r="D21" s="20">
        <v>20.945498000000001</v>
      </c>
      <c r="E21" s="21">
        <v>21.276159000000003</v>
      </c>
      <c r="F21" s="21">
        <f t="shared" si="0"/>
        <v>6.2475961329555503</v>
      </c>
      <c r="G21" s="21">
        <v>3.1008363612863832</v>
      </c>
      <c r="H21" s="21">
        <v>5.9523419171810019</v>
      </c>
      <c r="I21" s="21">
        <v>-2.8055821455118348</v>
      </c>
      <c r="J21" s="22">
        <f t="shared" si="1"/>
        <v>0.14574230063266508</v>
      </c>
      <c r="K21" s="22">
        <f t="shared" si="2"/>
        <v>0.42550811349301271</v>
      </c>
      <c r="L21" s="23">
        <f t="shared" si="3"/>
        <v>0.29364304585971318</v>
      </c>
      <c r="M21" s="4"/>
    </row>
    <row r="22" spans="1:13" ht="89.25" x14ac:dyDescent="0.25">
      <c r="A22" s="17"/>
      <c r="B22" s="19">
        <v>3043988</v>
      </c>
      <c r="C22" s="19" t="s">
        <v>451</v>
      </c>
      <c r="D22" s="20">
        <v>9.2932519999999972</v>
      </c>
      <c r="E22" s="21">
        <v>9.8034209999999948</v>
      </c>
      <c r="F22" s="21">
        <f t="shared" si="0"/>
        <v>3.1887887391694676</v>
      </c>
      <c r="G22" s="21">
        <v>1.5351931639597751</v>
      </c>
      <c r="H22" s="21">
        <v>1.0322347118826656</v>
      </c>
      <c r="I22" s="21">
        <v>0.62136086332702689</v>
      </c>
      <c r="J22" s="22">
        <f t="shared" si="1"/>
        <v>0.15659769828917638</v>
      </c>
      <c r="K22" s="22">
        <f t="shared" si="2"/>
        <v>0.26189101496737127</v>
      </c>
      <c r="L22" s="23">
        <f t="shared" si="3"/>
        <v>0.32527305918714183</v>
      </c>
      <c r="M22" s="4"/>
    </row>
    <row r="23" spans="1:13" ht="89.25" x14ac:dyDescent="0.25">
      <c r="A23" s="17"/>
      <c r="B23" s="19">
        <v>3043989</v>
      </c>
      <c r="C23" s="19" t="s">
        <v>452</v>
      </c>
      <c r="D23" s="20">
        <v>5.0330520000000014</v>
      </c>
      <c r="E23" s="21">
        <v>5.1512730000000024</v>
      </c>
      <c r="F23" s="21">
        <f t="shared" si="0"/>
        <v>1.4172868905243377</v>
      </c>
      <c r="G23" s="21">
        <v>0.67368549597449601</v>
      </c>
      <c r="H23" s="21">
        <v>0.53393163231339713</v>
      </c>
      <c r="I23" s="21">
        <v>0.20966976223644451</v>
      </c>
      <c r="J23" s="22">
        <f t="shared" si="1"/>
        <v>0.13078039078388889</v>
      </c>
      <c r="K23" s="22">
        <f t="shared" si="2"/>
        <v>0.23443081511849451</v>
      </c>
      <c r="L23" s="23">
        <f t="shared" si="3"/>
        <v>0.27513332928080825</v>
      </c>
      <c r="M23" s="4"/>
    </row>
    <row r="24" spans="1:13" ht="63.75" x14ac:dyDescent="0.25">
      <c r="A24" s="17"/>
      <c r="B24" s="19">
        <v>3043990</v>
      </c>
      <c r="C24" s="19" t="s">
        <v>453</v>
      </c>
      <c r="D24" s="20">
        <v>2.2253809999999987</v>
      </c>
      <c r="E24" s="21">
        <v>2.407710999999999</v>
      </c>
      <c r="F24" s="21">
        <f t="shared" si="0"/>
        <v>0.72379568071664835</v>
      </c>
      <c r="G24" s="21">
        <v>0.35004913135981042</v>
      </c>
      <c r="H24" s="21">
        <v>0.26002174001951062</v>
      </c>
      <c r="I24" s="21">
        <v>0.11372480933732732</v>
      </c>
      <c r="J24" s="22">
        <f t="shared" si="1"/>
        <v>0.14538668941571914</v>
      </c>
      <c r="K24" s="22">
        <f t="shared" si="2"/>
        <v>0.25338210083324836</v>
      </c>
      <c r="L24" s="23">
        <f t="shared" si="3"/>
        <v>0.30061568050179138</v>
      </c>
      <c r="M24" s="4"/>
    </row>
    <row r="25" spans="1:13" ht="25.5" x14ac:dyDescent="0.25">
      <c r="A25" s="17"/>
      <c r="B25" s="19">
        <v>3043997</v>
      </c>
      <c r="C25" s="19" t="s">
        <v>454</v>
      </c>
      <c r="D25" s="20">
        <v>9.7507189999999948</v>
      </c>
      <c r="E25" s="21">
        <v>11.425395</v>
      </c>
      <c r="F25" s="21">
        <f t="shared" si="0"/>
        <v>2.8183003420053865</v>
      </c>
      <c r="G25" s="21">
        <v>1.2664259512930585</v>
      </c>
      <c r="H25" s="21">
        <v>1.2840193542233465</v>
      </c>
      <c r="I25" s="21">
        <v>0.26785503648898157</v>
      </c>
      <c r="J25" s="22">
        <f t="shared" si="1"/>
        <v>0.11084307818618599</v>
      </c>
      <c r="K25" s="22">
        <f t="shared" si="2"/>
        <v>0.22322600711103685</v>
      </c>
      <c r="L25" s="23">
        <f t="shared" si="3"/>
        <v>0.2466698387237716</v>
      </c>
      <c r="M25" s="4"/>
    </row>
    <row r="26" spans="1:13" ht="15.75" thickBot="1" x14ac:dyDescent="0.3">
      <c r="A26" s="41" t="s">
        <v>302</v>
      </c>
      <c r="B26" s="43"/>
      <c r="C26" s="43"/>
      <c r="D26" s="44">
        <f ca="1">OFFSET(D26,-MATCH("PROYECTOS",$A$8:$A$50,0)-1,0)-(OFFSET(D26,-MATCH("PROYECTOS",$A$8:$A$50,0),0))</f>
        <v>0</v>
      </c>
      <c r="E26" s="45">
        <f t="shared" ref="E26:I26" ca="1" si="4">OFFSET(E26,-MATCH("PROYECTOS",$A$8:$A$50,0)-1,0)-(OFFSET(E26,-MATCH("PROYECTOS",$A$8:$A$50,0),0))</f>
        <v>0.64557399999995368</v>
      </c>
      <c r="F26" s="45">
        <f t="shared" ca="1" si="4"/>
        <v>0.4168949747690931</v>
      </c>
      <c r="G26" s="45">
        <f t="shared" ca="1" si="4"/>
        <v>0.13458707265090197</v>
      </c>
      <c r="H26" s="45">
        <f t="shared" ca="1" si="4"/>
        <v>0.10896381083875895</v>
      </c>
      <c r="I26" s="45">
        <f t="shared" ca="1" si="4"/>
        <v>0.17334409127943218</v>
      </c>
      <c r="J26" s="46">
        <f t="shared" ca="1" si="1"/>
        <v>0.20847660012781127</v>
      </c>
      <c r="K26" s="46">
        <f t="shared" ca="1" si="2"/>
        <v>0.37726253456563985</v>
      </c>
      <c r="L26" s="47">
        <f t="shared" ca="1" si="3"/>
        <v>0.64577410919448897</v>
      </c>
      <c r="M26" s="4"/>
    </row>
    <row r="27" spans="1:13" ht="15.75" thickBot="1" x14ac:dyDescent="0.3"/>
    <row r="28" spans="1:13" ht="15.75" thickBot="1" x14ac:dyDescent="0.3">
      <c r="A28" s="89" t="s">
        <v>324</v>
      </c>
      <c r="B28" s="90"/>
      <c r="C28" s="90"/>
      <c r="D28" s="91"/>
    </row>
    <row r="29" spans="1:13" ht="15.75" thickBot="1" x14ac:dyDescent="0.3">
      <c r="A29" s="1" t="s">
        <v>464</v>
      </c>
    </row>
    <row r="30" spans="1:13" ht="45" customHeight="1" x14ac:dyDescent="0.25">
      <c r="A30" s="82" t="s">
        <v>326</v>
      </c>
      <c r="B30" s="83"/>
      <c r="C30" s="83"/>
      <c r="D30" s="94" t="s">
        <v>327</v>
      </c>
    </row>
    <row r="31" spans="1:13" ht="15.75" thickBot="1" x14ac:dyDescent="0.3">
      <c r="A31" s="92"/>
      <c r="B31" s="93"/>
      <c r="C31" s="93"/>
      <c r="D31" s="95"/>
    </row>
    <row r="32" spans="1:13" ht="38.25" x14ac:dyDescent="0.25">
      <c r="A32" s="17"/>
      <c r="B32" s="19">
        <v>3000010</v>
      </c>
      <c r="C32" s="19" t="s">
        <v>439</v>
      </c>
      <c r="D32" s="23">
        <v>0.18233341324527638</v>
      </c>
    </row>
    <row r="33" spans="1:4" ht="25.5" x14ac:dyDescent="0.25">
      <c r="A33" s="17"/>
      <c r="B33" s="19">
        <v>3000012</v>
      </c>
      <c r="C33" s="19" t="s">
        <v>441</v>
      </c>
      <c r="D33" s="23">
        <v>0.23045846736814984</v>
      </c>
    </row>
    <row r="34" spans="1:4" ht="26.25" thickBot="1" x14ac:dyDescent="0.3">
      <c r="A34" s="24"/>
      <c r="B34" s="26">
        <v>3043997</v>
      </c>
      <c r="C34" s="26" t="s">
        <v>454</v>
      </c>
      <c r="D34" s="30">
        <v>0.2466698387237716</v>
      </c>
    </row>
  </sheetData>
  <mergeCells count="10">
    <mergeCell ref="A28:D28"/>
    <mergeCell ref="A30:C31"/>
    <mergeCell ref="D30:D31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topLeftCell="A13" workbookViewId="0">
      <selection activeCell="A17" sqref="A17:XFD4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103</v>
      </c>
      <c r="B1" s="49" t="s">
        <v>64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1508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85.712795</v>
      </c>
      <c r="I6" s="14">
        <v>93.896793000000002</v>
      </c>
      <c r="J6" s="14">
        <v>24.623991065110204</v>
      </c>
      <c r="K6" s="14">
        <v>11.948637093983052</v>
      </c>
      <c r="L6" s="14">
        <v>6.3101893062894305</v>
      </c>
      <c r="M6" s="14">
        <v>6.3651646648377209</v>
      </c>
      <c r="N6" s="15">
        <v>0.12725287746497424</v>
      </c>
      <c r="O6" s="15">
        <v>0.19445633675979201</v>
      </c>
      <c r="P6" s="16">
        <v>0.26224528312814904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SUM(H8:OFFSET(H6,MATCH("PROYECTOS",$A$8:$A$26,0),0))</f>
        <v>85.712795000000014</v>
      </c>
      <c r="I7" s="38">
        <f ca="1">SUM(I8:OFFSET(I6,MATCH("PROYECTOS",$A$8:$A$26,0),0))</f>
        <v>93.896793000000002</v>
      </c>
      <c r="J7" s="38">
        <f ca="1">SUM(J8:OFFSET(J6,MATCH("PROYECTOS",$A$8:$A$26,0),0))</f>
        <v>24.623991065110204</v>
      </c>
      <c r="K7" s="38">
        <f ca="1">SUM(K8:OFFSET(K6,MATCH("PROYECTOS",$A$8:$A$26,0),0))</f>
        <v>11.948637093983052</v>
      </c>
      <c r="L7" s="38">
        <f ca="1">SUM(L8:OFFSET(L6,MATCH("PROYECTOS",$A$8:$A$26,0),0))</f>
        <v>6.3101893062894305</v>
      </c>
      <c r="M7" s="38">
        <f ca="1">SUM(M8:OFFSET(M6,MATCH("PROYECTOS",$A$8:$A$26,0),0))</f>
        <v>6.3651646648377209</v>
      </c>
      <c r="N7" s="39">
        <f ca="1">IFERROR(K7/I7,0)</f>
        <v>0.12725287746497424</v>
      </c>
      <c r="O7" s="39">
        <f ca="1">IFERROR(SUM(K7,L7)/I7,0)</f>
        <v>0.19445633675979201</v>
      </c>
      <c r="P7" s="40">
        <f ca="1">IFERROR(SUM(K7,L7,M7)/I7,0)</f>
        <v>0.26224528312814904</v>
      </c>
      <c r="Q7" s="64"/>
      <c r="R7" s="38"/>
      <c r="S7" s="40"/>
    </row>
    <row r="8" spans="1:19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60</v>
      </c>
      <c r="G8" s="19" t="s">
        <v>318</v>
      </c>
      <c r="H8" s="20">
        <v>12.353191000000001</v>
      </c>
      <c r="I8" s="21">
        <v>12.465113000000002</v>
      </c>
      <c r="J8" s="21">
        <f t="shared" ref="J8:J16" si="0">SUM(K8,L8,M8)</f>
        <v>3.5729759385640136</v>
      </c>
      <c r="K8" s="21">
        <v>1.5117869605210217</v>
      </c>
      <c r="L8" s="21">
        <v>1.0414051805464624</v>
      </c>
      <c r="M8" s="21">
        <v>1.0197837974965296</v>
      </c>
      <c r="N8" s="22">
        <f t="shared" ref="N8:N17" si="1">IFERROR(K8/I8,0)</f>
        <v>0.12128144851322419</v>
      </c>
      <c r="O8" s="22">
        <f t="shared" ref="O8:O17" si="2">IFERROR(SUM(K8,L8)/I8,0)</f>
        <v>0.20482703534797347</v>
      </c>
      <c r="P8" s="23">
        <f t="shared" ref="P8:P17" si="3">IFERROR(SUM(K8,L8,M8)/I8,0)</f>
        <v>0.28663807047429196</v>
      </c>
      <c r="Q8" s="70">
        <v>468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5003032</v>
      </c>
      <c r="C9" s="19" t="s">
        <v>521</v>
      </c>
      <c r="D9" s="68">
        <v>3000001</v>
      </c>
      <c r="E9" s="19" t="s">
        <v>284</v>
      </c>
      <c r="F9" s="69">
        <v>60</v>
      </c>
      <c r="G9" s="19" t="s">
        <v>318</v>
      </c>
      <c r="H9" s="20">
        <v>5.7523999999999999E-2</v>
      </c>
      <c r="I9" s="21">
        <v>5.7523999999999999E-2</v>
      </c>
      <c r="J9" s="21">
        <f t="shared" si="0"/>
        <v>0</v>
      </c>
      <c r="K9" s="21">
        <v>0</v>
      </c>
      <c r="L9" s="21">
        <v>0</v>
      </c>
      <c r="M9" s="21">
        <v>0</v>
      </c>
      <c r="N9" s="22">
        <f t="shared" si="1"/>
        <v>0</v>
      </c>
      <c r="O9" s="22">
        <f t="shared" si="2"/>
        <v>0</v>
      </c>
      <c r="P9" s="23">
        <f t="shared" si="3"/>
        <v>0</v>
      </c>
      <c r="Q9" s="70">
        <v>0</v>
      </c>
      <c r="R9" s="21">
        <v>0</v>
      </c>
      <c r="S9" s="23">
        <f t="shared" ref="S9:S16" si="4">IFERROR(R9/Q9,0)</f>
        <v>0</v>
      </c>
    </row>
    <row r="10" spans="1:19" ht="25.5" x14ac:dyDescent="0.25">
      <c r="A10" s="17"/>
      <c r="B10" s="19">
        <v>5004301</v>
      </c>
      <c r="C10" s="19" t="s">
        <v>1511</v>
      </c>
      <c r="D10" s="68">
        <v>3000572</v>
      </c>
      <c r="E10" s="19" t="s">
        <v>1509</v>
      </c>
      <c r="F10" s="69">
        <v>63</v>
      </c>
      <c r="G10" s="19" t="s">
        <v>838</v>
      </c>
      <c r="H10" s="20">
        <v>60.908946</v>
      </c>
      <c r="I10" s="21">
        <v>62.991599999999991</v>
      </c>
      <c r="J10" s="21">
        <f t="shared" si="0"/>
        <v>15.886392398193493</v>
      </c>
      <c r="K10" s="21">
        <v>7.8229475061534686</v>
      </c>
      <c r="L10" s="21">
        <v>3.9885665769179468</v>
      </c>
      <c r="M10" s="21">
        <v>4.0748783151220778</v>
      </c>
      <c r="N10" s="22">
        <f t="shared" si="1"/>
        <v>0.12419032864943055</v>
      </c>
      <c r="O10" s="22">
        <f t="shared" si="2"/>
        <v>0.18750935177184605</v>
      </c>
      <c r="P10" s="23">
        <f t="shared" si="3"/>
        <v>0.25219858517950799</v>
      </c>
      <c r="Q10" s="70">
        <v>377</v>
      </c>
      <c r="R10" s="21">
        <v>0</v>
      </c>
      <c r="S10" s="23">
        <f t="shared" si="4"/>
        <v>0</v>
      </c>
    </row>
    <row r="11" spans="1:19" ht="51" x14ac:dyDescent="0.25">
      <c r="A11" s="17"/>
      <c r="B11" s="19">
        <v>5004945</v>
      </c>
      <c r="C11" s="19" t="s">
        <v>1512</v>
      </c>
      <c r="D11" s="68">
        <v>3000635</v>
      </c>
      <c r="E11" s="19" t="s">
        <v>1510</v>
      </c>
      <c r="F11" s="69">
        <v>86</v>
      </c>
      <c r="G11" s="19" t="s">
        <v>508</v>
      </c>
      <c r="H11" s="20">
        <v>1.1155979999999999</v>
      </c>
      <c r="I11" s="21">
        <v>2.4040000000000004</v>
      </c>
      <c r="J11" s="21">
        <f t="shared" si="0"/>
        <v>0.41671242761094618</v>
      </c>
      <c r="K11" s="21">
        <v>0.1616080662352033</v>
      </c>
      <c r="L11" s="21">
        <v>0.10379402034322993</v>
      </c>
      <c r="M11" s="21">
        <v>0.15131034103251295</v>
      </c>
      <c r="N11" s="22">
        <f t="shared" si="1"/>
        <v>6.7224653176041288E-2</v>
      </c>
      <c r="O11" s="22">
        <f t="shared" si="2"/>
        <v>0.11040020240367437</v>
      </c>
      <c r="P11" s="23">
        <f t="shared" si="3"/>
        <v>0.17334127604448674</v>
      </c>
      <c r="Q11" s="70">
        <v>1790</v>
      </c>
      <c r="R11" s="21">
        <v>0</v>
      </c>
      <c r="S11" s="23">
        <f t="shared" si="4"/>
        <v>0</v>
      </c>
    </row>
    <row r="12" spans="1:19" ht="51" x14ac:dyDescent="0.25">
      <c r="A12" s="17"/>
      <c r="B12" s="19">
        <v>5004946</v>
      </c>
      <c r="C12" s="19" t="s">
        <v>1513</v>
      </c>
      <c r="D12" s="68">
        <v>3000635</v>
      </c>
      <c r="E12" s="19" t="s">
        <v>1510</v>
      </c>
      <c r="F12" s="69">
        <v>86</v>
      </c>
      <c r="G12" s="19" t="s">
        <v>508</v>
      </c>
      <c r="H12" s="20">
        <v>5.6094869999999988</v>
      </c>
      <c r="I12" s="21">
        <v>5.9027579999999995</v>
      </c>
      <c r="J12" s="21">
        <f t="shared" si="0"/>
        <v>1.7619149190795724</v>
      </c>
      <c r="K12" s="21">
        <v>0.86715143277251627</v>
      </c>
      <c r="L12" s="21">
        <v>0.4571522877413372</v>
      </c>
      <c r="M12" s="21">
        <v>0.43761119856571895</v>
      </c>
      <c r="N12" s="22">
        <f t="shared" si="1"/>
        <v>0.14690614671523317</v>
      </c>
      <c r="O12" s="22">
        <f t="shared" si="2"/>
        <v>0.22435338201461988</v>
      </c>
      <c r="P12" s="23">
        <f t="shared" si="3"/>
        <v>0.29849011582036272</v>
      </c>
      <c r="Q12" s="70">
        <v>1184</v>
      </c>
      <c r="R12" s="21">
        <v>0</v>
      </c>
      <c r="S12" s="23">
        <f t="shared" si="4"/>
        <v>0</v>
      </c>
    </row>
    <row r="13" spans="1:19" ht="51" x14ac:dyDescent="0.25">
      <c r="A13" s="17"/>
      <c r="B13" s="19">
        <v>5004947</v>
      </c>
      <c r="C13" s="19" t="s">
        <v>1514</v>
      </c>
      <c r="D13" s="68">
        <v>3000635</v>
      </c>
      <c r="E13" s="19" t="s">
        <v>1510</v>
      </c>
      <c r="F13" s="69">
        <v>86</v>
      </c>
      <c r="G13" s="19" t="s">
        <v>508</v>
      </c>
      <c r="H13" s="20">
        <v>1.045309</v>
      </c>
      <c r="I13" s="21">
        <v>1.1069260000000001</v>
      </c>
      <c r="J13" s="21">
        <f t="shared" si="0"/>
        <v>0.33003318660485093</v>
      </c>
      <c r="K13" s="21">
        <v>0.15568318744044518</v>
      </c>
      <c r="L13" s="21">
        <v>9.4216749363113195E-2</v>
      </c>
      <c r="M13" s="21">
        <v>8.013324980129255E-2</v>
      </c>
      <c r="N13" s="22">
        <f t="shared" si="1"/>
        <v>0.14064462072482278</v>
      </c>
      <c r="O13" s="22">
        <f t="shared" si="2"/>
        <v>0.22576029183844121</v>
      </c>
      <c r="P13" s="23">
        <f t="shared" si="3"/>
        <v>0.29815289062218331</v>
      </c>
      <c r="Q13" s="70">
        <v>0</v>
      </c>
      <c r="R13" s="21">
        <v>0</v>
      </c>
      <c r="S13" s="23">
        <f t="shared" si="4"/>
        <v>0</v>
      </c>
    </row>
    <row r="14" spans="1:19" ht="51" x14ac:dyDescent="0.25">
      <c r="A14" s="17"/>
      <c r="B14" s="19">
        <v>5005589</v>
      </c>
      <c r="C14" s="19" t="s">
        <v>1515</v>
      </c>
      <c r="D14" s="68">
        <v>3000635</v>
      </c>
      <c r="E14" s="19" t="s">
        <v>1510</v>
      </c>
      <c r="F14" s="69">
        <v>86</v>
      </c>
      <c r="G14" s="19" t="s">
        <v>508</v>
      </c>
      <c r="H14" s="20">
        <v>0.80564200000000008</v>
      </c>
      <c r="I14" s="21">
        <v>1.9109259999999997</v>
      </c>
      <c r="J14" s="21">
        <f t="shared" si="0"/>
        <v>0.43468922970987478</v>
      </c>
      <c r="K14" s="21">
        <v>0.28210251087148208</v>
      </c>
      <c r="L14" s="21">
        <v>7.4820298358645232E-2</v>
      </c>
      <c r="M14" s="21">
        <v>7.7766420479747467E-2</v>
      </c>
      <c r="N14" s="22">
        <f t="shared" si="1"/>
        <v>0.14762607807496581</v>
      </c>
      <c r="O14" s="22">
        <f t="shared" si="2"/>
        <v>0.18678002666253291</v>
      </c>
      <c r="P14" s="23">
        <f t="shared" si="3"/>
        <v>0.22747570011077084</v>
      </c>
      <c r="Q14" s="70">
        <v>1045</v>
      </c>
      <c r="R14" s="21">
        <v>0</v>
      </c>
      <c r="S14" s="23">
        <f t="shared" si="4"/>
        <v>0</v>
      </c>
    </row>
    <row r="15" spans="1:19" ht="51" x14ac:dyDescent="0.25">
      <c r="A15" s="17"/>
      <c r="B15" s="19">
        <v>5005590</v>
      </c>
      <c r="C15" s="19" t="s">
        <v>1516</v>
      </c>
      <c r="D15" s="68">
        <v>3000635</v>
      </c>
      <c r="E15" s="19" t="s">
        <v>1510</v>
      </c>
      <c r="F15" s="69">
        <v>86</v>
      </c>
      <c r="G15" s="19" t="s">
        <v>508</v>
      </c>
      <c r="H15" s="20">
        <v>1.0805680000000002</v>
      </c>
      <c r="I15" s="21">
        <v>1.2067060000000001</v>
      </c>
      <c r="J15" s="21">
        <f t="shared" si="0"/>
        <v>0.29070214412058704</v>
      </c>
      <c r="K15" s="21">
        <v>0.14923305419506505</v>
      </c>
      <c r="L15" s="21">
        <v>7.3016171023482457E-2</v>
      </c>
      <c r="M15" s="21">
        <v>6.8452918902039528E-2</v>
      </c>
      <c r="N15" s="22">
        <f t="shared" si="1"/>
        <v>0.12366977059454834</v>
      </c>
      <c r="O15" s="22">
        <f t="shared" si="2"/>
        <v>0.18417843718233562</v>
      </c>
      <c r="P15" s="23">
        <f t="shared" si="3"/>
        <v>0.2409055263838806</v>
      </c>
      <c r="Q15" s="70">
        <v>50</v>
      </c>
      <c r="R15" s="21">
        <v>0</v>
      </c>
      <c r="S15" s="23">
        <f t="shared" si="4"/>
        <v>0</v>
      </c>
    </row>
    <row r="16" spans="1:19" ht="25.5" x14ac:dyDescent="0.25">
      <c r="A16" s="17"/>
      <c r="B16" s="19">
        <v>5005591</v>
      </c>
      <c r="C16" s="19" t="s">
        <v>1517</v>
      </c>
      <c r="D16" s="68">
        <v>3000572</v>
      </c>
      <c r="E16" s="19" t="s">
        <v>1509</v>
      </c>
      <c r="F16" s="69">
        <v>105</v>
      </c>
      <c r="G16" s="19" t="s">
        <v>668</v>
      </c>
      <c r="H16" s="20">
        <v>2.7365299999999997</v>
      </c>
      <c r="I16" s="21">
        <v>5.8512399999999989</v>
      </c>
      <c r="J16" s="21">
        <f t="shared" si="0"/>
        <v>1.9305708212268655</v>
      </c>
      <c r="K16" s="21">
        <v>0.99812437579385005</v>
      </c>
      <c r="L16" s="21">
        <v>0.47721802199521335</v>
      </c>
      <c r="M16" s="21">
        <v>0.45522842343780212</v>
      </c>
      <c r="N16" s="22">
        <f t="shared" si="1"/>
        <v>0.17058339357022617</v>
      </c>
      <c r="O16" s="22">
        <f t="shared" si="2"/>
        <v>0.25214183622429837</v>
      </c>
      <c r="P16" s="23">
        <f t="shared" si="3"/>
        <v>0.32994216973271751</v>
      </c>
      <c r="Q16" s="70">
        <v>1240</v>
      </c>
      <c r="R16" s="21">
        <v>0</v>
      </c>
      <c r="S16" s="23">
        <f t="shared" si="4"/>
        <v>0</v>
      </c>
    </row>
    <row r="17" spans="1:19" ht="15.75" thickBot="1" x14ac:dyDescent="0.3">
      <c r="A17" s="41" t="s">
        <v>302</v>
      </c>
      <c r="B17" s="43"/>
      <c r="C17" s="43"/>
      <c r="D17" s="65"/>
      <c r="E17" s="43"/>
      <c r="F17" s="66"/>
      <c r="G17" s="43"/>
      <c r="H17" s="44">
        <f t="shared" ref="H17:M17" ca="1" si="5">OFFSET(H17,-MATCH("PROYECTOS",$A$8:$A$26,0)-1,0)-(OFFSET(H17,-MATCH("PROYECTOS",$A$8:$A$26,0),0))</f>
        <v>0</v>
      </c>
      <c r="I17" s="45">
        <f t="shared" ca="1" si="5"/>
        <v>0</v>
      </c>
      <c r="J17" s="45">
        <f t="shared" ca="1" si="5"/>
        <v>0</v>
      </c>
      <c r="K17" s="45">
        <f t="shared" ca="1" si="5"/>
        <v>0</v>
      </c>
      <c r="L17" s="45">
        <f t="shared" ca="1" si="5"/>
        <v>0</v>
      </c>
      <c r="M17" s="45">
        <f t="shared" ca="1" si="5"/>
        <v>0</v>
      </c>
      <c r="N17" s="46">
        <f t="shared" ca="1" si="1"/>
        <v>0</v>
      </c>
      <c r="O17" s="46">
        <f t="shared" ca="1" si="2"/>
        <v>0</v>
      </c>
      <c r="P17" s="47">
        <f t="shared" ca="1" si="3"/>
        <v>0</v>
      </c>
      <c r="Q17" s="67"/>
      <c r="R17" s="45"/>
      <c r="S17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topLeftCell="A13" workbookViewId="0">
      <selection activeCell="A36" sqref="A36:L3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104</v>
      </c>
      <c r="B1" s="50" t="s">
        <v>65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1520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295.45354999999984</v>
      </c>
      <c r="E6" s="14">
        <v>324.72380099999992</v>
      </c>
      <c r="F6" s="14">
        <v>105.04301435504065</v>
      </c>
      <c r="G6" s="14">
        <v>48.438916070203959</v>
      </c>
      <c r="H6" s="14">
        <v>32.050229780467248</v>
      </c>
      <c r="I6" s="14">
        <v>24.553868504369447</v>
      </c>
      <c r="J6" s="15">
        <v>0.14916958942040706</v>
      </c>
      <c r="K6" s="15">
        <v>0.24786956053976231</v>
      </c>
      <c r="L6" s="16">
        <v>0.32348418573432713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166.350188</v>
      </c>
      <c r="E7" s="38">
        <f ca="1">SUM(E8:OFFSET(E6,MATCH("GOBIERNOS REGIONALES",$A$8:$A$50,0),0))</f>
        <v>182.80479899999995</v>
      </c>
      <c r="F7" s="38">
        <f ca="1">SUM(F8:OFFSET(F6,MATCH("GOBIERNOS REGIONALES",$A$8:$A$50,0),0))</f>
        <v>61.792209081824637</v>
      </c>
      <c r="G7" s="38">
        <f ca="1">SUM(G8:OFFSET(G6,MATCH("GOBIERNOS REGIONALES",$A$8:$A$50,0),0))</f>
        <v>28.748230295263966</v>
      </c>
      <c r="H7" s="38">
        <f ca="1">SUM(H8:OFFSET(H6,MATCH("GOBIERNOS REGIONALES",$A$8:$A$50,0),0))</f>
        <v>20.652081635575769</v>
      </c>
      <c r="I7" s="38">
        <f ca="1">SUM(I8:OFFSET(I6,MATCH("GOBIERNOS REGIONALES",$A$8:$A$50,0),0))</f>
        <v>12.391897150984903</v>
      </c>
      <c r="J7" s="39">
        <f ca="1">IFERROR(G7/E7,0)</f>
        <v>0.15726190150655714</v>
      </c>
      <c r="K7" s="39">
        <f ca="1">IFERROR(SUM(G7,H7)/E7,0)</f>
        <v>0.27023531220774871</v>
      </c>
      <c r="L7" s="40">
        <f ca="1">IFERROR(SUM(G7,H7,I7)/E7,0)</f>
        <v>0.33802290432115328</v>
      </c>
      <c r="M7" s="4"/>
    </row>
    <row r="8" spans="1:13" x14ac:dyDescent="0.25">
      <c r="A8" s="17"/>
      <c r="B8" s="18">
        <v>11</v>
      </c>
      <c r="C8" s="19" t="s">
        <v>115</v>
      </c>
      <c r="D8" s="20">
        <v>16.335576000000003</v>
      </c>
      <c r="E8" s="21">
        <v>14.500185999999999</v>
      </c>
      <c r="F8" s="21">
        <f t="shared" ref="F8:F37" si="0">SUM(G8,H8,I8)</f>
        <v>0.83134414260712219</v>
      </c>
      <c r="G8" s="21">
        <v>0.32529346831142902</v>
      </c>
      <c r="H8" s="21">
        <v>0.34259893419221044</v>
      </c>
      <c r="I8" s="21">
        <v>0.16345174010348273</v>
      </c>
      <c r="J8" s="22">
        <f t="shared" ref="J8:J37" si="1">IFERROR(G8/E8,0)</f>
        <v>2.2433744526548074E-2</v>
      </c>
      <c r="K8" s="22">
        <f t="shared" ref="K8:K37" si="2">IFERROR(SUM(G8,H8)/E8,0)</f>
        <v>4.6060954149390876E-2</v>
      </c>
      <c r="L8" s="23">
        <f t="shared" ref="L8:L37" si="3">IFERROR(SUM(G8,H8,I8)/E8,0)</f>
        <v>5.7333343352086813E-2</v>
      </c>
      <c r="M8" s="4"/>
    </row>
    <row r="9" spans="1:13" x14ac:dyDescent="0.25">
      <c r="A9" s="17"/>
      <c r="B9" s="18">
        <v>135</v>
      </c>
      <c r="C9" s="19" t="s">
        <v>148</v>
      </c>
      <c r="D9" s="20">
        <v>12.287289000000001</v>
      </c>
      <c r="E9" s="21">
        <v>12.475042999999999</v>
      </c>
      <c r="F9" s="21">
        <f t="shared" si="0"/>
        <v>11.493344927232101</v>
      </c>
      <c r="G9" s="21">
        <v>7.75420992821455</v>
      </c>
      <c r="H9" s="21">
        <v>2.513858000831533</v>
      </c>
      <c r="I9" s="21">
        <v>1.2252769981860183</v>
      </c>
      <c r="J9" s="22">
        <f t="shared" si="1"/>
        <v>0.62157781165279757</v>
      </c>
      <c r="K9" s="22">
        <f t="shared" si="2"/>
        <v>0.82308878045920031</v>
      </c>
      <c r="L9" s="23">
        <f t="shared" si="3"/>
        <v>0.92130703896027466</v>
      </c>
      <c r="M9" s="4"/>
    </row>
    <row r="10" spans="1:13" ht="25.5" x14ac:dyDescent="0.25">
      <c r="A10" s="17"/>
      <c r="B10" s="18">
        <v>137</v>
      </c>
      <c r="C10" s="19" t="s">
        <v>150</v>
      </c>
      <c r="D10" s="20">
        <v>137.72732300000001</v>
      </c>
      <c r="E10" s="21">
        <v>155.82956999999996</v>
      </c>
      <c r="F10" s="21">
        <f t="shared" si="0"/>
        <v>49.467520011985414</v>
      </c>
      <c r="G10" s="21">
        <v>20.668726898737987</v>
      </c>
      <c r="H10" s="21">
        <v>17.795624700552025</v>
      </c>
      <c r="I10" s="21">
        <v>11.003168412695402</v>
      </c>
      <c r="J10" s="22">
        <f t="shared" si="1"/>
        <v>0.13263674473810069</v>
      </c>
      <c r="K10" s="22">
        <f t="shared" si="2"/>
        <v>0.24683602476275859</v>
      </c>
      <c r="L10" s="23">
        <f t="shared" si="3"/>
        <v>0.31744629733615659</v>
      </c>
      <c r="M10" s="4"/>
    </row>
    <row r="11" spans="1:13" x14ac:dyDescent="0.25">
      <c r="A11" s="34" t="s">
        <v>214</v>
      </c>
      <c r="B11" s="57"/>
      <c r="C11" s="36"/>
      <c r="D11" s="37">
        <f ca="1">SUM(D12:OFFSET(D10,(MATCH("GOBIERNOS LOCALES",$A$8:$A$50,0)-MATCH("GOBIERNOS REGIONALES",$A$8:$A$50,0)),0))</f>
        <v>125.05948699999999</v>
      </c>
      <c r="E11" s="38">
        <f ca="1">SUM(E12:OFFSET(E10,(MATCH("GOBIERNOS LOCALES",$A$8:$A$50,0)-MATCH("GOBIERNOS REGIONALES",$A$8:$A$50,0)),0))</f>
        <v>138.751036</v>
      </c>
      <c r="F11" s="38">
        <f ca="1">SUM(F12:OFFSET(F10,(MATCH("GOBIERNOS LOCALES",$A$8:$A$50,0)-MATCH("GOBIERNOS REGIONALES",$A$8:$A$50,0)),0))</f>
        <v>42.695034457429344</v>
      </c>
      <c r="G11" s="38">
        <f ca="1">SUM(G12:OFFSET(G10,(MATCH("GOBIERNOS LOCALES",$A$8:$A$50,0)-MATCH("GOBIERNOS REGIONALES",$A$8:$A$50,0)),0))</f>
        <v>19.599191534141937</v>
      </c>
      <c r="H11" s="38">
        <f ca="1">SUM(H12:OFFSET(H10,(MATCH("GOBIERNOS LOCALES",$A$8:$A$50,0)-MATCH("GOBIERNOS REGIONALES",$A$8:$A$50,0)),0))</f>
        <v>11.324414003645529</v>
      </c>
      <c r="I11" s="38">
        <f ca="1">SUM(I12:OFFSET(I10,(MATCH("GOBIERNOS LOCALES",$A$8:$A$50,0)-MATCH("GOBIERNOS REGIONALES",$A$8:$A$50,0)),0))</f>
        <v>11.771428919641878</v>
      </c>
      <c r="J11" s="39">
        <f t="shared" ca="1" si="1"/>
        <v>0.14125437978093322</v>
      </c>
      <c r="K11" s="39">
        <f t="shared" ca="1" si="2"/>
        <v>0.22287116860004899</v>
      </c>
      <c r="L11" s="40">
        <f t="shared" ca="1" si="3"/>
        <v>0.30770966248806492</v>
      </c>
      <c r="M11" s="4"/>
    </row>
    <row r="12" spans="1:13" x14ac:dyDescent="0.25">
      <c r="A12" s="17"/>
      <c r="B12" s="18">
        <v>440</v>
      </c>
      <c r="C12" s="19" t="s">
        <v>215</v>
      </c>
      <c r="D12" s="20">
        <v>2.78959</v>
      </c>
      <c r="E12" s="21">
        <v>3.646963</v>
      </c>
      <c r="F12" s="21">
        <f t="shared" si="0"/>
        <v>1.2651613372697739</v>
      </c>
      <c r="G12" s="21">
        <v>0.4037263250174874</v>
      </c>
      <c r="H12" s="21">
        <v>0.48075926641831757</v>
      </c>
      <c r="I12" s="21">
        <v>0.3806757458339689</v>
      </c>
      <c r="J12" s="22">
        <f t="shared" si="1"/>
        <v>0.11070206224123673</v>
      </c>
      <c r="K12" s="22">
        <f t="shared" si="2"/>
        <v>0.24252661500426656</v>
      </c>
      <c r="L12" s="23">
        <f t="shared" si="3"/>
        <v>0.34690819108111981</v>
      </c>
      <c r="M12" s="4"/>
    </row>
    <row r="13" spans="1:13" x14ac:dyDescent="0.25">
      <c r="A13" s="17"/>
      <c r="B13" s="18">
        <v>441</v>
      </c>
      <c r="C13" s="19" t="s">
        <v>216</v>
      </c>
      <c r="D13" s="20">
        <v>1.3161479999999999</v>
      </c>
      <c r="E13" s="21">
        <v>1.8201309999999995</v>
      </c>
      <c r="F13" s="21">
        <f t="shared" si="0"/>
        <v>0.51636089539533714</v>
      </c>
      <c r="G13" s="21">
        <v>0.18513318646000698</v>
      </c>
      <c r="H13" s="21">
        <v>0.17783078791399021</v>
      </c>
      <c r="I13" s="21">
        <v>0.15339692102133995</v>
      </c>
      <c r="J13" s="22">
        <f t="shared" si="1"/>
        <v>0.10171420983435095</v>
      </c>
      <c r="K13" s="22">
        <f t="shared" si="2"/>
        <v>0.19941640155241425</v>
      </c>
      <c r="L13" s="23">
        <f t="shared" si="3"/>
        <v>0.28369435793101555</v>
      </c>
      <c r="M13" s="4"/>
    </row>
    <row r="14" spans="1:13" x14ac:dyDescent="0.25">
      <c r="A14" s="17"/>
      <c r="B14" s="18">
        <v>442</v>
      </c>
      <c r="C14" s="19" t="s">
        <v>217</v>
      </c>
      <c r="D14" s="20">
        <v>2.0860509999999999</v>
      </c>
      <c r="E14" s="21">
        <v>2.3739149999999998</v>
      </c>
      <c r="F14" s="21">
        <f t="shared" si="0"/>
        <v>0.51526718345121481</v>
      </c>
      <c r="G14" s="21">
        <v>0.26797271500618081</v>
      </c>
      <c r="H14" s="21">
        <v>0.19045720847861958</v>
      </c>
      <c r="I14" s="21">
        <v>5.6837259966414422E-2</v>
      </c>
      <c r="J14" s="22">
        <f t="shared" si="1"/>
        <v>0.11288218618028903</v>
      </c>
      <c r="K14" s="22">
        <f t="shared" si="2"/>
        <v>0.19311134707215735</v>
      </c>
      <c r="L14" s="23">
        <f t="shared" si="3"/>
        <v>0.21705376285638486</v>
      </c>
      <c r="M14" s="4"/>
    </row>
    <row r="15" spans="1:13" x14ac:dyDescent="0.25">
      <c r="A15" s="17"/>
      <c r="B15" s="18">
        <v>443</v>
      </c>
      <c r="C15" s="19" t="s">
        <v>218</v>
      </c>
      <c r="D15" s="20">
        <v>8.747071</v>
      </c>
      <c r="E15" s="21">
        <v>10.090926000000001</v>
      </c>
      <c r="F15" s="21">
        <f t="shared" si="0"/>
        <v>3.7435821968829259</v>
      </c>
      <c r="G15" s="21">
        <v>1.7632963788710185</v>
      </c>
      <c r="H15" s="21">
        <v>1.0425324838688539</v>
      </c>
      <c r="I15" s="21">
        <v>0.93775333414305351</v>
      </c>
      <c r="J15" s="22">
        <f t="shared" si="1"/>
        <v>0.17474078978193064</v>
      </c>
      <c r="K15" s="22">
        <f t="shared" si="2"/>
        <v>0.2780546465943633</v>
      </c>
      <c r="L15" s="23">
        <f t="shared" si="3"/>
        <v>0.37098500146398117</v>
      </c>
      <c r="M15" s="4"/>
    </row>
    <row r="16" spans="1:13" x14ac:dyDescent="0.25">
      <c r="A16" s="17"/>
      <c r="B16" s="18">
        <v>444</v>
      </c>
      <c r="C16" s="19" t="s">
        <v>219</v>
      </c>
      <c r="D16" s="20">
        <v>5.7624219999999999</v>
      </c>
      <c r="E16" s="21">
        <v>5.9463499999999998</v>
      </c>
      <c r="F16" s="21">
        <f t="shared" si="0"/>
        <v>1.8546025828360797</v>
      </c>
      <c r="G16" s="21">
        <v>0.65324388885346707</v>
      </c>
      <c r="H16" s="21">
        <v>0.68515316550110583</v>
      </c>
      <c r="I16" s="21">
        <v>0.5162055284815068</v>
      </c>
      <c r="J16" s="22">
        <f t="shared" si="1"/>
        <v>0.10985627970998463</v>
      </c>
      <c r="K16" s="22">
        <f t="shared" si="2"/>
        <v>0.22507875492605933</v>
      </c>
      <c r="L16" s="23">
        <f t="shared" si="3"/>
        <v>0.31188924009452518</v>
      </c>
      <c r="M16" s="4"/>
    </row>
    <row r="17" spans="1:13" x14ac:dyDescent="0.25">
      <c r="A17" s="17"/>
      <c r="B17" s="18">
        <v>445</v>
      </c>
      <c r="C17" s="19" t="s">
        <v>220</v>
      </c>
      <c r="D17" s="20">
        <v>5.7202349999999997</v>
      </c>
      <c r="E17" s="21">
        <v>7.6674880000000014</v>
      </c>
      <c r="F17" s="21">
        <f t="shared" si="0"/>
        <v>2.0578176694689319</v>
      </c>
      <c r="G17" s="21">
        <v>0.81984031265892554</v>
      </c>
      <c r="H17" s="21">
        <v>0.72696712022298016</v>
      </c>
      <c r="I17" s="21">
        <v>0.51101023658702616</v>
      </c>
      <c r="J17" s="22">
        <f t="shared" si="1"/>
        <v>0.10692423811539391</v>
      </c>
      <c r="K17" s="22">
        <f t="shared" si="2"/>
        <v>0.20173587919301672</v>
      </c>
      <c r="L17" s="23">
        <f t="shared" si="3"/>
        <v>0.26838224845854752</v>
      </c>
      <c r="M17" s="4"/>
    </row>
    <row r="18" spans="1:13" x14ac:dyDescent="0.25">
      <c r="A18" s="17"/>
      <c r="B18" s="18">
        <v>446</v>
      </c>
      <c r="C18" s="19" t="s">
        <v>221</v>
      </c>
      <c r="D18" s="20">
        <v>2.7659799999999999</v>
      </c>
      <c r="E18" s="21">
        <v>3.329745</v>
      </c>
      <c r="F18" s="21">
        <f t="shared" si="0"/>
        <v>0.80034507264645072</v>
      </c>
      <c r="G18" s="21">
        <v>0.49674662459437968</v>
      </c>
      <c r="H18" s="21">
        <v>0.11067461055790773</v>
      </c>
      <c r="I18" s="21">
        <v>0.19292383749416331</v>
      </c>
      <c r="J18" s="22">
        <f t="shared" si="1"/>
        <v>0.14918458458361816</v>
      </c>
      <c r="K18" s="22">
        <f t="shared" si="2"/>
        <v>0.18242274863459138</v>
      </c>
      <c r="L18" s="23">
        <f t="shared" si="3"/>
        <v>0.24036227177950586</v>
      </c>
      <c r="M18" s="4"/>
    </row>
    <row r="19" spans="1:13" x14ac:dyDescent="0.25">
      <c r="A19" s="17"/>
      <c r="B19" s="18">
        <v>447</v>
      </c>
      <c r="C19" s="19" t="s">
        <v>222</v>
      </c>
      <c r="D19" s="20">
        <v>1.3162089999999995</v>
      </c>
      <c r="E19" s="21">
        <v>1.7695569999999998</v>
      </c>
      <c r="F19" s="21">
        <f t="shared" si="0"/>
        <v>0.3853299210750265</v>
      </c>
      <c r="G19" s="21">
        <v>9.6298839787777979E-2</v>
      </c>
      <c r="H19" s="21">
        <v>8.8511870140791871E-2</v>
      </c>
      <c r="I19" s="21">
        <v>0.20051921114645666</v>
      </c>
      <c r="J19" s="22">
        <f t="shared" si="1"/>
        <v>5.4419744482815752E-2</v>
      </c>
      <c r="K19" s="22">
        <f t="shared" si="2"/>
        <v>0.10443896971308066</v>
      </c>
      <c r="L19" s="23">
        <f t="shared" si="3"/>
        <v>0.21775502064925095</v>
      </c>
      <c r="M19" s="4"/>
    </row>
    <row r="20" spans="1:13" x14ac:dyDescent="0.25">
      <c r="A20" s="17"/>
      <c r="B20" s="18">
        <v>448</v>
      </c>
      <c r="C20" s="19" t="s">
        <v>223</v>
      </c>
      <c r="D20" s="20">
        <v>3.5749840000000002</v>
      </c>
      <c r="E20" s="21">
        <v>4.2772190000000005</v>
      </c>
      <c r="F20" s="21">
        <f t="shared" si="0"/>
        <v>1.284796498932792</v>
      </c>
      <c r="G20" s="21">
        <v>0.53666280866309535</v>
      </c>
      <c r="H20" s="21">
        <v>0.343933186664799</v>
      </c>
      <c r="I20" s="21">
        <v>0.40420050360489768</v>
      </c>
      <c r="J20" s="22">
        <f t="shared" si="1"/>
        <v>0.12547003290294353</v>
      </c>
      <c r="K20" s="22">
        <f t="shared" si="2"/>
        <v>0.20588050210379552</v>
      </c>
      <c r="L20" s="23">
        <f t="shared" si="3"/>
        <v>0.30038127552804567</v>
      </c>
      <c r="M20" s="4"/>
    </row>
    <row r="21" spans="1:13" x14ac:dyDescent="0.25">
      <c r="A21" s="17"/>
      <c r="B21" s="18">
        <v>449</v>
      </c>
      <c r="C21" s="19" t="s">
        <v>224</v>
      </c>
      <c r="D21" s="20">
        <v>11.249962000000002</v>
      </c>
      <c r="E21" s="21">
        <v>11.38988</v>
      </c>
      <c r="F21" s="21">
        <f t="shared" si="0"/>
        <v>3.6871251074189786</v>
      </c>
      <c r="G21" s="21">
        <v>1.8441731894417899</v>
      </c>
      <c r="H21" s="21">
        <v>0.91512517326191301</v>
      </c>
      <c r="I21" s="21">
        <v>0.92782674471527571</v>
      </c>
      <c r="J21" s="22">
        <f t="shared" si="1"/>
        <v>0.16191331159255321</v>
      </c>
      <c r="K21" s="22">
        <f t="shared" si="2"/>
        <v>0.24225877381532579</v>
      </c>
      <c r="L21" s="23">
        <f t="shared" si="3"/>
        <v>0.32371939892421858</v>
      </c>
      <c r="M21" s="4"/>
    </row>
    <row r="22" spans="1:13" x14ac:dyDescent="0.25">
      <c r="A22" s="17"/>
      <c r="B22" s="18">
        <v>450</v>
      </c>
      <c r="C22" s="19" t="s">
        <v>225</v>
      </c>
      <c r="D22" s="20">
        <v>1.059788</v>
      </c>
      <c r="E22" s="21">
        <v>1.277234</v>
      </c>
      <c r="F22" s="21">
        <f t="shared" si="0"/>
        <v>0.19971893151591757</v>
      </c>
      <c r="G22" s="21">
        <v>8.7318889854941517E-2</v>
      </c>
      <c r="H22" s="21">
        <v>2.9557700007671883E-2</v>
      </c>
      <c r="I22" s="21">
        <v>8.2842341653304175E-2</v>
      </c>
      <c r="J22" s="22">
        <f t="shared" si="1"/>
        <v>6.8365616523629588E-2</v>
      </c>
      <c r="K22" s="22">
        <f t="shared" si="2"/>
        <v>9.1507577986972941E-2</v>
      </c>
      <c r="L22" s="23">
        <f t="shared" si="3"/>
        <v>0.15636831740770882</v>
      </c>
      <c r="M22" s="4"/>
    </row>
    <row r="23" spans="1:13" x14ac:dyDescent="0.25">
      <c r="A23" s="17"/>
      <c r="B23" s="18">
        <v>451</v>
      </c>
      <c r="C23" s="19" t="s">
        <v>226</v>
      </c>
      <c r="D23" s="20">
        <v>10.786746999999998</v>
      </c>
      <c r="E23" s="21">
        <v>11.553242999999998</v>
      </c>
      <c r="F23" s="21">
        <f t="shared" si="0"/>
        <v>2.4167600689706887</v>
      </c>
      <c r="G23" s="21">
        <v>1.1100546786801715</v>
      </c>
      <c r="H23" s="21">
        <v>0.54372722057632927</v>
      </c>
      <c r="I23" s="21">
        <v>0.76297816971418797</v>
      </c>
      <c r="J23" s="22">
        <f t="shared" si="1"/>
        <v>9.6081652457251324E-2</v>
      </c>
      <c r="K23" s="22">
        <f t="shared" si="2"/>
        <v>0.14314438805247159</v>
      </c>
      <c r="L23" s="23">
        <f t="shared" si="3"/>
        <v>0.20918456133664712</v>
      </c>
      <c r="M23" s="4"/>
    </row>
    <row r="24" spans="1:13" x14ac:dyDescent="0.25">
      <c r="A24" s="17"/>
      <c r="B24" s="18">
        <v>452</v>
      </c>
      <c r="C24" s="19" t="s">
        <v>227</v>
      </c>
      <c r="D24" s="20">
        <v>5.4972639999999995</v>
      </c>
      <c r="E24" s="21">
        <v>5.7797720000000004</v>
      </c>
      <c r="F24" s="21">
        <f t="shared" si="0"/>
        <v>1.5141440827137558</v>
      </c>
      <c r="G24" s="21">
        <v>0.84696767601417378</v>
      </c>
      <c r="H24" s="21">
        <v>0.27032544717076235</v>
      </c>
      <c r="I24" s="21">
        <v>0.39685095952881966</v>
      </c>
      <c r="J24" s="22">
        <f t="shared" si="1"/>
        <v>0.14653998047227013</v>
      </c>
      <c r="K24" s="22">
        <f t="shared" si="2"/>
        <v>0.19331093392350704</v>
      </c>
      <c r="L24" s="23">
        <f t="shared" si="3"/>
        <v>0.261972977950299</v>
      </c>
      <c r="M24" s="4"/>
    </row>
    <row r="25" spans="1:13" x14ac:dyDescent="0.25">
      <c r="A25" s="17"/>
      <c r="B25" s="18">
        <v>453</v>
      </c>
      <c r="C25" s="19" t="s">
        <v>228</v>
      </c>
      <c r="D25" s="20">
        <v>3.3441009999999989</v>
      </c>
      <c r="E25" s="21">
        <v>5.5825440000000004</v>
      </c>
      <c r="F25" s="21">
        <f t="shared" si="0"/>
        <v>1.7058145189948846</v>
      </c>
      <c r="G25" s="21">
        <v>0.48685848009699839</v>
      </c>
      <c r="H25" s="21">
        <v>0.48221366076359118</v>
      </c>
      <c r="I25" s="21">
        <v>0.736742378134295</v>
      </c>
      <c r="J25" s="22">
        <f t="shared" si="1"/>
        <v>8.7210863021768989E-2</v>
      </c>
      <c r="K25" s="22">
        <f t="shared" si="2"/>
        <v>0.17358970047716407</v>
      </c>
      <c r="L25" s="23">
        <f t="shared" si="3"/>
        <v>0.30556221661573729</v>
      </c>
      <c r="M25" s="4"/>
    </row>
    <row r="26" spans="1:13" x14ac:dyDescent="0.25">
      <c r="A26" s="17"/>
      <c r="B26" s="18">
        <v>454</v>
      </c>
      <c r="C26" s="19" t="s">
        <v>229</v>
      </c>
      <c r="D26" s="20">
        <v>1.5481850000000004</v>
      </c>
      <c r="E26" s="21">
        <v>1.772975</v>
      </c>
      <c r="F26" s="21">
        <f t="shared" si="0"/>
        <v>0.54939907274092548</v>
      </c>
      <c r="G26" s="21">
        <v>0.23635283982730471</v>
      </c>
      <c r="H26" s="21">
        <v>0.20016367099015042</v>
      </c>
      <c r="I26" s="21">
        <v>0.11288256192347035</v>
      </c>
      <c r="J26" s="22">
        <f t="shared" si="1"/>
        <v>0.13330861395524737</v>
      </c>
      <c r="K26" s="22">
        <f t="shared" si="2"/>
        <v>0.24620567736006155</v>
      </c>
      <c r="L26" s="23">
        <f t="shared" si="3"/>
        <v>0.30987412272644876</v>
      </c>
      <c r="M26" s="4"/>
    </row>
    <row r="27" spans="1:13" x14ac:dyDescent="0.25">
      <c r="A27" s="17"/>
      <c r="B27" s="18">
        <v>455</v>
      </c>
      <c r="C27" s="19" t="s">
        <v>230</v>
      </c>
      <c r="D27" s="20">
        <v>1.694747</v>
      </c>
      <c r="E27" s="21">
        <v>1.8855220000000001</v>
      </c>
      <c r="F27" s="21">
        <f t="shared" si="0"/>
        <v>0.58752041067873506</v>
      </c>
      <c r="G27" s="21">
        <v>0.30341239995323122</v>
      </c>
      <c r="H27" s="21">
        <v>0.14999693131539971</v>
      </c>
      <c r="I27" s="21">
        <v>0.13411107941010414</v>
      </c>
      <c r="J27" s="22">
        <f t="shared" si="1"/>
        <v>0.1609169237766683</v>
      </c>
      <c r="K27" s="22">
        <f t="shared" si="2"/>
        <v>0.24046886287650363</v>
      </c>
      <c r="L27" s="23">
        <f t="shared" si="3"/>
        <v>0.31159562745952313</v>
      </c>
      <c r="M27" s="4"/>
    </row>
    <row r="28" spans="1:13" x14ac:dyDescent="0.25">
      <c r="A28" s="17"/>
      <c r="B28" s="18">
        <v>456</v>
      </c>
      <c r="C28" s="19" t="s">
        <v>231</v>
      </c>
      <c r="D28" s="20">
        <v>4.2471000000000002E-2</v>
      </c>
      <c r="E28" s="21">
        <v>0.305253</v>
      </c>
      <c r="F28" s="21">
        <f t="shared" si="0"/>
        <v>6.3923628971679136E-2</v>
      </c>
      <c r="G28" s="21">
        <v>8.813209569780156E-3</v>
      </c>
      <c r="H28" s="21">
        <v>1.6633349820040166E-2</v>
      </c>
      <c r="I28" s="21">
        <v>3.8477069581858814E-2</v>
      </c>
      <c r="J28" s="22">
        <f t="shared" si="1"/>
        <v>2.8871819670175745E-2</v>
      </c>
      <c r="K28" s="22">
        <f t="shared" si="2"/>
        <v>8.3362192639614752E-2</v>
      </c>
      <c r="L28" s="23">
        <f t="shared" si="3"/>
        <v>0.20941195982243954</v>
      </c>
      <c r="M28" s="4"/>
    </row>
    <row r="29" spans="1:13" x14ac:dyDescent="0.25">
      <c r="A29" s="17"/>
      <c r="B29" s="18">
        <v>457</v>
      </c>
      <c r="C29" s="19" t="s">
        <v>232</v>
      </c>
      <c r="D29" s="20">
        <v>10.601333000000002</v>
      </c>
      <c r="E29" s="21">
        <v>11.187104999999999</v>
      </c>
      <c r="F29" s="21">
        <f t="shared" si="0"/>
        <v>3.5762419428356225</v>
      </c>
      <c r="G29" s="21">
        <v>1.7949793649895582</v>
      </c>
      <c r="H29" s="21">
        <v>0.8771379195022746</v>
      </c>
      <c r="I29" s="21">
        <v>0.90412465834378963</v>
      </c>
      <c r="J29" s="22">
        <f t="shared" si="1"/>
        <v>0.1604507479807831</v>
      </c>
      <c r="K29" s="22">
        <f t="shared" si="2"/>
        <v>0.2388569057402995</v>
      </c>
      <c r="L29" s="23">
        <f t="shared" si="3"/>
        <v>0.31967537113807576</v>
      </c>
      <c r="M29" s="4"/>
    </row>
    <row r="30" spans="1:13" x14ac:dyDescent="0.25">
      <c r="A30" s="17"/>
      <c r="B30" s="18">
        <v>458</v>
      </c>
      <c r="C30" s="19" t="s">
        <v>233</v>
      </c>
      <c r="D30" s="20">
        <v>2.2601199999999992</v>
      </c>
      <c r="E30" s="21">
        <v>2.4225149999999993</v>
      </c>
      <c r="F30" s="21">
        <f t="shared" si="0"/>
        <v>0.69982856317074038</v>
      </c>
      <c r="G30" s="21">
        <v>0.32257832333561964</v>
      </c>
      <c r="H30" s="21">
        <v>0.21529353913501836</v>
      </c>
      <c r="I30" s="21">
        <v>0.16195670070010237</v>
      </c>
      <c r="J30" s="22">
        <f t="shared" si="1"/>
        <v>0.13315844208833372</v>
      </c>
      <c r="K30" s="22">
        <f t="shared" si="2"/>
        <v>0.22203035377309868</v>
      </c>
      <c r="L30" s="23">
        <f t="shared" si="3"/>
        <v>0.28888513101910229</v>
      </c>
      <c r="M30" s="4"/>
    </row>
    <row r="31" spans="1:13" x14ac:dyDescent="0.25">
      <c r="A31" s="17"/>
      <c r="B31" s="18">
        <v>459</v>
      </c>
      <c r="C31" s="19" t="s">
        <v>234</v>
      </c>
      <c r="D31" s="20">
        <v>2.9338129999999998</v>
      </c>
      <c r="E31" s="21">
        <v>3.2255970000000005</v>
      </c>
      <c r="F31" s="21">
        <f t="shared" si="0"/>
        <v>1.0496943009784445</v>
      </c>
      <c r="G31" s="21">
        <v>0.49685687513556331</v>
      </c>
      <c r="H31" s="21">
        <v>0.25104928176733665</v>
      </c>
      <c r="I31" s="21">
        <v>0.30178814407554455</v>
      </c>
      <c r="J31" s="22">
        <f t="shared" si="1"/>
        <v>0.15403563282566399</v>
      </c>
      <c r="K31" s="22">
        <f t="shared" si="2"/>
        <v>0.23186596369692181</v>
      </c>
      <c r="L31" s="23">
        <f t="shared" si="3"/>
        <v>0.32542636323708274</v>
      </c>
      <c r="M31" s="4"/>
    </row>
    <row r="32" spans="1:13" x14ac:dyDescent="0.25">
      <c r="A32" s="17"/>
      <c r="B32" s="18">
        <v>460</v>
      </c>
      <c r="C32" s="19" t="s">
        <v>235</v>
      </c>
      <c r="D32" s="20">
        <v>4.6176850000000007</v>
      </c>
      <c r="E32" s="21">
        <v>4.7293919999999998</v>
      </c>
      <c r="F32" s="21">
        <f t="shared" si="0"/>
        <v>1.4434638634147632</v>
      </c>
      <c r="G32" s="21">
        <v>0.69077418347660569</v>
      </c>
      <c r="H32" s="21">
        <v>0.36360357129160548</v>
      </c>
      <c r="I32" s="21">
        <v>0.38908610864655202</v>
      </c>
      <c r="J32" s="22">
        <f t="shared" si="1"/>
        <v>0.14605982829856473</v>
      </c>
      <c r="K32" s="22">
        <f t="shared" si="2"/>
        <v>0.22294150173388275</v>
      </c>
      <c r="L32" s="23">
        <f t="shared" si="3"/>
        <v>0.30521129638117611</v>
      </c>
      <c r="M32" s="4"/>
    </row>
    <row r="33" spans="1:13" x14ac:dyDescent="0.25">
      <c r="A33" s="17"/>
      <c r="B33" s="18">
        <v>461</v>
      </c>
      <c r="C33" s="19" t="s">
        <v>236</v>
      </c>
      <c r="D33" s="20">
        <v>2.0613300000000003</v>
      </c>
      <c r="E33" s="21">
        <v>2.2534870000000007</v>
      </c>
      <c r="F33" s="21">
        <f t="shared" si="0"/>
        <v>0.33748415865920833</v>
      </c>
      <c r="G33" s="21">
        <v>0.15677556194714271</v>
      </c>
      <c r="H33" s="21">
        <v>0.10873881689622067</v>
      </c>
      <c r="I33" s="21">
        <v>7.1969779815844959E-2</v>
      </c>
      <c r="J33" s="22">
        <f t="shared" si="1"/>
        <v>6.9570209167899646E-2</v>
      </c>
      <c r="K33" s="22">
        <f t="shared" si="2"/>
        <v>0.11782378990576085</v>
      </c>
      <c r="L33" s="23">
        <f t="shared" si="3"/>
        <v>0.14976086334609795</v>
      </c>
      <c r="M33" s="4"/>
    </row>
    <row r="34" spans="1:13" x14ac:dyDescent="0.25">
      <c r="A34" s="17"/>
      <c r="B34" s="18">
        <v>462</v>
      </c>
      <c r="C34" s="19" t="s">
        <v>237</v>
      </c>
      <c r="D34" s="20">
        <v>2.1745169999999994</v>
      </c>
      <c r="E34" s="21">
        <v>2.7899310000000002</v>
      </c>
      <c r="F34" s="21">
        <f t="shared" si="0"/>
        <v>1.0760086615482578</v>
      </c>
      <c r="G34" s="21">
        <v>0.61021439737669425</v>
      </c>
      <c r="H34" s="21">
        <v>0.16327116853790358</v>
      </c>
      <c r="I34" s="21">
        <v>0.30252309563365998</v>
      </c>
      <c r="J34" s="22">
        <f t="shared" si="1"/>
        <v>0.21872024697983364</v>
      </c>
      <c r="K34" s="22">
        <f t="shared" si="2"/>
        <v>0.27724182638014983</v>
      </c>
      <c r="L34" s="23">
        <f t="shared" si="3"/>
        <v>0.385675725151718</v>
      </c>
      <c r="M34" s="4"/>
    </row>
    <row r="35" spans="1:13" x14ac:dyDescent="0.25">
      <c r="A35" s="17"/>
      <c r="B35" s="18">
        <v>463</v>
      </c>
      <c r="C35" s="19" t="s">
        <v>238</v>
      </c>
      <c r="D35" s="20">
        <v>7.0547239999999993</v>
      </c>
      <c r="E35" s="21">
        <v>7.5924989999999983</v>
      </c>
      <c r="F35" s="21">
        <f t="shared" si="0"/>
        <v>2.2143140295510193</v>
      </c>
      <c r="G35" s="21">
        <v>1.0100645850034198</v>
      </c>
      <c r="H35" s="21">
        <v>0.65479863498592294</v>
      </c>
      <c r="I35" s="21">
        <v>0.54945080956167658</v>
      </c>
      <c r="J35" s="22">
        <f t="shared" si="1"/>
        <v>0.13303453645544372</v>
      </c>
      <c r="K35" s="22">
        <f t="shared" si="2"/>
        <v>0.21927737099331104</v>
      </c>
      <c r="L35" s="23">
        <f t="shared" si="3"/>
        <v>0.29164495504721433</v>
      </c>
      <c r="M35" s="4"/>
    </row>
    <row r="36" spans="1:13" x14ac:dyDescent="0.25">
      <c r="A36" s="17"/>
      <c r="B36" s="18">
        <v>464</v>
      </c>
      <c r="C36" s="19" t="s">
        <v>239</v>
      </c>
      <c r="D36" s="20">
        <v>24.054010000000002</v>
      </c>
      <c r="E36" s="21">
        <v>24.081793000000001</v>
      </c>
      <c r="F36" s="21">
        <f t="shared" si="0"/>
        <v>9.1503297573071904</v>
      </c>
      <c r="G36" s="21">
        <v>4.3700757995266031</v>
      </c>
      <c r="H36" s="21">
        <v>2.2359582178560231</v>
      </c>
      <c r="I36" s="21">
        <v>2.5442957399245643</v>
      </c>
      <c r="J36" s="22">
        <f t="shared" si="1"/>
        <v>0.18146804100203848</v>
      </c>
      <c r="K36" s="22">
        <f t="shared" si="2"/>
        <v>0.27431653520909449</v>
      </c>
      <c r="L36" s="23">
        <f t="shared" si="3"/>
        <v>0.37996879041802201</v>
      </c>
      <c r="M36" s="4"/>
    </row>
    <row r="37" spans="1:13" ht="15.75" thickBot="1" x14ac:dyDescent="0.3">
      <c r="A37" s="41" t="s">
        <v>241</v>
      </c>
      <c r="B37" s="58"/>
      <c r="C37" s="43"/>
      <c r="D37" s="44">
        <v>4.0438749999999999</v>
      </c>
      <c r="E37" s="45">
        <v>3.1679660000000003</v>
      </c>
      <c r="F37" s="45">
        <f t="shared" si="0"/>
        <v>0.55577081578667276</v>
      </c>
      <c r="G37" s="45">
        <v>9.1494240798056126E-2</v>
      </c>
      <c r="H37" s="45">
        <v>7.3734141245950013E-2</v>
      </c>
      <c r="I37" s="45">
        <v>0.39054243374266662</v>
      </c>
      <c r="J37" s="46">
        <f t="shared" si="1"/>
        <v>2.8881067788624031E-2</v>
      </c>
      <c r="K37" s="46">
        <f t="shared" si="2"/>
        <v>5.2155983379874066E-2</v>
      </c>
      <c r="L37" s="47">
        <f t="shared" si="3"/>
        <v>0.17543458982409305</v>
      </c>
      <c r="M37" s="4"/>
    </row>
    <row r="38" spans="1:13" x14ac:dyDescent="0.25">
      <c r="D38" s="5"/>
      <c r="E38" s="5"/>
      <c r="F38" s="5"/>
      <c r="G38" s="5"/>
      <c r="H38" s="5"/>
      <c r="I38" s="5"/>
      <c r="J38" s="4"/>
      <c r="K38" s="4"/>
      <c r="L38" s="4"/>
      <c r="M38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104</v>
      </c>
      <c r="B1" s="51" t="s">
        <v>65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1521</v>
      </c>
      <c r="N2" s="72" t="s">
        <v>1543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295.45354999999984</v>
      </c>
      <c r="E6" s="14">
        <f ca="1">SUM(E7:OFFSET(E7,50,0))</f>
        <v>324.72380099999992</v>
      </c>
      <c r="F6" s="14">
        <f ca="1">SUM(F7:OFFSET(F7,50,0))</f>
        <v>105.04301435504065</v>
      </c>
      <c r="G6" s="14">
        <f ca="1">SUM(G7:OFFSET(G7,50,0))</f>
        <v>48.438916070203959</v>
      </c>
      <c r="H6" s="14">
        <f ca="1">SUM(H7:OFFSET(H7,50,0))</f>
        <v>32.050229780467248</v>
      </c>
      <c r="I6" s="14">
        <f ca="1">SUM(I7:OFFSET(I7,50,0))</f>
        <v>24.553868504369447</v>
      </c>
      <c r="J6" s="15">
        <f ca="1">IFERROR(G6/E6,0)</f>
        <v>0.14916958942040706</v>
      </c>
      <c r="K6" s="15">
        <f ca="1">IFERROR(SUM(G6,H6)/E6,0)</f>
        <v>0.24786956053976231</v>
      </c>
      <c r="L6" s="16">
        <f ca="1">IFERROR(SUM(G6,H6,I6)/E6,0)</f>
        <v>0.32348418573432713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</v>
      </c>
      <c r="C7" s="19" t="s">
        <v>258</v>
      </c>
      <c r="D7" s="20">
        <v>2.9960019999999998</v>
      </c>
      <c r="E7" s="21">
        <v>4.3332410000000001</v>
      </c>
      <c r="F7" s="21">
        <f t="shared" ref="F7:F31" si="0">SUM(G7,H7,I7)</f>
        <v>1.8582243266835121</v>
      </c>
      <c r="G7" s="21">
        <v>0.85795231221345603</v>
      </c>
      <c r="H7" s="21">
        <v>0.57604726741919876</v>
      </c>
      <c r="I7" s="21">
        <v>0.42422474705085733</v>
      </c>
      <c r="J7" s="22">
        <f t="shared" ref="J7:J31" si="1">IFERROR(G7/E7,0)</f>
        <v>0.19799321390466304</v>
      </c>
      <c r="K7" s="22">
        <f t="shared" ref="K7:K31" si="2">IFERROR(SUM(G7,H7)/E7,0)</f>
        <v>0.33093003127050968</v>
      </c>
      <c r="L7" s="23">
        <f t="shared" ref="L7:L31" si="3">IFERROR(SUM(G7,H7,I7)/E7,0)</f>
        <v>0.42883013584601276</v>
      </c>
      <c r="M7" s="4"/>
      <c r="N7" t="s">
        <v>276</v>
      </c>
      <c r="O7" s="5">
        <v>0.21489263136754744</v>
      </c>
      <c r="P7" s="71">
        <v>0.46335435936216501</v>
      </c>
    </row>
    <row r="8" spans="1:16" x14ac:dyDescent="0.25">
      <c r="A8" s="17"/>
      <c r="B8" s="55">
        <v>2</v>
      </c>
      <c r="C8" s="19" t="s">
        <v>259</v>
      </c>
      <c r="D8" s="20">
        <v>2.0173139999999994</v>
      </c>
      <c r="E8" s="21">
        <v>2.417141</v>
      </c>
      <c r="F8" s="21">
        <f t="shared" si="0"/>
        <v>1.0203439012766466</v>
      </c>
      <c r="G8" s="21">
        <v>0.52850419032620266</v>
      </c>
      <c r="H8" s="21">
        <v>0.26062079014081974</v>
      </c>
      <c r="I8" s="21">
        <v>0.23121892080962425</v>
      </c>
      <c r="J8" s="22">
        <f t="shared" si="1"/>
        <v>0.21864847368283549</v>
      </c>
      <c r="K8" s="22">
        <f t="shared" si="2"/>
        <v>0.32647039641751241</v>
      </c>
      <c r="L8" s="23">
        <f t="shared" si="3"/>
        <v>0.42212841587505512</v>
      </c>
      <c r="M8" s="4"/>
      <c r="N8" t="s">
        <v>258</v>
      </c>
      <c r="O8" s="5">
        <v>1.8582243266835121</v>
      </c>
      <c r="P8" s="71">
        <v>0.42883013584601276</v>
      </c>
    </row>
    <row r="9" spans="1:16" x14ac:dyDescent="0.25">
      <c r="A9" s="17"/>
      <c r="B9" s="55">
        <v>3</v>
      </c>
      <c r="C9" s="19" t="s">
        <v>260</v>
      </c>
      <c r="D9" s="20">
        <v>2.6472009999999995</v>
      </c>
      <c r="E9" s="21">
        <v>2.8249409999999999</v>
      </c>
      <c r="F9" s="21">
        <f t="shared" si="0"/>
        <v>0.80193117112503387</v>
      </c>
      <c r="G9" s="21">
        <v>0.52035970221550087</v>
      </c>
      <c r="H9" s="21">
        <v>0.21483720878677559</v>
      </c>
      <c r="I9" s="21">
        <v>6.6734260122757405E-2</v>
      </c>
      <c r="J9" s="22">
        <f t="shared" si="1"/>
        <v>0.18420197172808242</v>
      </c>
      <c r="K9" s="22">
        <f t="shared" si="2"/>
        <v>0.26025212951430721</v>
      </c>
      <c r="L9" s="23">
        <f t="shared" si="3"/>
        <v>0.28387536983074474</v>
      </c>
      <c r="M9" s="4"/>
      <c r="N9" t="s">
        <v>282</v>
      </c>
      <c r="O9" s="5">
        <v>1.2705056601116667</v>
      </c>
      <c r="P9" s="71">
        <v>0.4257116137871868</v>
      </c>
    </row>
    <row r="10" spans="1:16" x14ac:dyDescent="0.25">
      <c r="A10" s="17"/>
      <c r="B10" s="55">
        <v>4</v>
      </c>
      <c r="C10" s="19" t="s">
        <v>261</v>
      </c>
      <c r="D10" s="20">
        <v>11.137892999999998</v>
      </c>
      <c r="E10" s="21">
        <v>10.756869999999999</v>
      </c>
      <c r="F10" s="21">
        <f t="shared" si="0"/>
        <v>4.1698609149316326</v>
      </c>
      <c r="G10" s="21">
        <v>2.1124423873625346</v>
      </c>
      <c r="H10" s="21">
        <v>1.066921484478371</v>
      </c>
      <c r="I10" s="21">
        <v>0.99049704309072695</v>
      </c>
      <c r="J10" s="22">
        <f t="shared" si="1"/>
        <v>0.19638076758039605</v>
      </c>
      <c r="K10" s="22">
        <f t="shared" si="2"/>
        <v>0.29556589155032142</v>
      </c>
      <c r="L10" s="23">
        <f t="shared" si="3"/>
        <v>0.38764630556394497</v>
      </c>
      <c r="M10" s="4"/>
      <c r="N10" t="s">
        <v>262</v>
      </c>
      <c r="O10" s="5">
        <v>3.0471216143011333</v>
      </c>
      <c r="P10" s="71">
        <v>0.42284281605977186</v>
      </c>
    </row>
    <row r="11" spans="1:16" x14ac:dyDescent="0.25">
      <c r="A11" s="17"/>
      <c r="B11" s="55">
        <v>5</v>
      </c>
      <c r="C11" s="19" t="s">
        <v>262</v>
      </c>
      <c r="D11" s="20">
        <v>6.6669180000000026</v>
      </c>
      <c r="E11" s="21">
        <v>7.2062750000000015</v>
      </c>
      <c r="F11" s="21">
        <f t="shared" si="0"/>
        <v>3.0471216143011333</v>
      </c>
      <c r="G11" s="21">
        <v>1.4782199158653384</v>
      </c>
      <c r="H11" s="21">
        <v>0.9335171670136333</v>
      </c>
      <c r="I11" s="21">
        <v>0.63538453142216156</v>
      </c>
      <c r="J11" s="22">
        <f t="shared" si="1"/>
        <v>0.20512954555097301</v>
      </c>
      <c r="K11" s="22">
        <f t="shared" si="2"/>
        <v>0.33467180795611756</v>
      </c>
      <c r="L11" s="23">
        <f t="shared" si="3"/>
        <v>0.42284281605977186</v>
      </c>
      <c r="M11" s="4"/>
      <c r="N11" t="s">
        <v>259</v>
      </c>
      <c r="O11" s="5">
        <v>1.0203439012766466</v>
      </c>
      <c r="P11" s="71">
        <v>0.42212841587505512</v>
      </c>
    </row>
    <row r="12" spans="1:16" x14ac:dyDescent="0.25">
      <c r="A12" s="17"/>
      <c r="B12" s="55">
        <v>6</v>
      </c>
      <c r="C12" s="19" t="s">
        <v>263</v>
      </c>
      <c r="D12" s="20">
        <v>6.5999839999999992</v>
      </c>
      <c r="E12" s="21">
        <v>9.9348329999999994</v>
      </c>
      <c r="F12" s="21">
        <f t="shared" si="0"/>
        <v>4.0568698177812621</v>
      </c>
      <c r="G12" s="21">
        <v>2.0882163054338889</v>
      </c>
      <c r="H12" s="21">
        <v>0.98850155403488316</v>
      </c>
      <c r="I12" s="21">
        <v>0.98015195831249002</v>
      </c>
      <c r="J12" s="22">
        <f t="shared" si="1"/>
        <v>0.2101913847403262</v>
      </c>
      <c r="K12" s="22">
        <f t="shared" si="2"/>
        <v>0.30968994239447933</v>
      </c>
      <c r="L12" s="23">
        <f t="shared" si="3"/>
        <v>0.40834806360421583</v>
      </c>
      <c r="M12" s="4"/>
      <c r="N12" t="s">
        <v>266</v>
      </c>
      <c r="O12" s="5">
        <v>1.026655933164875</v>
      </c>
      <c r="P12" s="71">
        <v>0.41788356848275937</v>
      </c>
    </row>
    <row r="13" spans="1:16" x14ac:dyDescent="0.25">
      <c r="A13" s="17"/>
      <c r="B13" s="55">
        <v>7</v>
      </c>
      <c r="C13" s="19" t="s">
        <v>264</v>
      </c>
      <c r="D13" s="20">
        <v>24.375315999999998</v>
      </c>
      <c r="E13" s="21">
        <v>25.523399999999999</v>
      </c>
      <c r="F13" s="21">
        <f t="shared" si="0"/>
        <v>9.1781127572176047</v>
      </c>
      <c r="G13" s="21">
        <v>4.3883967995661806</v>
      </c>
      <c r="H13" s="21">
        <v>2.2403342176494334</v>
      </c>
      <c r="I13" s="21">
        <v>2.5493817400019907</v>
      </c>
      <c r="J13" s="22">
        <f t="shared" si="1"/>
        <v>0.17193621537750381</v>
      </c>
      <c r="K13" s="22">
        <f t="shared" si="2"/>
        <v>0.25971191209696254</v>
      </c>
      <c r="L13" s="23">
        <f t="shared" si="3"/>
        <v>0.3595960082597775</v>
      </c>
      <c r="M13" s="4"/>
      <c r="N13" t="s">
        <v>263</v>
      </c>
      <c r="O13" s="5">
        <v>4.0568698177812621</v>
      </c>
      <c r="P13" s="71">
        <v>0.40834806360421583</v>
      </c>
    </row>
    <row r="14" spans="1:16" x14ac:dyDescent="0.25">
      <c r="A14" s="17"/>
      <c r="B14" s="55">
        <v>8</v>
      </c>
      <c r="C14" s="19" t="s">
        <v>265</v>
      </c>
      <c r="D14" s="20">
        <v>5.5482999999999993</v>
      </c>
      <c r="E14" s="21">
        <v>4.0603299999999996</v>
      </c>
      <c r="F14" s="21">
        <f t="shared" si="0"/>
        <v>1.362810077269387</v>
      </c>
      <c r="G14" s="21">
        <v>0.67656662571971538</v>
      </c>
      <c r="H14" s="21">
        <v>0.39829661530529847</v>
      </c>
      <c r="I14" s="21">
        <v>0.28794683624437312</v>
      </c>
      <c r="J14" s="22">
        <f t="shared" si="1"/>
        <v>0.166628482344961</v>
      </c>
      <c r="K14" s="22">
        <f t="shared" si="2"/>
        <v>0.26472312374240864</v>
      </c>
      <c r="L14" s="23">
        <f t="shared" si="3"/>
        <v>0.33564022561451584</v>
      </c>
      <c r="M14" s="4"/>
      <c r="N14" t="s">
        <v>261</v>
      </c>
      <c r="O14" s="5">
        <v>4.1698609149316326</v>
      </c>
      <c r="P14" s="71">
        <v>0.38764630556394497</v>
      </c>
    </row>
    <row r="15" spans="1:16" x14ac:dyDescent="0.25">
      <c r="A15" s="17"/>
      <c r="B15" s="55">
        <v>9</v>
      </c>
      <c r="C15" s="19" t="s">
        <v>266</v>
      </c>
      <c r="D15" s="20">
        <v>2.0267569999999995</v>
      </c>
      <c r="E15" s="21">
        <v>2.4567990000000006</v>
      </c>
      <c r="F15" s="21">
        <f t="shared" si="0"/>
        <v>1.026655933164875</v>
      </c>
      <c r="G15" s="21">
        <v>0.59202885244303616</v>
      </c>
      <c r="H15" s="21">
        <v>0.21090386890864465</v>
      </c>
      <c r="I15" s="21">
        <v>0.22372321181319421</v>
      </c>
      <c r="J15" s="22">
        <f t="shared" si="1"/>
        <v>0.24097569741889183</v>
      </c>
      <c r="K15" s="22">
        <f t="shared" si="2"/>
        <v>0.32682068063023495</v>
      </c>
      <c r="L15" s="23">
        <f t="shared" si="3"/>
        <v>0.41788356848275937</v>
      </c>
      <c r="M15" s="4"/>
      <c r="N15" t="s">
        <v>267</v>
      </c>
      <c r="O15" s="5">
        <v>1.8884424737029804</v>
      </c>
      <c r="P15" s="71">
        <v>0.38690733583145209</v>
      </c>
    </row>
    <row r="16" spans="1:16" x14ac:dyDescent="0.25">
      <c r="A16" s="17"/>
      <c r="B16" s="55">
        <v>10</v>
      </c>
      <c r="C16" s="19" t="s">
        <v>267</v>
      </c>
      <c r="D16" s="20">
        <v>4.4124509999999999</v>
      </c>
      <c r="E16" s="21">
        <v>4.880865</v>
      </c>
      <c r="F16" s="21">
        <f t="shared" si="0"/>
        <v>1.8884424737029804</v>
      </c>
      <c r="G16" s="21">
        <v>1.0152947819296969</v>
      </c>
      <c r="H16" s="21">
        <v>0.45469918771050288</v>
      </c>
      <c r="I16" s="21">
        <v>0.41844850406278056</v>
      </c>
      <c r="J16" s="22">
        <f t="shared" si="1"/>
        <v>0.208015337840669</v>
      </c>
      <c r="K16" s="22">
        <f t="shared" si="2"/>
        <v>0.30117488798403558</v>
      </c>
      <c r="L16" s="23">
        <f t="shared" si="3"/>
        <v>0.38690733583145209</v>
      </c>
      <c r="M16" s="4"/>
      <c r="N16" t="s">
        <v>279</v>
      </c>
      <c r="O16" s="5">
        <v>1.3518803057959303</v>
      </c>
      <c r="P16" s="71">
        <v>0.38320959815156724</v>
      </c>
    </row>
    <row r="17" spans="1:16" x14ac:dyDescent="0.25">
      <c r="A17" s="17"/>
      <c r="B17" s="55">
        <v>11</v>
      </c>
      <c r="C17" s="19" t="s">
        <v>268</v>
      </c>
      <c r="D17" s="20">
        <v>11.388773000000004</v>
      </c>
      <c r="E17" s="21">
        <v>11.569634000000002</v>
      </c>
      <c r="F17" s="21">
        <f t="shared" si="0"/>
        <v>3.8419231042207684</v>
      </c>
      <c r="G17" s="21">
        <v>1.9276441896363394</v>
      </c>
      <c r="H17" s="21">
        <v>0.98607816987350816</v>
      </c>
      <c r="I17" s="21">
        <v>0.92820074471092084</v>
      </c>
      <c r="J17" s="22">
        <f t="shared" si="1"/>
        <v>0.16661237422344899</v>
      </c>
      <c r="K17" s="22">
        <f t="shared" si="2"/>
        <v>0.2518422241801121</v>
      </c>
      <c r="L17" s="23">
        <f t="shared" si="3"/>
        <v>0.3320695455206939</v>
      </c>
      <c r="M17" s="4"/>
      <c r="N17" t="s">
        <v>264</v>
      </c>
      <c r="O17" s="5">
        <v>9.1781127572176047</v>
      </c>
      <c r="P17" s="71">
        <v>0.3595960082597775</v>
      </c>
    </row>
    <row r="18" spans="1:16" x14ac:dyDescent="0.25">
      <c r="A18" s="17"/>
      <c r="B18" s="55">
        <v>12</v>
      </c>
      <c r="C18" s="19" t="s">
        <v>269</v>
      </c>
      <c r="D18" s="20">
        <v>1.7010079999999994</v>
      </c>
      <c r="E18" s="21">
        <v>1.3933489999999999</v>
      </c>
      <c r="F18" s="21">
        <f t="shared" si="0"/>
        <v>0.26952493173371295</v>
      </c>
      <c r="G18" s="21">
        <v>0.15210589027265087</v>
      </c>
      <c r="H18" s="21">
        <v>2.9557700007671883E-2</v>
      </c>
      <c r="I18" s="21">
        <v>8.7861341453390196E-2</v>
      </c>
      <c r="J18" s="22">
        <f t="shared" si="1"/>
        <v>0.10916567943325819</v>
      </c>
      <c r="K18" s="22">
        <f t="shared" si="2"/>
        <v>0.1303791012017253</v>
      </c>
      <c r="L18" s="23">
        <f t="shared" si="3"/>
        <v>0.1934367712136105</v>
      </c>
      <c r="M18" s="4"/>
      <c r="N18" t="s">
        <v>275</v>
      </c>
      <c r="O18" s="5">
        <v>0.73169240951483516</v>
      </c>
      <c r="P18" s="71">
        <v>0.35785389584755817</v>
      </c>
    </row>
    <row r="19" spans="1:16" x14ac:dyDescent="0.25">
      <c r="A19" s="17"/>
      <c r="B19" s="55">
        <v>13</v>
      </c>
      <c r="C19" s="19" t="s">
        <v>270</v>
      </c>
      <c r="D19" s="20">
        <v>11.459333000000001</v>
      </c>
      <c r="E19" s="21">
        <v>12.294121000000001</v>
      </c>
      <c r="F19" s="21">
        <f t="shared" si="0"/>
        <v>3.0586840173655219</v>
      </c>
      <c r="G19" s="21">
        <v>1.3723539257662196</v>
      </c>
      <c r="H19" s="21">
        <v>0.58660492104718287</v>
      </c>
      <c r="I19" s="21">
        <v>1.0997251705521194</v>
      </c>
      <c r="J19" s="22">
        <f t="shared" si="1"/>
        <v>0.11162684390093602</v>
      </c>
      <c r="K19" s="22">
        <f t="shared" si="2"/>
        <v>0.15934110676260649</v>
      </c>
      <c r="L19" s="23">
        <f t="shared" si="3"/>
        <v>0.24879241202893007</v>
      </c>
      <c r="M19" s="4"/>
      <c r="N19" t="s">
        <v>274</v>
      </c>
      <c r="O19" s="5">
        <v>0.70493707290734164</v>
      </c>
      <c r="P19" s="71">
        <v>0.35537801627289706</v>
      </c>
    </row>
    <row r="20" spans="1:16" x14ac:dyDescent="0.25">
      <c r="A20" s="17"/>
      <c r="B20" s="55">
        <v>14</v>
      </c>
      <c r="C20" s="19" t="s">
        <v>271</v>
      </c>
      <c r="D20" s="20">
        <v>5.8555379999999992</v>
      </c>
      <c r="E20" s="21">
        <v>6.0584190000000007</v>
      </c>
      <c r="F20" s="21">
        <f t="shared" si="0"/>
        <v>1.7763470738864271</v>
      </c>
      <c r="G20" s="21">
        <v>0.97358767065452412</v>
      </c>
      <c r="H20" s="21">
        <v>0.37728644415619783</v>
      </c>
      <c r="I20" s="21">
        <v>0.42547295907570515</v>
      </c>
      <c r="J20" s="22">
        <f t="shared" si="1"/>
        <v>0.16069995664785219</v>
      </c>
      <c r="K20" s="22">
        <f t="shared" si="2"/>
        <v>0.22297469270625253</v>
      </c>
      <c r="L20" s="23">
        <f t="shared" si="3"/>
        <v>0.29320307391853007</v>
      </c>
      <c r="M20" s="4"/>
      <c r="N20" t="s">
        <v>277</v>
      </c>
      <c r="O20" s="5">
        <v>3.95783695463615</v>
      </c>
      <c r="P20" s="71">
        <v>0.33942475978672726</v>
      </c>
    </row>
    <row r="21" spans="1:16" x14ac:dyDescent="0.25">
      <c r="A21" s="17"/>
      <c r="B21" s="55">
        <v>15</v>
      </c>
      <c r="C21" s="19" t="s">
        <v>272</v>
      </c>
      <c r="D21" s="20">
        <v>161.79009999999991</v>
      </c>
      <c r="E21" s="21">
        <v>173.73399899999993</v>
      </c>
      <c r="F21" s="21">
        <f t="shared" si="0"/>
        <v>52.754328183344853</v>
      </c>
      <c r="G21" s="21">
        <v>22.131132952746157</v>
      </c>
      <c r="H21" s="21">
        <v>18.867243269805499</v>
      </c>
      <c r="I21" s="21">
        <v>11.755951960793197</v>
      </c>
      <c r="J21" s="22">
        <f t="shared" si="1"/>
        <v>0.12738515823115409</v>
      </c>
      <c r="K21" s="22">
        <f t="shared" si="2"/>
        <v>0.2359836097628287</v>
      </c>
      <c r="L21" s="23">
        <f t="shared" si="3"/>
        <v>0.30364999647158802</v>
      </c>
      <c r="M21" s="4"/>
      <c r="N21" t="s">
        <v>265</v>
      </c>
      <c r="O21" s="5">
        <v>1.362810077269387</v>
      </c>
      <c r="P21" s="71">
        <v>0.33564022561451584</v>
      </c>
    </row>
    <row r="22" spans="1:16" x14ac:dyDescent="0.25">
      <c r="A22" s="17"/>
      <c r="B22" s="55">
        <v>16</v>
      </c>
      <c r="C22" s="19" t="s">
        <v>273</v>
      </c>
      <c r="D22" s="20">
        <v>3.8254179999999991</v>
      </c>
      <c r="E22" s="21">
        <v>12.475167000000003</v>
      </c>
      <c r="F22" s="21">
        <f t="shared" si="0"/>
        <v>3.826947429246502</v>
      </c>
      <c r="G22" s="21">
        <v>1.7314743925344374</v>
      </c>
      <c r="H22" s="21">
        <v>1.2705646601189073</v>
      </c>
      <c r="I22" s="21">
        <v>0.8249083765931573</v>
      </c>
      <c r="J22" s="22">
        <f t="shared" si="1"/>
        <v>0.13879368448810642</v>
      </c>
      <c r="K22" s="22">
        <f t="shared" si="2"/>
        <v>0.24064119162920578</v>
      </c>
      <c r="L22" s="23">
        <f t="shared" si="3"/>
        <v>0.30676522640911352</v>
      </c>
      <c r="M22" s="4"/>
      <c r="N22" t="s">
        <v>268</v>
      </c>
      <c r="O22" s="5">
        <v>3.8419231042207684</v>
      </c>
      <c r="P22" s="71">
        <v>0.3320695455206939</v>
      </c>
    </row>
    <row r="23" spans="1:16" x14ac:dyDescent="0.25">
      <c r="A23" s="17"/>
      <c r="B23" s="55">
        <v>17</v>
      </c>
      <c r="C23" s="19" t="s">
        <v>274</v>
      </c>
      <c r="D23" s="20">
        <v>1.659878</v>
      </c>
      <c r="E23" s="21">
        <v>1.9836259999999999</v>
      </c>
      <c r="F23" s="21">
        <f t="shared" si="0"/>
        <v>0.70493707290734164</v>
      </c>
      <c r="G23" s="21">
        <v>0.34179683899856173</v>
      </c>
      <c r="H23" s="21">
        <v>0.24148967227665707</v>
      </c>
      <c r="I23" s="21">
        <v>0.12165056163212284</v>
      </c>
      <c r="J23" s="22">
        <f t="shared" si="1"/>
        <v>0.17230911421737855</v>
      </c>
      <c r="K23" s="22">
        <f t="shared" si="2"/>
        <v>0.29405064829520222</v>
      </c>
      <c r="L23" s="23">
        <f t="shared" si="3"/>
        <v>0.35537801627289706</v>
      </c>
      <c r="M23" s="4"/>
      <c r="N23" t="s">
        <v>280</v>
      </c>
      <c r="O23" s="5">
        <v>1.5200348628413849</v>
      </c>
      <c r="P23" s="71">
        <v>0.31506114488550069</v>
      </c>
    </row>
    <row r="24" spans="1:16" x14ac:dyDescent="0.25">
      <c r="A24" s="17"/>
      <c r="B24" s="55">
        <v>18</v>
      </c>
      <c r="C24" s="19" t="s">
        <v>275</v>
      </c>
      <c r="D24" s="20">
        <v>1.7699070000000001</v>
      </c>
      <c r="E24" s="21">
        <v>2.0446680000000002</v>
      </c>
      <c r="F24" s="21">
        <f t="shared" si="0"/>
        <v>0.73169240951483516</v>
      </c>
      <c r="G24" s="21">
        <v>0.42650239891372621</v>
      </c>
      <c r="H24" s="21">
        <v>0.15754693152848631</v>
      </c>
      <c r="I24" s="21">
        <v>0.14764307907262264</v>
      </c>
      <c r="J24" s="22">
        <f t="shared" si="1"/>
        <v>0.20859249468066512</v>
      </c>
      <c r="K24" s="22">
        <f t="shared" si="2"/>
        <v>0.28564506826644348</v>
      </c>
      <c r="L24" s="23">
        <f t="shared" si="3"/>
        <v>0.35785389584755817</v>
      </c>
      <c r="M24" s="4"/>
      <c r="N24" t="s">
        <v>273</v>
      </c>
      <c r="O24" s="5">
        <v>3.826947429246502</v>
      </c>
      <c r="P24" s="71">
        <v>0.30676522640911352</v>
      </c>
    </row>
    <row r="25" spans="1:16" x14ac:dyDescent="0.25">
      <c r="A25" s="17"/>
      <c r="B25" s="55">
        <v>19</v>
      </c>
      <c r="C25" s="19" t="s">
        <v>276</v>
      </c>
      <c r="D25" s="20">
        <v>0.12563299999999999</v>
      </c>
      <c r="E25" s="21">
        <v>0.46377599999999997</v>
      </c>
      <c r="F25" s="21">
        <f t="shared" si="0"/>
        <v>0.21489263136754744</v>
      </c>
      <c r="G25" s="21">
        <v>9.6839211619226262E-2</v>
      </c>
      <c r="H25" s="21">
        <v>4.4757350697182119E-2</v>
      </c>
      <c r="I25" s="21">
        <v>7.3296069051139057E-2</v>
      </c>
      <c r="J25" s="22">
        <f t="shared" si="1"/>
        <v>0.20880600035195065</v>
      </c>
      <c r="K25" s="22">
        <f t="shared" si="2"/>
        <v>0.30531239718400349</v>
      </c>
      <c r="L25" s="23">
        <f t="shared" si="3"/>
        <v>0.46335435936216501</v>
      </c>
      <c r="M25" s="4"/>
      <c r="N25" t="s">
        <v>272</v>
      </c>
      <c r="O25" s="5">
        <v>52.754328183344853</v>
      </c>
      <c r="P25" s="71">
        <v>0.30364999647158802</v>
      </c>
    </row>
    <row r="26" spans="1:16" x14ac:dyDescent="0.25">
      <c r="A26" s="17"/>
      <c r="B26" s="55">
        <v>20</v>
      </c>
      <c r="C26" s="19" t="s">
        <v>277</v>
      </c>
      <c r="D26" s="20">
        <v>11.409627</v>
      </c>
      <c r="E26" s="21">
        <v>11.660425000000002</v>
      </c>
      <c r="F26" s="21">
        <f t="shared" si="0"/>
        <v>3.95783695463615</v>
      </c>
      <c r="G26" s="21">
        <v>2.0501443756802473</v>
      </c>
      <c r="H26" s="21">
        <v>0.94944391919852933</v>
      </c>
      <c r="I26" s="21">
        <v>0.95824865975737339</v>
      </c>
      <c r="J26" s="22">
        <f t="shared" si="1"/>
        <v>0.17582072486039291</v>
      </c>
      <c r="K26" s="22">
        <f t="shared" si="2"/>
        <v>0.25724519431142312</v>
      </c>
      <c r="L26" s="23">
        <f t="shared" si="3"/>
        <v>0.33942475978672726</v>
      </c>
      <c r="M26" s="4"/>
      <c r="N26" t="s">
        <v>271</v>
      </c>
      <c r="O26" s="5">
        <v>1.7763470738864271</v>
      </c>
      <c r="P26" s="71">
        <v>0.29320307391853007</v>
      </c>
    </row>
    <row r="27" spans="1:16" x14ac:dyDescent="0.25">
      <c r="A27" s="17"/>
      <c r="B27" s="55">
        <v>21</v>
      </c>
      <c r="C27" s="19" t="s">
        <v>278</v>
      </c>
      <c r="D27" s="20">
        <v>3.0798839999999998</v>
      </c>
      <c r="E27" s="21">
        <v>2.8694960000000003</v>
      </c>
      <c r="F27" s="21">
        <f t="shared" si="0"/>
        <v>0.82346556420088746</v>
      </c>
      <c r="G27" s="21">
        <v>0.39378132511046715</v>
      </c>
      <c r="H27" s="21">
        <v>0.23570753951207735</v>
      </c>
      <c r="I27" s="21">
        <v>0.19397669957834296</v>
      </c>
      <c r="J27" s="22">
        <f t="shared" si="1"/>
        <v>0.13723013557449362</v>
      </c>
      <c r="K27" s="22">
        <f t="shared" si="2"/>
        <v>0.21937262314446315</v>
      </c>
      <c r="L27" s="23">
        <f t="shared" si="3"/>
        <v>0.28697219449021272</v>
      </c>
      <c r="M27" s="4"/>
      <c r="N27" t="s">
        <v>278</v>
      </c>
      <c r="O27" s="5">
        <v>0.82346556420088746</v>
      </c>
      <c r="P27" s="71">
        <v>0.28697219449021272</v>
      </c>
    </row>
    <row r="28" spans="1:16" x14ac:dyDescent="0.25">
      <c r="A28" s="17"/>
      <c r="B28" s="55">
        <v>22</v>
      </c>
      <c r="C28" s="19" t="s">
        <v>279</v>
      </c>
      <c r="D28" s="20">
        <v>3.3971499999999999</v>
      </c>
      <c r="E28" s="21">
        <v>3.5277829999999999</v>
      </c>
      <c r="F28" s="21">
        <f t="shared" si="0"/>
        <v>1.3518803057959303</v>
      </c>
      <c r="G28" s="21">
        <v>0.71715787739958614</v>
      </c>
      <c r="H28" s="21">
        <v>0.30738228347036056</v>
      </c>
      <c r="I28" s="21">
        <v>0.32734014492598362</v>
      </c>
      <c r="J28" s="22">
        <f t="shared" si="1"/>
        <v>0.2032885462058143</v>
      </c>
      <c r="K28" s="22">
        <f t="shared" si="2"/>
        <v>0.29042040308883704</v>
      </c>
      <c r="L28" s="23">
        <f t="shared" si="3"/>
        <v>0.38320959815156724</v>
      </c>
      <c r="M28" s="4"/>
      <c r="N28" t="s">
        <v>260</v>
      </c>
      <c r="O28" s="5">
        <v>0.80193117112503387</v>
      </c>
      <c r="P28" s="71">
        <v>0.28387536983074474</v>
      </c>
    </row>
    <row r="29" spans="1:16" x14ac:dyDescent="0.25">
      <c r="A29" s="17"/>
      <c r="B29" s="55">
        <v>23</v>
      </c>
      <c r="C29" s="19" t="s">
        <v>280</v>
      </c>
      <c r="D29" s="20">
        <v>4.7871310000000014</v>
      </c>
      <c r="E29" s="21">
        <v>4.8245709999999997</v>
      </c>
      <c r="F29" s="21">
        <f t="shared" si="0"/>
        <v>1.5200348628413849</v>
      </c>
      <c r="G29" s="21">
        <v>0.76391618301931885</v>
      </c>
      <c r="H29" s="21">
        <v>0.36365357129034237</v>
      </c>
      <c r="I29" s="21">
        <v>0.39246510853172367</v>
      </c>
      <c r="J29" s="22">
        <f t="shared" si="1"/>
        <v>0.15833867571216567</v>
      </c>
      <c r="K29" s="22">
        <f t="shared" si="2"/>
        <v>0.23371399328762316</v>
      </c>
      <c r="L29" s="23">
        <f t="shared" si="3"/>
        <v>0.31506114488550069</v>
      </c>
      <c r="M29" s="4"/>
      <c r="N29" t="s">
        <v>270</v>
      </c>
      <c r="O29" s="5">
        <v>3.0586840173655219</v>
      </c>
      <c r="P29" s="71">
        <v>0.24879241202893007</v>
      </c>
    </row>
    <row r="30" spans="1:16" x14ac:dyDescent="0.25">
      <c r="A30" s="17"/>
      <c r="B30" s="55">
        <v>24</v>
      </c>
      <c r="C30" s="19" t="s">
        <v>281</v>
      </c>
      <c r="D30" s="20">
        <v>2.1546480000000003</v>
      </c>
      <c r="E30" s="21">
        <v>2.4456440000000002</v>
      </c>
      <c r="F30" s="21">
        <f t="shared" si="0"/>
        <v>0.52964116641305736</v>
      </c>
      <c r="G30" s="21">
        <v>0.31205656923702918</v>
      </c>
      <c r="H30" s="21">
        <v>0.12496281749918126</v>
      </c>
      <c r="I30" s="21">
        <v>9.2621779676846927E-2</v>
      </c>
      <c r="J30" s="22">
        <f t="shared" si="1"/>
        <v>0.12759689032296981</v>
      </c>
      <c r="K30" s="22">
        <f t="shared" si="2"/>
        <v>0.17869296869708365</v>
      </c>
      <c r="L30" s="23">
        <f t="shared" si="3"/>
        <v>0.2165651118531795</v>
      </c>
      <c r="M30" s="4"/>
      <c r="N30" t="s">
        <v>281</v>
      </c>
      <c r="O30" s="5">
        <v>0.52964116641305736</v>
      </c>
      <c r="P30" s="71">
        <v>0.2165651118531795</v>
      </c>
    </row>
    <row r="31" spans="1:16" ht="15.75" thickBot="1" x14ac:dyDescent="0.3">
      <c r="A31" s="24"/>
      <c r="B31" s="56">
        <v>25</v>
      </c>
      <c r="C31" s="26" t="s">
        <v>282</v>
      </c>
      <c r="D31" s="27">
        <v>2.6213859999999998</v>
      </c>
      <c r="E31" s="28">
        <v>2.9844280000000007</v>
      </c>
      <c r="F31" s="28">
        <f t="shared" si="0"/>
        <v>1.2705056601116667</v>
      </c>
      <c r="G31" s="28">
        <v>0.79044039553991752</v>
      </c>
      <c r="H31" s="28">
        <v>0.16327116853790358</v>
      </c>
      <c r="I31" s="28">
        <v>0.31679409603384556</v>
      </c>
      <c r="J31" s="29">
        <f t="shared" si="1"/>
        <v>0.26485490537547474</v>
      </c>
      <c r="K31" s="29">
        <f t="shared" si="2"/>
        <v>0.31956259761596556</v>
      </c>
      <c r="L31" s="30">
        <f t="shared" si="3"/>
        <v>0.4257116137871868</v>
      </c>
      <c r="M31" s="4"/>
      <c r="N31" t="s">
        <v>269</v>
      </c>
      <c r="O31" s="5">
        <v>0.26952493173371295</v>
      </c>
      <c r="P31" s="71">
        <v>0.1934367712136105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8"/>
  <sheetViews>
    <sheetView topLeftCell="A12" workbookViewId="0">
      <selection activeCell="A28" sqref="A28:D2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104</v>
      </c>
      <c r="B1" s="49" t="s">
        <v>65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1522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295.45354999999984</v>
      </c>
      <c r="E6" s="14">
        <v>324.72380099999992</v>
      </c>
      <c r="F6" s="14">
        <v>105.04301435504065</v>
      </c>
      <c r="G6" s="14">
        <v>48.438916070203959</v>
      </c>
      <c r="H6" s="14">
        <v>32.050229780467248</v>
      </c>
      <c r="I6" s="14">
        <v>24.553868504369447</v>
      </c>
      <c r="J6" s="15">
        <v>0.14916958942040706</v>
      </c>
      <c r="K6" s="15">
        <v>0.24786956053976231</v>
      </c>
      <c r="L6" s="16">
        <v>0.32348418573432713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291.40967500000005</v>
      </c>
      <c r="E7" s="38">
        <f ca="1">SUM(E8:OFFSET(E6,MATCH("PROYECTOS",$A$8:$A$50,0),0))</f>
        <v>316.50846899999993</v>
      </c>
      <c r="F7" s="38">
        <f ca="1">SUM(F8:OFFSET(F6,MATCH("PROYECTOS",$A$8:$A$50,0),0))</f>
        <v>104.48224353936574</v>
      </c>
      <c r="G7" s="38">
        <f ca="1">SUM(G8:OFFSET(G6,MATCH("PROYECTOS",$A$8:$A$50,0),0))</f>
        <v>48.347421829405903</v>
      </c>
      <c r="H7" s="38">
        <f ca="1">SUM(H8:OFFSET(H6,MATCH("PROYECTOS",$A$8:$A$50,0),0))</f>
        <v>31.976495639221298</v>
      </c>
      <c r="I7" s="38">
        <f ca="1">SUM(I8:OFFSET(I6,MATCH("PROYECTOS",$A$8:$A$50,0),0))</f>
        <v>24.158326070738539</v>
      </c>
      <c r="J7" s="39">
        <f ca="1">IFERROR(G7/E7,0)</f>
        <v>0.15275237968247199</v>
      </c>
      <c r="K7" s="39">
        <f ca="1">IFERROR(SUM(G7,H7)/E7,0)</f>
        <v>0.25378125812054408</v>
      </c>
      <c r="L7" s="40">
        <f ca="1">IFERROR(SUM(G7,H7,I7)/E7,0)</f>
        <v>0.33010883996082191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15.774874000000006</v>
      </c>
      <c r="E8" s="21">
        <v>10.454275000000001</v>
      </c>
      <c r="F8" s="21">
        <f t="shared" ref="F8:F17" si="0">SUM(G8,H8,I8)</f>
        <v>2.3409671012029776</v>
      </c>
      <c r="G8" s="21">
        <v>0.68849047466937918</v>
      </c>
      <c r="H8" s="21">
        <v>1.1225777787985862</v>
      </c>
      <c r="I8" s="21">
        <v>0.52989884773501217</v>
      </c>
      <c r="J8" s="22">
        <f t="shared" ref="J8:J18" si="1">IFERROR(G8/E8,0)</f>
        <v>6.585731432063717E-2</v>
      </c>
      <c r="K8" s="22">
        <f t="shared" ref="K8:K18" si="2">IFERROR(SUM(G8,H8)/E8,0)</f>
        <v>0.17323709711749166</v>
      </c>
      <c r="L8" s="23">
        <f t="shared" ref="L8:L18" si="3">IFERROR(SUM(G8,H8,I8)/E8,0)</f>
        <v>0.22392438511546495</v>
      </c>
      <c r="M8" s="4"/>
    </row>
    <row r="9" spans="1:13" ht="38.25" x14ac:dyDescent="0.25">
      <c r="A9" s="17"/>
      <c r="B9" s="19">
        <v>3000283</v>
      </c>
      <c r="C9" s="19" t="s">
        <v>1524</v>
      </c>
      <c r="D9" s="20">
        <v>19.817913000000001</v>
      </c>
      <c r="E9" s="21">
        <v>22.725919000000001</v>
      </c>
      <c r="F9" s="21">
        <f t="shared" si="0"/>
        <v>11.001264170767627</v>
      </c>
      <c r="G9" s="21">
        <v>3.28956422120973</v>
      </c>
      <c r="H9" s="21">
        <v>2.686620282853255</v>
      </c>
      <c r="I9" s="21">
        <v>5.0250796667046416</v>
      </c>
      <c r="J9" s="22">
        <f t="shared" si="1"/>
        <v>0.14474944758932431</v>
      </c>
      <c r="K9" s="22">
        <f t="shared" si="2"/>
        <v>0.26296778159171408</v>
      </c>
      <c r="L9" s="23">
        <f t="shared" si="3"/>
        <v>0.4840844575204033</v>
      </c>
      <c r="M9" s="4"/>
    </row>
    <row r="10" spans="1:13" ht="38.25" x14ac:dyDescent="0.25">
      <c r="A10" s="17"/>
      <c r="B10" s="19">
        <v>3000284</v>
      </c>
      <c r="C10" s="19" t="s">
        <v>1525</v>
      </c>
      <c r="D10" s="20">
        <v>11.219607999999999</v>
      </c>
      <c r="E10" s="21">
        <v>7.2219259999999998</v>
      </c>
      <c r="F10" s="21">
        <f t="shared" si="0"/>
        <v>1.3547480585766607</v>
      </c>
      <c r="G10" s="21">
        <v>0.65225452632876113</v>
      </c>
      <c r="H10" s="21">
        <v>1.5228625137679046</v>
      </c>
      <c r="I10" s="21">
        <v>-0.82036898152000504</v>
      </c>
      <c r="J10" s="22">
        <f t="shared" si="1"/>
        <v>9.0315869524107723E-2</v>
      </c>
      <c r="K10" s="22">
        <f t="shared" si="2"/>
        <v>0.30118240481786518</v>
      </c>
      <c r="L10" s="23">
        <f t="shared" si="3"/>
        <v>0.18758819442025032</v>
      </c>
      <c r="M10" s="4"/>
    </row>
    <row r="11" spans="1:13" ht="25.5" x14ac:dyDescent="0.25">
      <c r="A11" s="17"/>
      <c r="B11" s="19">
        <v>3000285</v>
      </c>
      <c r="C11" s="19" t="s">
        <v>1526</v>
      </c>
      <c r="D11" s="20">
        <v>22.310819000000002</v>
      </c>
      <c r="E11" s="21">
        <v>22.845441999999998</v>
      </c>
      <c r="F11" s="21">
        <f t="shared" si="0"/>
        <v>8.3524692149799193</v>
      </c>
      <c r="G11" s="21">
        <v>3.9931777157398756</v>
      </c>
      <c r="H11" s="21">
        <v>2.4864856619733473</v>
      </c>
      <c r="I11" s="21">
        <v>1.8728058372666965</v>
      </c>
      <c r="J11" s="22">
        <f t="shared" si="1"/>
        <v>0.17479100276282139</v>
      </c>
      <c r="K11" s="22">
        <f t="shared" si="2"/>
        <v>0.28363046675626691</v>
      </c>
      <c r="L11" s="23">
        <f t="shared" si="3"/>
        <v>0.36560768730059678</v>
      </c>
      <c r="M11" s="4"/>
    </row>
    <row r="12" spans="1:13" ht="25.5" x14ac:dyDescent="0.25">
      <c r="A12" s="17"/>
      <c r="B12" s="19">
        <v>3000286</v>
      </c>
      <c r="C12" s="19" t="s">
        <v>1527</v>
      </c>
      <c r="D12" s="20">
        <v>34.249491999999996</v>
      </c>
      <c r="E12" s="21">
        <v>43.612855999999987</v>
      </c>
      <c r="F12" s="21">
        <f t="shared" si="0"/>
        <v>22.203922042855993</v>
      </c>
      <c r="G12" s="21">
        <v>12.121803645493856</v>
      </c>
      <c r="H12" s="21">
        <v>5.9340144526404401</v>
      </c>
      <c r="I12" s="21">
        <v>4.1481039447216972</v>
      </c>
      <c r="J12" s="22">
        <f t="shared" si="1"/>
        <v>0.27794106502664856</v>
      </c>
      <c r="K12" s="22">
        <f t="shared" si="2"/>
        <v>0.41400219463119547</v>
      </c>
      <c r="L12" s="23">
        <f t="shared" si="3"/>
        <v>0.50911414842577607</v>
      </c>
      <c r="M12" s="4"/>
    </row>
    <row r="13" spans="1:13" ht="51" x14ac:dyDescent="0.25">
      <c r="A13" s="17"/>
      <c r="B13" s="19">
        <v>3000289</v>
      </c>
      <c r="C13" s="19" t="s">
        <v>1528</v>
      </c>
      <c r="D13" s="20">
        <v>34.556270000000005</v>
      </c>
      <c r="E13" s="21">
        <v>35.530089000000004</v>
      </c>
      <c r="F13" s="21">
        <f t="shared" si="0"/>
        <v>9.7284384907177355</v>
      </c>
      <c r="G13" s="21">
        <v>4.7439706544100773</v>
      </c>
      <c r="H13" s="21">
        <v>3.1487050036048458</v>
      </c>
      <c r="I13" s="21">
        <v>1.8357628327028124</v>
      </c>
      <c r="J13" s="22">
        <f t="shared" si="1"/>
        <v>0.13351980780037104</v>
      </c>
      <c r="K13" s="22">
        <f t="shared" si="2"/>
        <v>0.22214061039967906</v>
      </c>
      <c r="L13" s="23">
        <f t="shared" si="3"/>
        <v>0.27380844699594575</v>
      </c>
      <c r="M13" s="4"/>
    </row>
    <row r="14" spans="1:13" ht="38.25" x14ac:dyDescent="0.25">
      <c r="A14" s="17"/>
      <c r="B14" s="19">
        <v>3000290</v>
      </c>
      <c r="C14" s="19" t="s">
        <v>1529</v>
      </c>
      <c r="D14" s="20">
        <v>17.800529000000004</v>
      </c>
      <c r="E14" s="21">
        <v>19.312110000000001</v>
      </c>
      <c r="F14" s="21">
        <f t="shared" si="0"/>
        <v>3.0686039407992212</v>
      </c>
      <c r="G14" s="21">
        <v>1.6104177491506562</v>
      </c>
      <c r="H14" s="21">
        <v>1.2270519267876807</v>
      </c>
      <c r="I14" s="21">
        <v>0.23113426486088429</v>
      </c>
      <c r="J14" s="22">
        <f t="shared" si="1"/>
        <v>8.3389010789119158E-2</v>
      </c>
      <c r="K14" s="22">
        <f t="shared" si="2"/>
        <v>0.14692696323386398</v>
      </c>
      <c r="L14" s="23">
        <f t="shared" si="3"/>
        <v>0.15889532219934649</v>
      </c>
      <c r="M14" s="4"/>
    </row>
    <row r="15" spans="1:13" ht="38.25" x14ac:dyDescent="0.25">
      <c r="A15" s="17"/>
      <c r="B15" s="19">
        <v>3000684</v>
      </c>
      <c r="C15" s="19" t="s">
        <v>1530</v>
      </c>
      <c r="D15" s="20">
        <v>8.5847929999999995</v>
      </c>
      <c r="E15" s="21">
        <v>8.1850329999999989</v>
      </c>
      <c r="F15" s="21">
        <f t="shared" si="0"/>
        <v>1.5702783481981442</v>
      </c>
      <c r="G15" s="21">
        <v>0.70583052017173031</v>
      </c>
      <c r="H15" s="21">
        <v>0.46364446402435533</v>
      </c>
      <c r="I15" s="21">
        <v>0.40080336400205852</v>
      </c>
      <c r="J15" s="22">
        <f t="shared" si="1"/>
        <v>8.6234291318279407E-2</v>
      </c>
      <c r="K15" s="22">
        <f t="shared" si="2"/>
        <v>0.14287969079612578</v>
      </c>
      <c r="L15" s="23">
        <f t="shared" si="3"/>
        <v>0.19184752806716165</v>
      </c>
      <c r="M15" s="4"/>
    </row>
    <row r="16" spans="1:13" ht="25.5" x14ac:dyDescent="0.25">
      <c r="A16" s="17"/>
      <c r="B16" s="19">
        <v>3000685</v>
      </c>
      <c r="C16" s="19" t="s">
        <v>1531</v>
      </c>
      <c r="D16" s="20">
        <v>6.2531080000000001</v>
      </c>
      <c r="E16" s="21">
        <v>5.7655890000000012</v>
      </c>
      <c r="F16" s="21">
        <f t="shared" si="0"/>
        <v>1.070478000347066</v>
      </c>
      <c r="G16" s="21">
        <v>0.49130879630320123</v>
      </c>
      <c r="H16" s="21">
        <v>0.32535000069765374</v>
      </c>
      <c r="I16" s="21">
        <v>0.253819203346211</v>
      </c>
      <c r="J16" s="22">
        <f t="shared" si="1"/>
        <v>8.5213981833113864E-2</v>
      </c>
      <c r="K16" s="22">
        <f t="shared" si="2"/>
        <v>0.14164360258784572</v>
      </c>
      <c r="L16" s="23">
        <f t="shared" si="3"/>
        <v>0.18566672032069328</v>
      </c>
      <c r="M16" s="4"/>
    </row>
    <row r="17" spans="1:13" ht="25.5" x14ac:dyDescent="0.25">
      <c r="A17" s="17"/>
      <c r="B17" s="19">
        <v>3000686</v>
      </c>
      <c r="C17" s="19" t="s">
        <v>1532</v>
      </c>
      <c r="D17" s="20">
        <v>120.84226900000003</v>
      </c>
      <c r="E17" s="21">
        <v>140.85522999999995</v>
      </c>
      <c r="F17" s="21">
        <f t="shared" si="0"/>
        <v>43.791074170920396</v>
      </c>
      <c r="G17" s="21">
        <v>20.050603525928636</v>
      </c>
      <c r="H17" s="21">
        <v>13.059183554073229</v>
      </c>
      <c r="I17" s="21">
        <v>10.681287090918531</v>
      </c>
      <c r="J17" s="22">
        <f t="shared" si="1"/>
        <v>0.14234901697245209</v>
      </c>
      <c r="K17" s="22">
        <f t="shared" si="2"/>
        <v>0.23506253250235634</v>
      </c>
      <c r="L17" s="23">
        <f t="shared" si="3"/>
        <v>0.3108942008821427</v>
      </c>
      <c r="M17" s="4"/>
    </row>
    <row r="18" spans="1:13" ht="15.75" thickBot="1" x14ac:dyDescent="0.3">
      <c r="A18" s="41" t="s">
        <v>302</v>
      </c>
      <c r="B18" s="43"/>
      <c r="C18" s="43"/>
      <c r="D18" s="44">
        <f ca="1">OFFSET(D18,-MATCH("PROYECTOS",$A$8:$A$50,0)-1,0)-(OFFSET(D18,-MATCH("PROYECTOS",$A$8:$A$50,0),0))</f>
        <v>4.0438749999997867</v>
      </c>
      <c r="E18" s="45">
        <f t="shared" ref="E18:I18" ca="1" si="4">OFFSET(E18,-MATCH("PROYECTOS",$A$8:$A$50,0)-1,0)-(OFFSET(E18,-MATCH("PROYECTOS",$A$8:$A$50,0),0))</f>
        <v>8.2153319999999894</v>
      </c>
      <c r="F18" s="45">
        <f t="shared" ca="1" si="4"/>
        <v>0.56077081567491405</v>
      </c>
      <c r="G18" s="45">
        <f t="shared" ca="1" si="4"/>
        <v>9.1494240798056126E-2</v>
      </c>
      <c r="H18" s="45">
        <f t="shared" ca="1" si="4"/>
        <v>7.3734141245950013E-2</v>
      </c>
      <c r="I18" s="45">
        <f t="shared" ca="1" si="4"/>
        <v>0.39554243363090791</v>
      </c>
      <c r="J18" s="46">
        <f t="shared" ca="1" si="1"/>
        <v>1.1137010749907155E-2</v>
      </c>
      <c r="K18" s="46">
        <f t="shared" ca="1" si="2"/>
        <v>2.0112197783851749E-2</v>
      </c>
      <c r="L18" s="47">
        <f t="shared" ca="1" si="3"/>
        <v>6.825905705027073E-2</v>
      </c>
      <c r="M18" s="4"/>
    </row>
    <row r="19" spans="1:13" ht="15.75" thickBot="1" x14ac:dyDescent="0.3"/>
    <row r="20" spans="1:13" ht="15.75" thickBot="1" x14ac:dyDescent="0.3">
      <c r="A20" s="89" t="s">
        <v>324</v>
      </c>
      <c r="B20" s="90"/>
      <c r="C20" s="90"/>
      <c r="D20" s="91"/>
    </row>
    <row r="21" spans="1:13" ht="15.75" thickBot="1" x14ac:dyDescent="0.3">
      <c r="A21" s="1" t="s">
        <v>1544</v>
      </c>
    </row>
    <row r="22" spans="1:13" ht="45" customHeight="1" x14ac:dyDescent="0.25">
      <c r="A22" s="82" t="s">
        <v>326</v>
      </c>
      <c r="B22" s="83"/>
      <c r="C22" s="83"/>
      <c r="D22" s="94" t="s">
        <v>327</v>
      </c>
    </row>
    <row r="23" spans="1:13" ht="15.75" thickBot="1" x14ac:dyDescent="0.3">
      <c r="A23" s="92"/>
      <c r="B23" s="93"/>
      <c r="C23" s="93"/>
      <c r="D23" s="95"/>
    </row>
    <row r="24" spans="1:13" x14ac:dyDescent="0.25">
      <c r="A24" s="17"/>
      <c r="B24" s="19">
        <v>3000001</v>
      </c>
      <c r="C24" s="19" t="s">
        <v>284</v>
      </c>
      <c r="D24" s="23">
        <v>0.22392438511546495</v>
      </c>
    </row>
    <row r="25" spans="1:13" ht="38.25" x14ac:dyDescent="0.25">
      <c r="A25" s="17"/>
      <c r="B25" s="19">
        <v>3000284</v>
      </c>
      <c r="C25" s="19" t="s">
        <v>1525</v>
      </c>
      <c r="D25" s="23">
        <v>0.18758819442025032</v>
      </c>
    </row>
    <row r="26" spans="1:13" ht="38.25" x14ac:dyDescent="0.25">
      <c r="A26" s="17"/>
      <c r="B26" s="19">
        <v>3000290</v>
      </c>
      <c r="C26" s="19" t="s">
        <v>1529</v>
      </c>
      <c r="D26" s="23">
        <v>0.15889532219934649</v>
      </c>
    </row>
    <row r="27" spans="1:13" ht="38.25" x14ac:dyDescent="0.25">
      <c r="A27" s="17"/>
      <c r="B27" s="19">
        <v>3000684</v>
      </c>
      <c r="C27" s="19" t="s">
        <v>1530</v>
      </c>
      <c r="D27" s="23">
        <v>0.19184752806716165</v>
      </c>
    </row>
    <row r="28" spans="1:13" ht="26.25" thickBot="1" x14ac:dyDescent="0.3">
      <c r="A28" s="24"/>
      <c r="B28" s="26">
        <v>3000685</v>
      </c>
      <c r="C28" s="26" t="s">
        <v>1531</v>
      </c>
      <c r="D28" s="30">
        <v>0.18566672032069328</v>
      </c>
    </row>
  </sheetData>
  <mergeCells count="10">
    <mergeCell ref="A20:D20"/>
    <mergeCell ref="A22:C23"/>
    <mergeCell ref="D22:D23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"/>
  <sheetViews>
    <sheetView topLeftCell="A12" workbookViewId="0">
      <selection activeCell="A19" sqref="A19:XFD4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104</v>
      </c>
      <c r="B1" s="49" t="s">
        <v>65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1523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295.45354999999984</v>
      </c>
      <c r="I6" s="14">
        <v>324.72380099999992</v>
      </c>
      <c r="J6" s="14">
        <v>105.04301435504065</v>
      </c>
      <c r="K6" s="14">
        <v>48.438916070203959</v>
      </c>
      <c r="L6" s="14">
        <v>32.050229780467248</v>
      </c>
      <c r="M6" s="14">
        <v>24.553868504369447</v>
      </c>
      <c r="N6" s="15">
        <v>0.14916958942040706</v>
      </c>
      <c r="O6" s="15">
        <v>0.24786956053976231</v>
      </c>
      <c r="P6" s="16">
        <v>0.32348418573432713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SUM(H8:OFFSET(H6,MATCH("PROYECTOS",$A$8:$A$28,0),0))</f>
        <v>291.40967500000011</v>
      </c>
      <c r="I7" s="38">
        <f ca="1">SUM(I8:OFFSET(I6,MATCH("PROYECTOS",$A$8:$A$28,0),0))</f>
        <v>316.50846900000005</v>
      </c>
      <c r="J7" s="38">
        <f ca="1">SUM(J8:OFFSET(J6,MATCH("PROYECTOS",$A$8:$A$28,0),0))</f>
        <v>104.48224353936574</v>
      </c>
      <c r="K7" s="38">
        <f ca="1">SUM(K8:OFFSET(K6,MATCH("PROYECTOS",$A$8:$A$28,0),0))</f>
        <v>48.347421829405903</v>
      </c>
      <c r="L7" s="38">
        <f ca="1">SUM(L8:OFFSET(L6,MATCH("PROYECTOS",$A$8:$A$28,0),0))</f>
        <v>31.976495639221298</v>
      </c>
      <c r="M7" s="38">
        <f ca="1">SUM(M8:OFFSET(M6,MATCH("PROYECTOS",$A$8:$A$28,0),0))</f>
        <v>24.158326070738539</v>
      </c>
      <c r="N7" s="39">
        <f ca="1">IFERROR(K7/I7,0)</f>
        <v>0.15275237968247193</v>
      </c>
      <c r="O7" s="39">
        <f ca="1">IFERROR(SUM(K7,L7)/I7,0)</f>
        <v>0.25378125812054397</v>
      </c>
      <c r="P7" s="40">
        <f ca="1">IFERROR(SUM(K7,L7,M7)/I7,0)</f>
        <v>0.3301088399608218</v>
      </c>
      <c r="Q7" s="64"/>
      <c r="R7" s="38"/>
      <c r="S7" s="40"/>
    </row>
    <row r="8" spans="1:19" ht="38.25" x14ac:dyDescent="0.25">
      <c r="A8" s="17"/>
      <c r="B8" s="19">
        <v>5002796</v>
      </c>
      <c r="C8" s="19" t="s">
        <v>1533</v>
      </c>
      <c r="D8" s="68">
        <v>3000283</v>
      </c>
      <c r="E8" s="19" t="s">
        <v>1524</v>
      </c>
      <c r="F8" s="69">
        <v>83</v>
      </c>
      <c r="G8" s="19" t="s">
        <v>1542</v>
      </c>
      <c r="H8" s="20">
        <v>19.817913000000001</v>
      </c>
      <c r="I8" s="21">
        <v>22.725918999999998</v>
      </c>
      <c r="J8" s="21">
        <f t="shared" ref="J8:J18" si="0">SUM(K8,L8,M8)</f>
        <v>11.001264170767627</v>
      </c>
      <c r="K8" s="21">
        <v>3.28956422120973</v>
      </c>
      <c r="L8" s="21">
        <v>2.686620282853255</v>
      </c>
      <c r="M8" s="21">
        <v>5.0250796667046416</v>
      </c>
      <c r="N8" s="22">
        <f t="shared" ref="N8:N19" si="1">IFERROR(K8/I8,0)</f>
        <v>0.14474944758932434</v>
      </c>
      <c r="O8" s="22">
        <f t="shared" ref="O8:O19" si="2">IFERROR(SUM(K8,L8)/I8,0)</f>
        <v>0.26296778159171408</v>
      </c>
      <c r="P8" s="23">
        <f t="shared" ref="P8:P19" si="3">IFERROR(SUM(K8,L8,M8)/I8,0)</f>
        <v>0.48408445752040336</v>
      </c>
      <c r="Q8" s="70">
        <v>8650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5002798</v>
      </c>
      <c r="C9" s="19" t="s">
        <v>1534</v>
      </c>
      <c r="D9" s="68">
        <v>3000285</v>
      </c>
      <c r="E9" s="19" t="s">
        <v>1526</v>
      </c>
      <c r="F9" s="69">
        <v>83</v>
      </c>
      <c r="G9" s="19" t="s">
        <v>1542</v>
      </c>
      <c r="H9" s="20">
        <v>22.310819000000013</v>
      </c>
      <c r="I9" s="21">
        <v>22.845442000000016</v>
      </c>
      <c r="J9" s="21">
        <f t="shared" si="0"/>
        <v>8.3524692149799193</v>
      </c>
      <c r="K9" s="21">
        <v>3.9931777157398756</v>
      </c>
      <c r="L9" s="21">
        <v>2.4864856619733473</v>
      </c>
      <c r="M9" s="21">
        <v>1.8728058372666965</v>
      </c>
      <c r="N9" s="22">
        <f t="shared" si="1"/>
        <v>0.17479100276282125</v>
      </c>
      <c r="O9" s="22">
        <f t="shared" si="2"/>
        <v>0.28363046675626669</v>
      </c>
      <c r="P9" s="23">
        <f t="shared" si="3"/>
        <v>0.36560768730059645</v>
      </c>
      <c r="Q9" s="70">
        <v>5995</v>
      </c>
      <c r="R9" s="21">
        <v>0</v>
      </c>
      <c r="S9" s="23">
        <f t="shared" ref="S9:S18" si="4">IFERROR(R9/Q9,0)</f>
        <v>0</v>
      </c>
    </row>
    <row r="10" spans="1:19" ht="25.5" x14ac:dyDescent="0.25">
      <c r="A10" s="17"/>
      <c r="B10" s="19">
        <v>5002800</v>
      </c>
      <c r="C10" s="19" t="s">
        <v>1535</v>
      </c>
      <c r="D10" s="68">
        <v>3000286</v>
      </c>
      <c r="E10" s="19" t="s">
        <v>1527</v>
      </c>
      <c r="F10" s="69">
        <v>83</v>
      </c>
      <c r="G10" s="19" t="s">
        <v>1542</v>
      </c>
      <c r="H10" s="20">
        <v>31.160217000000006</v>
      </c>
      <c r="I10" s="21">
        <v>40.439205999999992</v>
      </c>
      <c r="J10" s="21">
        <f t="shared" si="0"/>
        <v>20.544584019948161</v>
      </c>
      <c r="K10" s="21">
        <v>10.69152164371917</v>
      </c>
      <c r="L10" s="21">
        <v>5.827865841604762</v>
      </c>
      <c r="M10" s="21">
        <v>4.0251965346242287</v>
      </c>
      <c r="N10" s="22">
        <f t="shared" si="1"/>
        <v>0.26438505354727221</v>
      </c>
      <c r="O10" s="22">
        <f t="shared" si="2"/>
        <v>0.40849930350571018</v>
      </c>
      <c r="P10" s="23">
        <f t="shared" si="3"/>
        <v>0.50803628587436078</v>
      </c>
      <c r="Q10" s="70">
        <v>11390</v>
      </c>
      <c r="R10" s="21">
        <v>0</v>
      </c>
      <c r="S10" s="23">
        <f t="shared" si="4"/>
        <v>0</v>
      </c>
    </row>
    <row r="11" spans="1:19" ht="51" x14ac:dyDescent="0.25">
      <c r="A11" s="17"/>
      <c r="B11" s="19">
        <v>5002824</v>
      </c>
      <c r="C11" s="19" t="s">
        <v>1528</v>
      </c>
      <c r="D11" s="68">
        <v>3000289</v>
      </c>
      <c r="E11" s="19" t="s">
        <v>1528</v>
      </c>
      <c r="F11" s="69">
        <v>83</v>
      </c>
      <c r="G11" s="19" t="s">
        <v>1542</v>
      </c>
      <c r="H11" s="20">
        <v>34.556270000000012</v>
      </c>
      <c r="I11" s="21">
        <v>35.530089000000004</v>
      </c>
      <c r="J11" s="21">
        <f t="shared" si="0"/>
        <v>9.7284384907177355</v>
      </c>
      <c r="K11" s="21">
        <v>4.7439706544100773</v>
      </c>
      <c r="L11" s="21">
        <v>3.1487050036048458</v>
      </c>
      <c r="M11" s="21">
        <v>1.8357628327028124</v>
      </c>
      <c r="N11" s="22">
        <f t="shared" si="1"/>
        <v>0.13351980780037104</v>
      </c>
      <c r="O11" s="22">
        <f t="shared" si="2"/>
        <v>0.22214061039967906</v>
      </c>
      <c r="P11" s="23">
        <f t="shared" si="3"/>
        <v>0.27380844699594575</v>
      </c>
      <c r="Q11" s="70">
        <v>68721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5002829</v>
      </c>
      <c r="C12" s="19" t="s">
        <v>1536</v>
      </c>
      <c r="D12" s="68">
        <v>3000001</v>
      </c>
      <c r="E12" s="19" t="s">
        <v>284</v>
      </c>
      <c r="F12" s="69">
        <v>80</v>
      </c>
      <c r="G12" s="19" t="s">
        <v>319</v>
      </c>
      <c r="H12" s="20">
        <v>0.73494299999999968</v>
      </c>
      <c r="I12" s="21">
        <v>0.71617599999999992</v>
      </c>
      <c r="J12" s="21">
        <f t="shared" si="0"/>
        <v>0.17478175976430066</v>
      </c>
      <c r="K12" s="21">
        <v>2.0746250564116053E-2</v>
      </c>
      <c r="L12" s="21">
        <v>0.11084655750164529</v>
      </c>
      <c r="M12" s="21">
        <v>4.3188951698539313E-2</v>
      </c>
      <c r="N12" s="22">
        <f t="shared" si="1"/>
        <v>2.8968089637346206E-2</v>
      </c>
      <c r="O12" s="22">
        <f t="shared" si="2"/>
        <v>0.18374367203838352</v>
      </c>
      <c r="P12" s="23">
        <f t="shared" si="3"/>
        <v>0.24404861341946768</v>
      </c>
      <c r="Q12" s="70">
        <v>11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5005138</v>
      </c>
      <c r="C13" s="19" t="s">
        <v>1537</v>
      </c>
      <c r="D13" s="68">
        <v>3000001</v>
      </c>
      <c r="E13" s="19" t="s">
        <v>284</v>
      </c>
      <c r="F13" s="69">
        <v>60</v>
      </c>
      <c r="G13" s="19" t="s">
        <v>318</v>
      </c>
      <c r="H13" s="20">
        <v>12.834193000000004</v>
      </c>
      <c r="I13" s="21">
        <v>7.0190510000000002</v>
      </c>
      <c r="J13" s="21">
        <f t="shared" si="0"/>
        <v>1.5462198921677555</v>
      </c>
      <c r="K13" s="21">
        <v>0.41061780854943208</v>
      </c>
      <c r="L13" s="21">
        <v>0.79530710547624039</v>
      </c>
      <c r="M13" s="21">
        <v>0.34029497814208298</v>
      </c>
      <c r="N13" s="22">
        <f t="shared" si="1"/>
        <v>5.8500473717804882E-2</v>
      </c>
      <c r="O13" s="22">
        <f t="shared" si="2"/>
        <v>0.17180740160253466</v>
      </c>
      <c r="P13" s="23">
        <f t="shared" si="3"/>
        <v>0.22028902371100528</v>
      </c>
      <c r="Q13" s="70">
        <v>78</v>
      </c>
      <c r="R13" s="21">
        <v>0</v>
      </c>
      <c r="S13" s="23">
        <f t="shared" si="4"/>
        <v>0</v>
      </c>
    </row>
    <row r="14" spans="1:19" x14ac:dyDescent="0.25">
      <c r="A14" s="17"/>
      <c r="B14" s="19">
        <v>5005139</v>
      </c>
      <c r="C14" s="19" t="s">
        <v>1538</v>
      </c>
      <c r="D14" s="68">
        <v>3000001</v>
      </c>
      <c r="E14" s="19" t="s">
        <v>284</v>
      </c>
      <c r="F14" s="69">
        <v>86</v>
      </c>
      <c r="G14" s="19" t="s">
        <v>508</v>
      </c>
      <c r="H14" s="20">
        <v>2.2057379999999989</v>
      </c>
      <c r="I14" s="21">
        <v>2.719047999999999</v>
      </c>
      <c r="J14" s="21">
        <f t="shared" si="0"/>
        <v>0.61996544927092145</v>
      </c>
      <c r="K14" s="21">
        <v>0.25712641555583104</v>
      </c>
      <c r="L14" s="21">
        <v>0.21642411582070054</v>
      </c>
      <c r="M14" s="21">
        <v>0.14641491789438987</v>
      </c>
      <c r="N14" s="22">
        <f t="shared" si="1"/>
        <v>9.4564868128782995E-2</v>
      </c>
      <c r="O14" s="22">
        <f t="shared" si="2"/>
        <v>0.17416041621057507</v>
      </c>
      <c r="P14" s="23">
        <f t="shared" si="3"/>
        <v>0.22800827689357514</v>
      </c>
      <c r="Q14" s="70">
        <v>764</v>
      </c>
      <c r="R14" s="21">
        <v>0</v>
      </c>
      <c r="S14" s="23">
        <f t="shared" si="4"/>
        <v>0</v>
      </c>
    </row>
    <row r="15" spans="1:19" ht="25.5" x14ac:dyDescent="0.25">
      <c r="A15" s="17"/>
      <c r="B15" s="19">
        <v>5005141</v>
      </c>
      <c r="C15" s="19" t="s">
        <v>1539</v>
      </c>
      <c r="D15" s="68">
        <v>3000286</v>
      </c>
      <c r="E15" s="19" t="s">
        <v>1527</v>
      </c>
      <c r="F15" s="69">
        <v>83</v>
      </c>
      <c r="G15" s="19" t="s">
        <v>1542</v>
      </c>
      <c r="H15" s="20">
        <v>3.0892749999999998</v>
      </c>
      <c r="I15" s="21">
        <v>3.1736499999999999</v>
      </c>
      <c r="J15" s="21">
        <f t="shared" si="0"/>
        <v>1.6593380229078321</v>
      </c>
      <c r="K15" s="21">
        <v>1.4302820017746853</v>
      </c>
      <c r="L15" s="21">
        <v>0.10614861103567819</v>
      </c>
      <c r="M15" s="21">
        <v>0.12290741009746853</v>
      </c>
      <c r="N15" s="22">
        <f t="shared" si="1"/>
        <v>0.45067414547120366</v>
      </c>
      <c r="O15" s="22">
        <f t="shared" si="2"/>
        <v>0.48412100036562433</v>
      </c>
      <c r="P15" s="23">
        <f t="shared" si="3"/>
        <v>0.52284846246682282</v>
      </c>
      <c r="Q15" s="70">
        <v>382</v>
      </c>
      <c r="R15" s="21">
        <v>0</v>
      </c>
      <c r="S15" s="23">
        <f t="shared" si="4"/>
        <v>0</v>
      </c>
    </row>
    <row r="16" spans="1:19" ht="38.25" x14ac:dyDescent="0.25">
      <c r="A16" s="17"/>
      <c r="B16" s="19">
        <v>5005142</v>
      </c>
      <c r="C16" s="19" t="s">
        <v>1540</v>
      </c>
      <c r="D16" s="68">
        <v>3000686</v>
      </c>
      <c r="E16" s="19" t="s">
        <v>1532</v>
      </c>
      <c r="F16" s="69">
        <v>6</v>
      </c>
      <c r="G16" s="19" t="s">
        <v>639</v>
      </c>
      <c r="H16" s="20">
        <v>59.766720000000021</v>
      </c>
      <c r="I16" s="21">
        <v>68.815709000000041</v>
      </c>
      <c r="J16" s="21">
        <f t="shared" si="0"/>
        <v>23.039289069436094</v>
      </c>
      <c r="K16" s="21">
        <v>10.787102473717823</v>
      </c>
      <c r="L16" s="21">
        <v>6.6456531623348951</v>
      </c>
      <c r="M16" s="21">
        <v>5.6065334333833761</v>
      </c>
      <c r="N16" s="22">
        <f t="shared" si="1"/>
        <v>0.15675348885409024</v>
      </c>
      <c r="O16" s="22">
        <f t="shared" si="2"/>
        <v>0.25332523473750312</v>
      </c>
      <c r="P16" s="23">
        <f t="shared" si="3"/>
        <v>0.33479694395702703</v>
      </c>
      <c r="Q16" s="70">
        <v>47288</v>
      </c>
      <c r="R16" s="21">
        <v>0</v>
      </c>
      <c r="S16" s="23">
        <f t="shared" si="4"/>
        <v>0</v>
      </c>
    </row>
    <row r="17" spans="1:19" ht="38.25" x14ac:dyDescent="0.25">
      <c r="A17" s="17"/>
      <c r="B17" s="19">
        <v>5005143</v>
      </c>
      <c r="C17" s="19" t="s">
        <v>1541</v>
      </c>
      <c r="D17" s="68">
        <v>3000686</v>
      </c>
      <c r="E17" s="19" t="s">
        <v>1532</v>
      </c>
      <c r="F17" s="69">
        <v>6</v>
      </c>
      <c r="G17" s="19" t="s">
        <v>639</v>
      </c>
      <c r="H17" s="20">
        <v>61.075549000000017</v>
      </c>
      <c r="I17" s="21">
        <v>72.039520999999993</v>
      </c>
      <c r="J17" s="21">
        <f t="shared" si="0"/>
        <v>20.751785101484302</v>
      </c>
      <c r="K17" s="21">
        <v>9.2635010522108132</v>
      </c>
      <c r="L17" s="21">
        <v>6.4135303917383339</v>
      </c>
      <c r="M17" s="21">
        <v>5.0747536575351546</v>
      </c>
      <c r="N17" s="22">
        <f t="shared" si="1"/>
        <v>0.12858915389249762</v>
      </c>
      <c r="O17" s="22">
        <f t="shared" si="2"/>
        <v>0.21761709720348013</v>
      </c>
      <c r="P17" s="23">
        <f t="shared" si="3"/>
        <v>0.28806111997169309</v>
      </c>
      <c r="Q17" s="70">
        <v>116341</v>
      </c>
      <c r="R17" s="21">
        <v>0</v>
      </c>
      <c r="S17" s="23">
        <f t="shared" si="4"/>
        <v>0</v>
      </c>
    </row>
    <row r="18" spans="1:19" x14ac:dyDescent="0.25">
      <c r="A18" s="17"/>
      <c r="B18" s="19">
        <v>9000000</v>
      </c>
      <c r="C18" s="19" t="s">
        <v>312</v>
      </c>
      <c r="D18" s="68">
        <v>9000000</v>
      </c>
      <c r="E18" s="19" t="s">
        <v>313</v>
      </c>
      <c r="F18" s="69"/>
      <c r="G18" s="19" t="s">
        <v>320</v>
      </c>
      <c r="H18" s="20">
        <v>43.858038000000008</v>
      </c>
      <c r="I18" s="21">
        <v>40.48465800000001</v>
      </c>
      <c r="J18" s="21">
        <f t="shared" si="0"/>
        <v>7.064108347921092</v>
      </c>
      <c r="K18" s="21">
        <v>3.4598115919543488</v>
      </c>
      <c r="L18" s="21">
        <v>3.5389089052775944</v>
      </c>
      <c r="M18" s="21">
        <v>6.5387850689148763E-2</v>
      </c>
      <c r="N18" s="22">
        <f t="shared" si="1"/>
        <v>8.5459820160870517E-2</v>
      </c>
      <c r="O18" s="22">
        <f t="shared" si="2"/>
        <v>0.17287340051710309</v>
      </c>
      <c r="P18" s="23">
        <f t="shared" si="3"/>
        <v>0.17448852718284269</v>
      </c>
      <c r="Q18" s="70"/>
      <c r="R18" s="21"/>
      <c r="S18" s="23">
        <f t="shared" si="4"/>
        <v>0</v>
      </c>
    </row>
    <row r="19" spans="1:19" ht="15.75" thickBot="1" x14ac:dyDescent="0.3">
      <c r="A19" s="41" t="s">
        <v>302</v>
      </c>
      <c r="B19" s="43"/>
      <c r="C19" s="43"/>
      <c r="D19" s="65"/>
      <c r="E19" s="43"/>
      <c r="F19" s="66"/>
      <c r="G19" s="43"/>
      <c r="H19" s="44">
        <f t="shared" ref="H19:M19" ca="1" si="5">OFFSET(H19,-MATCH("PROYECTOS",$A$8:$A$28,0)-1,0)-(OFFSET(H19,-MATCH("PROYECTOS",$A$8:$A$28,0),0))</f>
        <v>4.0438749999997299</v>
      </c>
      <c r="I19" s="45">
        <f t="shared" ca="1" si="5"/>
        <v>8.2153319999998757</v>
      </c>
      <c r="J19" s="45">
        <f t="shared" ca="1" si="5"/>
        <v>0.56077081567491405</v>
      </c>
      <c r="K19" s="45">
        <f t="shared" ca="1" si="5"/>
        <v>9.1494240798056126E-2</v>
      </c>
      <c r="L19" s="45">
        <f t="shared" ca="1" si="5"/>
        <v>7.3734141245950013E-2</v>
      </c>
      <c r="M19" s="45">
        <f t="shared" ca="1" si="5"/>
        <v>0.39554243363090791</v>
      </c>
      <c r="N19" s="46">
        <f t="shared" ca="1" si="1"/>
        <v>1.1137010749907309E-2</v>
      </c>
      <c r="O19" s="46">
        <f t="shared" ca="1" si="2"/>
        <v>2.0112197783852027E-2</v>
      </c>
      <c r="P19" s="47">
        <f t="shared" ca="1" si="3"/>
        <v>6.8259057050271674E-2</v>
      </c>
      <c r="Q19" s="67"/>
      <c r="R19" s="45"/>
      <c r="S19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"/>
  <sheetViews>
    <sheetView topLeftCell="A13" workbookViewId="0">
      <selection activeCell="A34" sqref="A34:L34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106</v>
      </c>
      <c r="B1" s="50" t="s">
        <v>66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1545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162.10955899999999</v>
      </c>
      <c r="E6" s="14">
        <v>166.21308200000004</v>
      </c>
      <c r="F6" s="14">
        <v>37.792510167638</v>
      </c>
      <c r="G6" s="14">
        <v>18.674941637819416</v>
      </c>
      <c r="H6" s="14">
        <v>9.4720059148535825</v>
      </c>
      <c r="I6" s="14">
        <v>9.6455626149650016</v>
      </c>
      <c r="J6" s="15">
        <v>0.11235542601766696</v>
      </c>
      <c r="K6" s="15">
        <v>0.16934255242720903</v>
      </c>
      <c r="L6" s="16">
        <v>0.22737386078695052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89.244143000000037</v>
      </c>
      <c r="E7" s="38">
        <f ca="1">SUM(E8:OFFSET(E6,MATCH("GOBIERNOS REGIONALES",$A$8:$A$50,0),0))</f>
        <v>86.150459999999967</v>
      </c>
      <c r="F7" s="38">
        <f ca="1">SUM(F8:OFFSET(F6,MATCH("GOBIERNOS REGIONALES",$A$8:$A$50,0),0))</f>
        <v>15.338243532161869</v>
      </c>
      <c r="G7" s="38">
        <f ca="1">SUM(G8:OFFSET(G6,MATCH("GOBIERNOS REGIONALES",$A$8:$A$50,0),0))</f>
        <v>7.0682371787625016</v>
      </c>
      <c r="H7" s="38">
        <f ca="1">SUM(H8:OFFSET(H6,MATCH("GOBIERNOS REGIONALES",$A$8:$A$50,0),0))</f>
        <v>3.9848003955121385</v>
      </c>
      <c r="I7" s="38">
        <f ca="1">SUM(I8:OFFSET(I6,MATCH("GOBIERNOS REGIONALES",$A$8:$A$50,0),0))</f>
        <v>4.2852059578872286</v>
      </c>
      <c r="J7" s="39">
        <f ca="1">IFERROR(G7/E7,0)</f>
        <v>8.204526335393339E-2</v>
      </c>
      <c r="K7" s="39">
        <f ca="1">IFERROR(SUM(G7,H7)/E7,0)</f>
        <v>0.12829922874787486</v>
      </c>
      <c r="L7" s="40">
        <f ca="1">IFERROR(SUM(G7,H7,I7)/E7,0)</f>
        <v>0.1780401814704399</v>
      </c>
      <c r="M7" s="4"/>
    </row>
    <row r="8" spans="1:13" x14ac:dyDescent="0.25">
      <c r="A8" s="17"/>
      <c r="B8" s="18">
        <v>10</v>
      </c>
      <c r="C8" s="19" t="s">
        <v>114</v>
      </c>
      <c r="D8" s="20">
        <v>89.244143000000037</v>
      </c>
      <c r="E8" s="21">
        <v>86.150459999999967</v>
      </c>
      <c r="F8" s="21">
        <f t="shared" ref="F8:F35" si="0">SUM(G8,H8,I8)</f>
        <v>15.338243532161869</v>
      </c>
      <c r="G8" s="21">
        <v>7.0682371787625016</v>
      </c>
      <c r="H8" s="21">
        <v>3.9848003955121385</v>
      </c>
      <c r="I8" s="21">
        <v>4.2852059578872286</v>
      </c>
      <c r="J8" s="22">
        <f t="shared" ref="J8:J35" si="1">IFERROR(G8/E8,0)</f>
        <v>8.204526335393339E-2</v>
      </c>
      <c r="K8" s="22">
        <f t="shared" ref="K8:K35" si="2">IFERROR(SUM(G8,H8)/E8,0)</f>
        <v>0.12829922874787486</v>
      </c>
      <c r="L8" s="23">
        <f t="shared" ref="L8:L35" si="3">IFERROR(SUM(G8,H8,I8)/E8,0)</f>
        <v>0.1780401814704399</v>
      </c>
      <c r="M8" s="4"/>
    </row>
    <row r="9" spans="1:13" x14ac:dyDescent="0.25">
      <c r="A9" s="34" t="s">
        <v>214</v>
      </c>
      <c r="B9" s="57"/>
      <c r="C9" s="36"/>
      <c r="D9" s="37">
        <f ca="1">SUM(D10:OFFSET(D8,(MATCH("GOBIERNOS LOCALES",$A$8:$A$50,0)-MATCH("GOBIERNOS REGIONALES",$A$8:$A$50,0)),0))</f>
        <v>72.86541600000001</v>
      </c>
      <c r="E9" s="38">
        <f ca="1">SUM(E10:OFFSET(E8,(MATCH("GOBIERNOS LOCALES",$A$8:$A$50,0)-MATCH("GOBIERNOS REGIONALES",$A$8:$A$50,0)),0))</f>
        <v>80.06262199999999</v>
      </c>
      <c r="F9" s="38">
        <f ca="1">SUM(F10:OFFSET(F8,(MATCH("GOBIERNOS LOCALES",$A$8:$A$50,0)-MATCH("GOBIERNOS REGIONALES",$A$8:$A$50,0)),0))</f>
        <v>22.454266635476131</v>
      </c>
      <c r="G9" s="38">
        <f ca="1">SUM(G10:OFFSET(G8,(MATCH("GOBIERNOS LOCALES",$A$8:$A$50,0)-MATCH("GOBIERNOS REGIONALES",$A$8:$A$50,0)),0))</f>
        <v>11.606704459056914</v>
      </c>
      <c r="H9" s="38">
        <f ca="1">SUM(H10:OFFSET(H8,(MATCH("GOBIERNOS LOCALES",$A$8:$A$50,0)-MATCH("GOBIERNOS REGIONALES",$A$8:$A$50,0)),0))</f>
        <v>5.487205519341444</v>
      </c>
      <c r="I9" s="38">
        <f ca="1">SUM(I10:OFFSET(I8,(MATCH("GOBIERNOS LOCALES",$A$8:$A$50,0)-MATCH("GOBIERNOS REGIONALES",$A$8:$A$50,0)),0))</f>
        <v>5.360356657077773</v>
      </c>
      <c r="J9" s="39">
        <f t="shared" ca="1" si="1"/>
        <v>0.14497032659081432</v>
      </c>
      <c r="K9" s="39">
        <f t="shared" ca="1" si="2"/>
        <v>0.21350674698610744</v>
      </c>
      <c r="L9" s="40">
        <f t="shared" ca="1" si="3"/>
        <v>0.28045879680877966</v>
      </c>
      <c r="M9" s="4"/>
    </row>
    <row r="10" spans="1:13" x14ac:dyDescent="0.25">
      <c r="A10" s="17"/>
      <c r="B10" s="18">
        <v>440</v>
      </c>
      <c r="C10" s="19" t="s">
        <v>215</v>
      </c>
      <c r="D10" s="20">
        <v>0.53074399999999999</v>
      </c>
      <c r="E10" s="21">
        <v>0.64255299999999993</v>
      </c>
      <c r="F10" s="21">
        <f t="shared" si="0"/>
        <v>0.16462159214245276</v>
      </c>
      <c r="G10" s="21">
        <v>5.029482029533483E-2</v>
      </c>
      <c r="H10" s="21">
        <v>8.7826401791971875E-2</v>
      </c>
      <c r="I10" s="21">
        <v>2.650037005514605E-2</v>
      </c>
      <c r="J10" s="22">
        <f t="shared" si="1"/>
        <v>7.8273419150381107E-2</v>
      </c>
      <c r="K10" s="22">
        <f t="shared" si="2"/>
        <v>0.21495693287138448</v>
      </c>
      <c r="L10" s="23">
        <f t="shared" si="3"/>
        <v>0.25619924293008167</v>
      </c>
      <c r="M10" s="4"/>
    </row>
    <row r="11" spans="1:13" x14ac:dyDescent="0.25">
      <c r="A11" s="17"/>
      <c r="B11" s="18">
        <v>441</v>
      </c>
      <c r="C11" s="19" t="s">
        <v>216</v>
      </c>
      <c r="D11" s="20">
        <v>4.369802</v>
      </c>
      <c r="E11" s="21">
        <v>4.6468859999999994</v>
      </c>
      <c r="F11" s="21">
        <f t="shared" si="0"/>
        <v>1.213802575115551</v>
      </c>
      <c r="G11" s="21">
        <v>0.61518974798673298</v>
      </c>
      <c r="H11" s="21">
        <v>0.27601940295426175</v>
      </c>
      <c r="I11" s="21">
        <v>0.32259342417455628</v>
      </c>
      <c r="J11" s="22">
        <f t="shared" si="1"/>
        <v>0.13238752747253388</v>
      </c>
      <c r="K11" s="22">
        <f t="shared" si="2"/>
        <v>0.19178631688855607</v>
      </c>
      <c r="L11" s="23">
        <f t="shared" si="3"/>
        <v>0.26120773677588627</v>
      </c>
      <c r="M11" s="4"/>
    </row>
    <row r="12" spans="1:13" x14ac:dyDescent="0.25">
      <c r="A12" s="17"/>
      <c r="B12" s="18">
        <v>442</v>
      </c>
      <c r="C12" s="19" t="s">
        <v>217</v>
      </c>
      <c r="D12" s="20">
        <v>1.3304249999999997</v>
      </c>
      <c r="E12" s="21">
        <v>1.7182230000000003</v>
      </c>
      <c r="F12" s="21">
        <f t="shared" si="0"/>
        <v>0.32672310894122347</v>
      </c>
      <c r="G12" s="21">
        <v>0.16733339922211599</v>
      </c>
      <c r="H12" s="21">
        <v>8.325915001478279E-2</v>
      </c>
      <c r="I12" s="21">
        <v>7.6130559704324696E-2</v>
      </c>
      <c r="J12" s="22">
        <f t="shared" si="1"/>
        <v>9.7387474863341927E-2</v>
      </c>
      <c r="K12" s="22">
        <f t="shared" si="2"/>
        <v>0.14584401980237649</v>
      </c>
      <c r="L12" s="23">
        <f t="shared" si="3"/>
        <v>0.19015174918577124</v>
      </c>
      <c r="M12" s="4"/>
    </row>
    <row r="13" spans="1:13" x14ac:dyDescent="0.25">
      <c r="A13" s="17"/>
      <c r="B13" s="18">
        <v>443</v>
      </c>
      <c r="C13" s="19" t="s">
        <v>218</v>
      </c>
      <c r="D13" s="20">
        <v>6.7224730000000008</v>
      </c>
      <c r="E13" s="21">
        <v>7.2669079999999999</v>
      </c>
      <c r="F13" s="21">
        <f t="shared" si="0"/>
        <v>1.9568512806963554</v>
      </c>
      <c r="G13" s="21">
        <v>1.0153053456451744</v>
      </c>
      <c r="H13" s="21">
        <v>0.47126976797153475</v>
      </c>
      <c r="I13" s="21">
        <v>0.47027616707964626</v>
      </c>
      <c r="J13" s="22">
        <f t="shared" si="1"/>
        <v>0.13971627900685882</v>
      </c>
      <c r="K13" s="22">
        <f t="shared" si="2"/>
        <v>0.20456776301787627</v>
      </c>
      <c r="L13" s="23">
        <f t="shared" si="3"/>
        <v>0.26928251750212817</v>
      </c>
      <c r="M13" s="4"/>
    </row>
    <row r="14" spans="1:13" x14ac:dyDescent="0.25">
      <c r="A14" s="17"/>
      <c r="B14" s="18">
        <v>444</v>
      </c>
      <c r="C14" s="19" t="s">
        <v>219</v>
      </c>
      <c r="D14" s="20">
        <v>1.4957300000000002</v>
      </c>
      <c r="E14" s="21">
        <v>1.9442649999999997</v>
      </c>
      <c r="F14" s="21">
        <f t="shared" si="0"/>
        <v>0.46656015738426504</v>
      </c>
      <c r="G14" s="21">
        <v>0.24365629472504224</v>
      </c>
      <c r="H14" s="21">
        <v>0.10820157042144274</v>
      </c>
      <c r="I14" s="21">
        <v>0.11470229223778006</v>
      </c>
      <c r="J14" s="22">
        <f t="shared" si="1"/>
        <v>0.12532051686629256</v>
      </c>
      <c r="K14" s="22">
        <f t="shared" si="2"/>
        <v>0.18097217465031004</v>
      </c>
      <c r="L14" s="23">
        <f t="shared" si="3"/>
        <v>0.23996736935770849</v>
      </c>
      <c r="M14" s="4"/>
    </row>
    <row r="15" spans="1:13" x14ac:dyDescent="0.25">
      <c r="A15" s="17"/>
      <c r="B15" s="18">
        <v>445</v>
      </c>
      <c r="C15" s="19" t="s">
        <v>220</v>
      </c>
      <c r="D15" s="20">
        <v>3.2262989999999996</v>
      </c>
      <c r="E15" s="21">
        <v>3.7717549999999997</v>
      </c>
      <c r="F15" s="21">
        <f t="shared" si="0"/>
        <v>0.82533803824526331</v>
      </c>
      <c r="G15" s="21">
        <v>0.39222531180939768</v>
      </c>
      <c r="H15" s="21">
        <v>0.2403297266428126</v>
      </c>
      <c r="I15" s="21">
        <v>0.19278299979305302</v>
      </c>
      <c r="J15" s="22">
        <f t="shared" si="1"/>
        <v>0.10399013504572745</v>
      </c>
      <c r="K15" s="22">
        <f t="shared" si="2"/>
        <v>0.16770841119113258</v>
      </c>
      <c r="L15" s="23">
        <f t="shared" si="3"/>
        <v>0.218820691758946</v>
      </c>
      <c r="M15" s="4"/>
    </row>
    <row r="16" spans="1:13" x14ac:dyDescent="0.25">
      <c r="A16" s="17"/>
      <c r="B16" s="18">
        <v>446</v>
      </c>
      <c r="C16" s="19" t="s">
        <v>221</v>
      </c>
      <c r="D16" s="20">
        <v>3.5471899999999992</v>
      </c>
      <c r="E16" s="21">
        <v>3.7517970000000003</v>
      </c>
      <c r="F16" s="21">
        <f t="shared" si="0"/>
        <v>1.0997596741581219</v>
      </c>
      <c r="G16" s="21">
        <v>0.57974679643666605</v>
      </c>
      <c r="H16" s="21">
        <v>0.24117510297219269</v>
      </c>
      <c r="I16" s="21">
        <v>0.27883777474926319</v>
      </c>
      <c r="J16" s="22">
        <f t="shared" si="1"/>
        <v>0.15452509728982297</v>
      </c>
      <c r="K16" s="22">
        <f t="shared" si="2"/>
        <v>0.21880765388128906</v>
      </c>
      <c r="L16" s="23">
        <f t="shared" si="3"/>
        <v>0.29312877913120616</v>
      </c>
      <c r="M16" s="4"/>
    </row>
    <row r="17" spans="1:13" x14ac:dyDescent="0.25">
      <c r="A17" s="17"/>
      <c r="B17" s="18">
        <v>447</v>
      </c>
      <c r="C17" s="19" t="s">
        <v>222</v>
      </c>
      <c r="D17" s="20">
        <v>1.4702299999999995</v>
      </c>
      <c r="E17" s="21">
        <v>1.8595970000000002</v>
      </c>
      <c r="F17" s="21">
        <f t="shared" si="0"/>
        <v>0.26417185819445876</v>
      </c>
      <c r="G17" s="21">
        <v>0.15795949962193845</v>
      </c>
      <c r="H17" s="21">
        <v>6.2013859242142644E-2</v>
      </c>
      <c r="I17" s="21">
        <v>4.4198499330377672E-2</v>
      </c>
      <c r="J17" s="22">
        <f t="shared" si="1"/>
        <v>8.494286645006334E-2</v>
      </c>
      <c r="K17" s="22">
        <f t="shared" si="2"/>
        <v>0.11829087639100358</v>
      </c>
      <c r="L17" s="23">
        <f t="shared" si="3"/>
        <v>0.14205866012606966</v>
      </c>
      <c r="M17" s="4"/>
    </row>
    <row r="18" spans="1:13" x14ac:dyDescent="0.25">
      <c r="A18" s="17"/>
      <c r="B18" s="18">
        <v>448</v>
      </c>
      <c r="C18" s="19" t="s">
        <v>223</v>
      </c>
      <c r="D18" s="20">
        <v>1.1847800000000002</v>
      </c>
      <c r="E18" s="21">
        <v>1.3053840000000001</v>
      </c>
      <c r="F18" s="21">
        <f t="shared" si="0"/>
        <v>0.39301500042711268</v>
      </c>
      <c r="G18" s="21">
        <v>0.21022744413494365</v>
      </c>
      <c r="H18" s="21">
        <v>9.986859908894985E-2</v>
      </c>
      <c r="I18" s="21">
        <v>8.2918957203219179E-2</v>
      </c>
      <c r="J18" s="22">
        <f t="shared" si="1"/>
        <v>0.16104643854600917</v>
      </c>
      <c r="K18" s="22">
        <f t="shared" si="2"/>
        <v>0.23755158882282415</v>
      </c>
      <c r="L18" s="23">
        <f t="shared" si="3"/>
        <v>0.30107232846971671</v>
      </c>
      <c r="M18" s="4"/>
    </row>
    <row r="19" spans="1:13" x14ac:dyDescent="0.25">
      <c r="A19" s="17"/>
      <c r="B19" s="18">
        <v>449</v>
      </c>
      <c r="C19" s="19" t="s">
        <v>224</v>
      </c>
      <c r="D19" s="20">
        <v>3.2662890000000004</v>
      </c>
      <c r="E19" s="21">
        <v>3.4310710000000006</v>
      </c>
      <c r="F19" s="21">
        <f t="shared" si="0"/>
        <v>1.1683031837346789</v>
      </c>
      <c r="G19" s="21">
        <v>0.53314024733481347</v>
      </c>
      <c r="H19" s="21">
        <v>0.36594198618695373</v>
      </c>
      <c r="I19" s="21">
        <v>0.2692209502129117</v>
      </c>
      <c r="J19" s="22">
        <f t="shared" si="1"/>
        <v>0.1553859559696705</v>
      </c>
      <c r="K19" s="22">
        <f t="shared" si="2"/>
        <v>0.26204127909966507</v>
      </c>
      <c r="L19" s="23">
        <f t="shared" si="3"/>
        <v>0.34050685157336547</v>
      </c>
      <c r="M19" s="4"/>
    </row>
    <row r="20" spans="1:13" x14ac:dyDescent="0.25">
      <c r="A20" s="17"/>
      <c r="B20" s="18">
        <v>450</v>
      </c>
      <c r="C20" s="19" t="s">
        <v>225</v>
      </c>
      <c r="D20" s="20">
        <v>3.9956939999999999</v>
      </c>
      <c r="E20" s="21">
        <v>4.2144170000000001</v>
      </c>
      <c r="F20" s="21">
        <f t="shared" si="0"/>
        <v>1.0632045519696476</v>
      </c>
      <c r="G20" s="21">
        <v>0.5513802615178065</v>
      </c>
      <c r="H20" s="21">
        <v>0.25368591055212164</v>
      </c>
      <c r="I20" s="21">
        <v>0.25813837989971944</v>
      </c>
      <c r="J20" s="22">
        <f t="shared" si="1"/>
        <v>0.13083191851157741</v>
      </c>
      <c r="K20" s="22">
        <f t="shared" si="2"/>
        <v>0.19102670003227684</v>
      </c>
      <c r="L20" s="23">
        <f t="shared" si="3"/>
        <v>0.25227796679105263</v>
      </c>
      <c r="M20" s="4"/>
    </row>
    <row r="21" spans="1:13" x14ac:dyDescent="0.25">
      <c r="A21" s="17"/>
      <c r="B21" s="18">
        <v>451</v>
      </c>
      <c r="C21" s="19" t="s">
        <v>226</v>
      </c>
      <c r="D21" s="20">
        <v>5.2081249999999999</v>
      </c>
      <c r="E21" s="21">
        <v>6.0472170000000007</v>
      </c>
      <c r="F21" s="21">
        <f t="shared" si="0"/>
        <v>1.6984317051642392</v>
      </c>
      <c r="G21" s="21">
        <v>0.94778991824568948</v>
      </c>
      <c r="H21" s="21">
        <v>0.36175499814271461</v>
      </c>
      <c r="I21" s="21">
        <v>0.38888678877583516</v>
      </c>
      <c r="J21" s="22">
        <f t="shared" si="1"/>
        <v>0.15673158714921084</v>
      </c>
      <c r="K21" s="22">
        <f t="shared" si="2"/>
        <v>0.21655331971523495</v>
      </c>
      <c r="L21" s="23">
        <f t="shared" si="3"/>
        <v>0.28086170963672036</v>
      </c>
      <c r="M21" s="4"/>
    </row>
    <row r="22" spans="1:13" x14ac:dyDescent="0.25">
      <c r="A22" s="17"/>
      <c r="B22" s="18">
        <v>452</v>
      </c>
      <c r="C22" s="19" t="s">
        <v>227</v>
      </c>
      <c r="D22" s="20">
        <v>2.814324</v>
      </c>
      <c r="E22" s="21">
        <v>3.207579</v>
      </c>
      <c r="F22" s="21">
        <f t="shared" si="0"/>
        <v>0.90721705699979793</v>
      </c>
      <c r="G22" s="21">
        <v>0.46528972318628803</v>
      </c>
      <c r="H22" s="21">
        <v>0.22843444106547395</v>
      </c>
      <c r="I22" s="21">
        <v>0.21349289274803596</v>
      </c>
      <c r="J22" s="22">
        <f t="shared" si="1"/>
        <v>0.14505947419729584</v>
      </c>
      <c r="K22" s="22">
        <f t="shared" si="2"/>
        <v>0.21627656380458968</v>
      </c>
      <c r="L22" s="23">
        <f t="shared" si="3"/>
        <v>0.28283545222106704</v>
      </c>
      <c r="M22" s="4"/>
    </row>
    <row r="23" spans="1:13" x14ac:dyDescent="0.25">
      <c r="A23" s="17"/>
      <c r="B23" s="18">
        <v>453</v>
      </c>
      <c r="C23" s="19" t="s">
        <v>228</v>
      </c>
      <c r="D23" s="20">
        <v>3.3129720000000002</v>
      </c>
      <c r="E23" s="21">
        <v>3.7103250000000001</v>
      </c>
      <c r="F23" s="21">
        <f t="shared" si="0"/>
        <v>0.99865515962392237</v>
      </c>
      <c r="G23" s="21">
        <v>0.5132942820982862</v>
      </c>
      <c r="H23" s="21">
        <v>0.250964444577221</v>
      </c>
      <c r="I23" s="21">
        <v>0.23439643294841517</v>
      </c>
      <c r="J23" s="22">
        <f t="shared" si="1"/>
        <v>0.1383421350146648</v>
      </c>
      <c r="K23" s="22">
        <f t="shared" si="2"/>
        <v>0.20598161257450687</v>
      </c>
      <c r="L23" s="23">
        <f t="shared" si="3"/>
        <v>0.26915570997794597</v>
      </c>
      <c r="M23" s="4"/>
    </row>
    <row r="24" spans="1:13" x14ac:dyDescent="0.25">
      <c r="A24" s="17"/>
      <c r="B24" s="18">
        <v>454</v>
      </c>
      <c r="C24" s="19" t="s">
        <v>229</v>
      </c>
      <c r="D24" s="20">
        <v>0.39935799999999999</v>
      </c>
      <c r="E24" s="21">
        <v>0.43404499999999996</v>
      </c>
      <c r="F24" s="21">
        <f t="shared" si="0"/>
        <v>0.10008815058972687</v>
      </c>
      <c r="G24" s="21">
        <v>5.2399250213056803E-2</v>
      </c>
      <c r="H24" s="21">
        <v>2.4336000205948949E-2</v>
      </c>
      <c r="I24" s="21">
        <v>2.3352900170721114E-2</v>
      </c>
      <c r="J24" s="22">
        <f t="shared" si="1"/>
        <v>0.12072308219898123</v>
      </c>
      <c r="K24" s="22">
        <f t="shared" si="2"/>
        <v>0.17679100189843394</v>
      </c>
      <c r="L24" s="23">
        <f t="shared" si="3"/>
        <v>0.23059394899083477</v>
      </c>
      <c r="M24" s="4"/>
    </row>
    <row r="25" spans="1:13" x14ac:dyDescent="0.25">
      <c r="A25" s="17"/>
      <c r="B25" s="18">
        <v>455</v>
      </c>
      <c r="C25" s="19" t="s">
        <v>230</v>
      </c>
      <c r="D25" s="20">
        <v>1.0031120000000002</v>
      </c>
      <c r="E25" s="21">
        <v>1.048554</v>
      </c>
      <c r="F25" s="21">
        <f t="shared" si="0"/>
        <v>0.55975712426879909</v>
      </c>
      <c r="G25" s="21">
        <v>0.34233077624958241</v>
      </c>
      <c r="H25" s="21">
        <v>9.7942308610072359E-2</v>
      </c>
      <c r="I25" s="21">
        <v>0.11948403940914432</v>
      </c>
      <c r="J25" s="22">
        <f t="shared" si="1"/>
        <v>0.32647891882495556</v>
      </c>
      <c r="K25" s="22">
        <f t="shared" si="2"/>
        <v>0.41988594279327035</v>
      </c>
      <c r="L25" s="23">
        <f t="shared" si="3"/>
        <v>0.53383719319062162</v>
      </c>
      <c r="M25" s="4"/>
    </row>
    <row r="26" spans="1:13" x14ac:dyDescent="0.25">
      <c r="A26" s="17"/>
      <c r="B26" s="18">
        <v>456</v>
      </c>
      <c r="C26" s="19" t="s">
        <v>231</v>
      </c>
      <c r="D26" s="20">
        <v>1.3122989999999999</v>
      </c>
      <c r="E26" s="21">
        <v>1.3426929999999997</v>
      </c>
      <c r="F26" s="21">
        <f t="shared" si="0"/>
        <v>0.15389319835958304</v>
      </c>
      <c r="G26" s="21">
        <v>0.12318819855136098</v>
      </c>
      <c r="H26" s="21">
        <v>1.4423999935388565E-2</v>
      </c>
      <c r="I26" s="21">
        <v>1.628099987283349E-2</v>
      </c>
      <c r="J26" s="22">
        <f t="shared" si="1"/>
        <v>9.1747107158048055E-2</v>
      </c>
      <c r="K26" s="22">
        <f t="shared" si="2"/>
        <v>0.10248969681583919</v>
      </c>
      <c r="L26" s="23">
        <f t="shared" si="3"/>
        <v>0.11461532782220736</v>
      </c>
      <c r="M26" s="4"/>
    </row>
    <row r="27" spans="1:13" x14ac:dyDescent="0.25">
      <c r="A27" s="17"/>
      <c r="B27" s="18">
        <v>457</v>
      </c>
      <c r="C27" s="19" t="s">
        <v>232</v>
      </c>
      <c r="D27" s="20">
        <v>5.774227999999999</v>
      </c>
      <c r="E27" s="21">
        <v>6.2728469999999996</v>
      </c>
      <c r="F27" s="21">
        <f t="shared" si="0"/>
        <v>1.6564904468941677</v>
      </c>
      <c r="G27" s="21">
        <v>0.78370775729854358</v>
      </c>
      <c r="H27" s="21">
        <v>0.42846517735597445</v>
      </c>
      <c r="I27" s="21">
        <v>0.44431751223964966</v>
      </c>
      <c r="J27" s="22">
        <f t="shared" si="1"/>
        <v>0.12493653317202598</v>
      </c>
      <c r="K27" s="22">
        <f t="shared" si="2"/>
        <v>0.19324127220933623</v>
      </c>
      <c r="L27" s="23">
        <f t="shared" si="3"/>
        <v>0.26407314683335459</v>
      </c>
      <c r="M27" s="4"/>
    </row>
    <row r="28" spans="1:13" x14ac:dyDescent="0.25">
      <c r="A28" s="17"/>
      <c r="B28" s="18">
        <v>458</v>
      </c>
      <c r="C28" s="19" t="s">
        <v>233</v>
      </c>
      <c r="D28" s="20">
        <v>2.4410339999999997</v>
      </c>
      <c r="E28" s="21">
        <v>2.7532120000000004</v>
      </c>
      <c r="F28" s="21">
        <f t="shared" si="0"/>
        <v>0.75208551675359558</v>
      </c>
      <c r="G28" s="21">
        <v>0.35571413907973692</v>
      </c>
      <c r="H28" s="21">
        <v>0.2029414088538033</v>
      </c>
      <c r="I28" s="21">
        <v>0.19342996882005536</v>
      </c>
      <c r="J28" s="22">
        <f t="shared" si="1"/>
        <v>0.12919969079015234</v>
      </c>
      <c r="K28" s="22">
        <f t="shared" si="2"/>
        <v>0.20291047254390149</v>
      </c>
      <c r="L28" s="23">
        <f t="shared" si="3"/>
        <v>0.27316658388587417</v>
      </c>
      <c r="M28" s="4"/>
    </row>
    <row r="29" spans="1:13" x14ac:dyDescent="0.25">
      <c r="A29" s="17"/>
      <c r="B29" s="18">
        <v>459</v>
      </c>
      <c r="C29" s="19" t="s">
        <v>234</v>
      </c>
      <c r="D29" s="20">
        <v>1.9846059999999999</v>
      </c>
      <c r="E29" s="21">
        <v>2.1430059999999997</v>
      </c>
      <c r="F29" s="21">
        <f t="shared" si="0"/>
        <v>0.8564006601546339</v>
      </c>
      <c r="G29" s="21">
        <v>0.45884222493805282</v>
      </c>
      <c r="H29" s="21">
        <v>0.22686162739506699</v>
      </c>
      <c r="I29" s="21">
        <v>0.17069680782151408</v>
      </c>
      <c r="J29" s="22">
        <f t="shared" si="1"/>
        <v>0.21411149802569515</v>
      </c>
      <c r="K29" s="22">
        <f t="shared" si="2"/>
        <v>0.31997290363774994</v>
      </c>
      <c r="L29" s="23">
        <f t="shared" si="3"/>
        <v>0.39962588072764799</v>
      </c>
      <c r="M29" s="4"/>
    </row>
    <row r="30" spans="1:13" x14ac:dyDescent="0.25">
      <c r="A30" s="17"/>
      <c r="B30" s="18">
        <v>460</v>
      </c>
      <c r="C30" s="19" t="s">
        <v>235</v>
      </c>
      <c r="D30" s="20">
        <v>1.1486620000000003</v>
      </c>
      <c r="E30" s="21">
        <v>1.2270910000000002</v>
      </c>
      <c r="F30" s="21">
        <f t="shared" si="0"/>
        <v>0.40272305713733658</v>
      </c>
      <c r="G30" s="21">
        <v>0.2102585879038088</v>
      </c>
      <c r="H30" s="21">
        <v>9.2277738556731492E-2</v>
      </c>
      <c r="I30" s="21">
        <v>0.10018673067679629</v>
      </c>
      <c r="J30" s="22">
        <f t="shared" si="1"/>
        <v>0.17134718444174782</v>
      </c>
      <c r="K30" s="22">
        <f t="shared" si="2"/>
        <v>0.24654758812552635</v>
      </c>
      <c r="L30" s="23">
        <f t="shared" si="3"/>
        <v>0.32819331014353176</v>
      </c>
      <c r="M30" s="4"/>
    </row>
    <row r="31" spans="1:13" x14ac:dyDescent="0.25">
      <c r="A31" s="17"/>
      <c r="B31" s="18">
        <v>461</v>
      </c>
      <c r="C31" s="19" t="s">
        <v>236</v>
      </c>
      <c r="D31" s="20">
        <v>2.6607180000000001</v>
      </c>
      <c r="E31" s="21">
        <v>2.8269759999999993</v>
      </c>
      <c r="F31" s="21">
        <f t="shared" si="0"/>
        <v>1.5949314310710179</v>
      </c>
      <c r="G31" s="21">
        <v>0.87816892852424644</v>
      </c>
      <c r="H31" s="21">
        <v>0.29132577579002827</v>
      </c>
      <c r="I31" s="21">
        <v>0.42543672675674316</v>
      </c>
      <c r="J31" s="22">
        <f t="shared" si="1"/>
        <v>0.31063897554285802</v>
      </c>
      <c r="K31" s="22">
        <f t="shared" si="2"/>
        <v>0.41369106222135421</v>
      </c>
      <c r="L31" s="23">
        <f t="shared" si="3"/>
        <v>0.56418286928188222</v>
      </c>
      <c r="M31" s="4"/>
    </row>
    <row r="32" spans="1:13" x14ac:dyDescent="0.25">
      <c r="A32" s="17"/>
      <c r="B32" s="18">
        <v>462</v>
      </c>
      <c r="C32" s="19" t="s">
        <v>237</v>
      </c>
      <c r="D32" s="20">
        <v>2.0218450000000003</v>
      </c>
      <c r="E32" s="21">
        <v>2.141149</v>
      </c>
      <c r="F32" s="21">
        <f t="shared" si="0"/>
        <v>0.66340383024362382</v>
      </c>
      <c r="G32" s="21">
        <v>0.35247546280152164</v>
      </c>
      <c r="H32" s="21">
        <v>0.16155446991615463</v>
      </c>
      <c r="I32" s="21">
        <v>0.14937389752594754</v>
      </c>
      <c r="J32" s="22">
        <f t="shared" si="1"/>
        <v>0.16461977321593296</v>
      </c>
      <c r="K32" s="22">
        <f t="shared" si="2"/>
        <v>0.24007200466556802</v>
      </c>
      <c r="L32" s="23">
        <f t="shared" si="3"/>
        <v>0.30983543426619253</v>
      </c>
      <c r="M32" s="4"/>
    </row>
    <row r="33" spans="1:13" x14ac:dyDescent="0.25">
      <c r="A33" s="17"/>
      <c r="B33" s="18">
        <v>463</v>
      </c>
      <c r="C33" s="19" t="s">
        <v>238</v>
      </c>
      <c r="D33" s="20">
        <v>6.2012640000000001</v>
      </c>
      <c r="E33" s="21">
        <v>6.3894100000000007</v>
      </c>
      <c r="F33" s="21">
        <f t="shared" si="0"/>
        <v>1.5779394350233815</v>
      </c>
      <c r="G33" s="21">
        <v>0.72434127043379704</v>
      </c>
      <c r="H33" s="21">
        <v>0.44973111944955235</v>
      </c>
      <c r="I33" s="21">
        <v>0.40386704514003213</v>
      </c>
      <c r="J33" s="22">
        <f t="shared" si="1"/>
        <v>0.11336590865726209</v>
      </c>
      <c r="K33" s="22">
        <f t="shared" si="2"/>
        <v>0.18375286448722952</v>
      </c>
      <c r="L33" s="23">
        <f t="shared" si="3"/>
        <v>0.24696168112914671</v>
      </c>
      <c r="M33" s="4"/>
    </row>
    <row r="34" spans="1:13" ht="15.75" thickBot="1" x14ac:dyDescent="0.3">
      <c r="A34" s="24"/>
      <c r="B34" s="25">
        <v>464</v>
      </c>
      <c r="C34" s="26" t="s">
        <v>239</v>
      </c>
      <c r="D34" s="27">
        <v>5.4432129999999992</v>
      </c>
      <c r="E34" s="28">
        <v>5.965662</v>
      </c>
      <c r="F34" s="28">
        <f t="shared" si="0"/>
        <v>1.5898988421831746</v>
      </c>
      <c r="G34" s="28">
        <v>0.88244477080297656</v>
      </c>
      <c r="H34" s="28">
        <v>0.36660053164814599</v>
      </c>
      <c r="I34" s="28">
        <v>0.34085353973205201</v>
      </c>
      <c r="J34" s="29">
        <f t="shared" si="1"/>
        <v>0.14792067851027707</v>
      </c>
      <c r="K34" s="29">
        <f t="shared" si="2"/>
        <v>0.20937245563880799</v>
      </c>
      <c r="L34" s="30">
        <f t="shared" si="3"/>
        <v>0.26650836775251002</v>
      </c>
      <c r="M34" s="4"/>
    </row>
    <row r="35" spans="1:13" x14ac:dyDescent="0.25">
      <c r="A35" t="s">
        <v>241</v>
      </c>
      <c r="D35" s="5"/>
      <c r="E35" s="5"/>
      <c r="F35" s="5">
        <f t="shared" si="0"/>
        <v>0</v>
      </c>
      <c r="G35" s="5"/>
      <c r="H35" s="5"/>
      <c r="I35" s="5"/>
      <c r="J35" s="4">
        <f t="shared" si="1"/>
        <v>0</v>
      </c>
      <c r="K35" s="4">
        <f t="shared" si="2"/>
        <v>0</v>
      </c>
      <c r="L35" s="4">
        <f t="shared" si="3"/>
        <v>0</v>
      </c>
      <c r="M35" s="4"/>
    </row>
    <row r="36" spans="1:13" x14ac:dyDescent="0.25">
      <c r="D36" s="5"/>
      <c r="E36" s="5"/>
      <c r="F36" s="5"/>
      <c r="G36" s="5"/>
      <c r="H36" s="5"/>
      <c r="I36" s="5"/>
      <c r="J36" s="4"/>
      <c r="K36" s="4"/>
      <c r="L36" s="4"/>
      <c r="M36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106</v>
      </c>
      <c r="B1" s="51" t="s">
        <v>66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1546</v>
      </c>
      <c r="N2" s="72" t="s">
        <v>1571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162.10955899999999</v>
      </c>
      <c r="E6" s="14">
        <f ca="1">SUM(E7:OFFSET(E7,50,0))</f>
        <v>166.21308200000004</v>
      </c>
      <c r="F6" s="14">
        <f ca="1">SUM(F7:OFFSET(F7,50,0))</f>
        <v>37.792510167638</v>
      </c>
      <c r="G6" s="14">
        <f ca="1">SUM(G7:OFFSET(G7,50,0))</f>
        <v>18.674941637819416</v>
      </c>
      <c r="H6" s="14">
        <f ca="1">SUM(H7:OFFSET(H7,50,0))</f>
        <v>9.4720059148535825</v>
      </c>
      <c r="I6" s="14">
        <f ca="1">SUM(I7:OFFSET(I7,50,0))</f>
        <v>9.6455626149650016</v>
      </c>
      <c r="J6" s="15">
        <f ca="1">IFERROR(G6/E6,0)</f>
        <v>0.11235542601766696</v>
      </c>
      <c r="K6" s="15">
        <f ca="1">IFERROR(SUM(G6,H6)/E6,0)</f>
        <v>0.16934255242720903</v>
      </c>
      <c r="L6" s="16">
        <f ca="1">IFERROR(SUM(G6,H6,I6)/E6,0)</f>
        <v>0.22737386078695052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</v>
      </c>
      <c r="C7" s="19" t="s">
        <v>258</v>
      </c>
      <c r="D7" s="20">
        <v>0.93180900000000011</v>
      </c>
      <c r="E7" s="21">
        <v>0.83785299999999985</v>
      </c>
      <c r="F7" s="21">
        <f t="shared" ref="F7:F31" si="0">SUM(G7,H7,I7)</f>
        <v>0.16462159214245276</v>
      </c>
      <c r="G7" s="21">
        <v>5.029482029533483E-2</v>
      </c>
      <c r="H7" s="21">
        <v>8.7826401791971875E-2</v>
      </c>
      <c r="I7" s="21">
        <v>2.650037005514605E-2</v>
      </c>
      <c r="J7" s="22">
        <f t="shared" ref="J7:J31" si="1">IFERROR(G7/E7,0)</f>
        <v>6.0028215325761011E-2</v>
      </c>
      <c r="K7" s="22">
        <f t="shared" ref="K7:K31" si="2">IFERROR(SUM(G7,H7)/E7,0)</f>
        <v>0.16485137856796686</v>
      </c>
      <c r="L7" s="23">
        <f t="shared" ref="L7:L31" si="3">IFERROR(SUM(G7,H7,I7)/E7,0)</f>
        <v>0.19648028012366464</v>
      </c>
      <c r="M7" s="4"/>
      <c r="N7" t="s">
        <v>281</v>
      </c>
      <c r="O7" s="5">
        <v>1.5949314310710179</v>
      </c>
      <c r="P7" s="71">
        <v>0.5641828692818821</v>
      </c>
    </row>
    <row r="8" spans="1:16" x14ac:dyDescent="0.25">
      <c r="A8" s="17"/>
      <c r="B8" s="55">
        <v>2</v>
      </c>
      <c r="C8" s="19" t="s">
        <v>259</v>
      </c>
      <c r="D8" s="20">
        <v>4.995112999999999</v>
      </c>
      <c r="E8" s="21">
        <v>5.1106859999999994</v>
      </c>
      <c r="F8" s="21">
        <f t="shared" si="0"/>
        <v>1.213802575115551</v>
      </c>
      <c r="G8" s="21">
        <v>0.61518974798673298</v>
      </c>
      <c r="H8" s="21">
        <v>0.27601940295426175</v>
      </c>
      <c r="I8" s="21">
        <v>0.32259342417455628</v>
      </c>
      <c r="J8" s="22">
        <f t="shared" si="1"/>
        <v>0.12037322347464373</v>
      </c>
      <c r="K8" s="22">
        <f t="shared" si="2"/>
        <v>0.17438151178550099</v>
      </c>
      <c r="L8" s="23">
        <f t="shared" si="3"/>
        <v>0.23750286656537911</v>
      </c>
      <c r="M8" s="4"/>
      <c r="N8" t="s">
        <v>275</v>
      </c>
      <c r="O8" s="5">
        <v>0.55975712426879909</v>
      </c>
      <c r="P8" s="71">
        <v>0.48906134989594108</v>
      </c>
    </row>
    <row r="9" spans="1:16" x14ac:dyDescent="0.25">
      <c r="A9" s="17"/>
      <c r="B9" s="55">
        <v>3</v>
      </c>
      <c r="C9" s="19" t="s">
        <v>260</v>
      </c>
      <c r="D9" s="20">
        <v>1.6559409999999997</v>
      </c>
      <c r="E9" s="21">
        <v>1.799223</v>
      </c>
      <c r="F9" s="21">
        <f t="shared" si="0"/>
        <v>0.32672310894122347</v>
      </c>
      <c r="G9" s="21">
        <v>0.16733339922211599</v>
      </c>
      <c r="H9" s="21">
        <v>8.325915001478279E-2</v>
      </c>
      <c r="I9" s="21">
        <v>7.6130559704324696E-2</v>
      </c>
      <c r="J9" s="22">
        <f t="shared" si="1"/>
        <v>9.300314592583353E-2</v>
      </c>
      <c r="K9" s="22">
        <f t="shared" si="2"/>
        <v>0.13927820466773644</v>
      </c>
      <c r="L9" s="23">
        <f t="shared" si="3"/>
        <v>0.18159122517954887</v>
      </c>
      <c r="M9" s="4"/>
      <c r="N9" t="s">
        <v>279</v>
      </c>
      <c r="O9" s="5">
        <v>0.8564006601546339</v>
      </c>
      <c r="P9" s="71">
        <v>0.3954736953647941</v>
      </c>
    </row>
    <row r="10" spans="1:16" x14ac:dyDescent="0.25">
      <c r="A10" s="17"/>
      <c r="B10" s="55">
        <v>4</v>
      </c>
      <c r="C10" s="19" t="s">
        <v>261</v>
      </c>
      <c r="D10" s="20">
        <v>7.2315750000000003</v>
      </c>
      <c r="E10" s="21">
        <v>7.3974080000000004</v>
      </c>
      <c r="F10" s="21">
        <f t="shared" si="0"/>
        <v>1.9568512806963554</v>
      </c>
      <c r="G10" s="21">
        <v>1.0153053456451744</v>
      </c>
      <c r="H10" s="21">
        <v>0.47126976797153475</v>
      </c>
      <c r="I10" s="21">
        <v>0.47027616707964626</v>
      </c>
      <c r="J10" s="22">
        <f t="shared" si="1"/>
        <v>0.13725150020725832</v>
      </c>
      <c r="K10" s="22">
        <f t="shared" si="2"/>
        <v>0.20095891880192482</v>
      </c>
      <c r="L10" s="23">
        <f t="shared" si="3"/>
        <v>0.26453201995839021</v>
      </c>
      <c r="M10" s="4"/>
      <c r="N10" t="s">
        <v>268</v>
      </c>
      <c r="O10" s="5">
        <v>1.1683031837346789</v>
      </c>
      <c r="P10" s="71">
        <v>0.31695080852611873</v>
      </c>
    </row>
    <row r="11" spans="1:16" x14ac:dyDescent="0.25">
      <c r="A11" s="17"/>
      <c r="B11" s="55">
        <v>5</v>
      </c>
      <c r="C11" s="19" t="s">
        <v>262</v>
      </c>
      <c r="D11" s="20">
        <v>2.0410300000000001</v>
      </c>
      <c r="E11" s="21">
        <v>2.090465</v>
      </c>
      <c r="F11" s="21">
        <f t="shared" si="0"/>
        <v>0.46656015738426504</v>
      </c>
      <c r="G11" s="21">
        <v>0.24365629472504224</v>
      </c>
      <c r="H11" s="21">
        <v>0.10820157042144274</v>
      </c>
      <c r="I11" s="21">
        <v>0.11470229223778006</v>
      </c>
      <c r="J11" s="22">
        <f t="shared" si="1"/>
        <v>0.11655602687681556</v>
      </c>
      <c r="K11" s="22">
        <f t="shared" si="2"/>
        <v>0.16831559731757526</v>
      </c>
      <c r="L11" s="23">
        <f t="shared" si="3"/>
        <v>0.22318486910054225</v>
      </c>
      <c r="M11" s="4"/>
      <c r="N11" t="s">
        <v>280</v>
      </c>
      <c r="O11" s="5">
        <v>0.40272305713733658</v>
      </c>
      <c r="P11" s="71">
        <v>0.31472795380503349</v>
      </c>
    </row>
    <row r="12" spans="1:16" x14ac:dyDescent="0.25">
      <c r="A12" s="17"/>
      <c r="B12" s="55">
        <v>6</v>
      </c>
      <c r="C12" s="19" t="s">
        <v>263</v>
      </c>
      <c r="D12" s="20">
        <v>3.8768989999999985</v>
      </c>
      <c r="E12" s="21">
        <v>3.7717549999999997</v>
      </c>
      <c r="F12" s="21">
        <f t="shared" si="0"/>
        <v>0.82533803824526331</v>
      </c>
      <c r="G12" s="21">
        <v>0.39222531180939768</v>
      </c>
      <c r="H12" s="21">
        <v>0.2403297266428126</v>
      </c>
      <c r="I12" s="21">
        <v>0.19278299979305302</v>
      </c>
      <c r="J12" s="22">
        <f t="shared" si="1"/>
        <v>0.10399013504572745</v>
      </c>
      <c r="K12" s="22">
        <f t="shared" si="2"/>
        <v>0.16770841119113258</v>
      </c>
      <c r="L12" s="23">
        <f t="shared" si="3"/>
        <v>0.218820691758946</v>
      </c>
      <c r="M12" s="4"/>
      <c r="N12" t="s">
        <v>282</v>
      </c>
      <c r="O12" s="5">
        <v>0.66340383024362382</v>
      </c>
      <c r="P12" s="71">
        <v>0.29767164603914753</v>
      </c>
    </row>
    <row r="13" spans="1:16" x14ac:dyDescent="0.25">
      <c r="A13" s="17"/>
      <c r="B13" s="55">
        <v>7</v>
      </c>
      <c r="C13" s="19" t="s">
        <v>264</v>
      </c>
      <c r="D13" s="20">
        <v>5.8918729999999995</v>
      </c>
      <c r="E13" s="21">
        <v>6.1994620000000005</v>
      </c>
      <c r="F13" s="21">
        <f t="shared" si="0"/>
        <v>1.5898988421831746</v>
      </c>
      <c r="G13" s="21">
        <v>0.88244477080297656</v>
      </c>
      <c r="H13" s="21">
        <v>0.36660053164814599</v>
      </c>
      <c r="I13" s="21">
        <v>0.34085353973205201</v>
      </c>
      <c r="J13" s="22">
        <f t="shared" si="1"/>
        <v>0.14234215336798201</v>
      </c>
      <c r="K13" s="22">
        <f t="shared" si="2"/>
        <v>0.20147640270254458</v>
      </c>
      <c r="L13" s="23">
        <f t="shared" si="3"/>
        <v>0.25645755102348794</v>
      </c>
      <c r="M13" s="4"/>
      <c r="N13" t="s">
        <v>267</v>
      </c>
      <c r="O13" s="5">
        <v>0.39301500042711268</v>
      </c>
      <c r="P13" s="71">
        <v>0.28689655505656875</v>
      </c>
    </row>
    <row r="14" spans="1:16" x14ac:dyDescent="0.25">
      <c r="A14" s="17"/>
      <c r="B14" s="55">
        <v>8</v>
      </c>
      <c r="C14" s="19" t="s">
        <v>265</v>
      </c>
      <c r="D14" s="20">
        <v>4.3058570000000005</v>
      </c>
      <c r="E14" s="21">
        <v>3.9773970000000012</v>
      </c>
      <c r="F14" s="21">
        <f t="shared" si="0"/>
        <v>1.0997596741581219</v>
      </c>
      <c r="G14" s="21">
        <v>0.57974679643666605</v>
      </c>
      <c r="H14" s="21">
        <v>0.24117510297219269</v>
      </c>
      <c r="I14" s="21">
        <v>0.27883777474926319</v>
      </c>
      <c r="J14" s="22">
        <f t="shared" si="1"/>
        <v>0.14576035443197294</v>
      </c>
      <c r="K14" s="22">
        <f t="shared" si="2"/>
        <v>0.2063967714082498</v>
      </c>
      <c r="L14" s="23">
        <f t="shared" si="3"/>
        <v>0.27650236427445429</v>
      </c>
      <c r="M14" s="4"/>
      <c r="N14" t="s">
        <v>271</v>
      </c>
      <c r="O14" s="5">
        <v>0.90721705699979793</v>
      </c>
      <c r="P14" s="71">
        <v>0.28283545222106704</v>
      </c>
    </row>
    <row r="15" spans="1:16" x14ac:dyDescent="0.25">
      <c r="A15" s="17"/>
      <c r="B15" s="55">
        <v>9</v>
      </c>
      <c r="C15" s="19" t="s">
        <v>266</v>
      </c>
      <c r="D15" s="20">
        <v>1.8644130000000001</v>
      </c>
      <c r="E15" s="21">
        <v>1.9360970000000002</v>
      </c>
      <c r="F15" s="21">
        <f t="shared" si="0"/>
        <v>0.26417185819445876</v>
      </c>
      <c r="G15" s="21">
        <v>0.15795949962193845</v>
      </c>
      <c r="H15" s="21">
        <v>6.2013859242142644E-2</v>
      </c>
      <c r="I15" s="21">
        <v>4.4198499330377672E-2</v>
      </c>
      <c r="J15" s="22">
        <f t="shared" si="1"/>
        <v>8.1586562874658874E-2</v>
      </c>
      <c r="K15" s="22">
        <f t="shared" si="2"/>
        <v>0.11361691013625923</v>
      </c>
      <c r="L15" s="23">
        <f t="shared" si="3"/>
        <v>0.1364455697180765</v>
      </c>
      <c r="M15" s="4"/>
      <c r="N15" t="s">
        <v>270</v>
      </c>
      <c r="O15" s="5">
        <v>1.6984317051642392</v>
      </c>
      <c r="P15" s="71">
        <v>0.28086170963672052</v>
      </c>
    </row>
    <row r="16" spans="1:16" x14ac:dyDescent="0.25">
      <c r="A16" s="17"/>
      <c r="B16" s="55">
        <v>10</v>
      </c>
      <c r="C16" s="19" t="s">
        <v>267</v>
      </c>
      <c r="D16" s="20">
        <v>1.5484600000000004</v>
      </c>
      <c r="E16" s="21">
        <v>1.3698840000000001</v>
      </c>
      <c r="F16" s="21">
        <f t="shared" si="0"/>
        <v>0.39301500042711268</v>
      </c>
      <c r="G16" s="21">
        <v>0.21022744413494365</v>
      </c>
      <c r="H16" s="21">
        <v>9.986859908894985E-2</v>
      </c>
      <c r="I16" s="21">
        <v>8.2918957203219179E-2</v>
      </c>
      <c r="J16" s="22">
        <f t="shared" si="1"/>
        <v>0.15346368315488293</v>
      </c>
      <c r="K16" s="22">
        <f t="shared" si="2"/>
        <v>0.22636664361646203</v>
      </c>
      <c r="L16" s="23">
        <f t="shared" si="3"/>
        <v>0.28689655505656875</v>
      </c>
      <c r="M16" s="4"/>
      <c r="N16" t="s">
        <v>265</v>
      </c>
      <c r="O16" s="5">
        <v>1.0997596741581219</v>
      </c>
      <c r="P16" s="71">
        <v>0.27650236427445429</v>
      </c>
    </row>
    <row r="17" spans="1:16" x14ac:dyDescent="0.25">
      <c r="A17" s="17"/>
      <c r="B17" s="55">
        <v>11</v>
      </c>
      <c r="C17" s="19" t="s">
        <v>268</v>
      </c>
      <c r="D17" s="20">
        <v>3.6198989999999993</v>
      </c>
      <c r="E17" s="21">
        <v>3.6860709999999997</v>
      </c>
      <c r="F17" s="21">
        <f t="shared" si="0"/>
        <v>1.1683031837346789</v>
      </c>
      <c r="G17" s="21">
        <v>0.53314024733481347</v>
      </c>
      <c r="H17" s="21">
        <v>0.36594198618695373</v>
      </c>
      <c r="I17" s="21">
        <v>0.2692209502129117</v>
      </c>
      <c r="J17" s="22">
        <f t="shared" si="1"/>
        <v>0.1446364563609365</v>
      </c>
      <c r="K17" s="22">
        <f t="shared" si="2"/>
        <v>0.24391343344221186</v>
      </c>
      <c r="L17" s="23">
        <f t="shared" si="3"/>
        <v>0.31695080852611873</v>
      </c>
      <c r="M17" s="4"/>
      <c r="N17" t="s">
        <v>278</v>
      </c>
      <c r="O17" s="5">
        <v>0.75208551675359558</v>
      </c>
      <c r="P17" s="71">
        <v>0.27036785862576557</v>
      </c>
    </row>
    <row r="18" spans="1:16" x14ac:dyDescent="0.25">
      <c r="A18" s="17"/>
      <c r="B18" s="55">
        <v>12</v>
      </c>
      <c r="C18" s="19" t="s">
        <v>269</v>
      </c>
      <c r="D18" s="20">
        <v>4.6032740000000008</v>
      </c>
      <c r="E18" s="21">
        <v>4.2699169999999995</v>
      </c>
      <c r="F18" s="21">
        <f t="shared" si="0"/>
        <v>1.0632045519696476</v>
      </c>
      <c r="G18" s="21">
        <v>0.5513802615178065</v>
      </c>
      <c r="H18" s="21">
        <v>0.25368591055212164</v>
      </c>
      <c r="I18" s="21">
        <v>0.25813837989971944</v>
      </c>
      <c r="J18" s="22">
        <f t="shared" si="1"/>
        <v>0.1291313769138385</v>
      </c>
      <c r="K18" s="22">
        <f t="shared" si="2"/>
        <v>0.18854375203778628</v>
      </c>
      <c r="L18" s="23">
        <f t="shared" si="3"/>
        <v>0.24899888029899592</v>
      </c>
      <c r="M18" s="4"/>
      <c r="N18" t="s">
        <v>261</v>
      </c>
      <c r="O18" s="5">
        <v>1.9568512806963554</v>
      </c>
      <c r="P18" s="71">
        <v>0.26453201995839021</v>
      </c>
    </row>
    <row r="19" spans="1:16" x14ac:dyDescent="0.25">
      <c r="A19" s="17"/>
      <c r="B19" s="55">
        <v>13</v>
      </c>
      <c r="C19" s="19" t="s">
        <v>270</v>
      </c>
      <c r="D19" s="20">
        <v>5.8738119999999991</v>
      </c>
      <c r="E19" s="21">
        <v>6.0472169999999972</v>
      </c>
      <c r="F19" s="21">
        <f t="shared" si="0"/>
        <v>1.6984317051642392</v>
      </c>
      <c r="G19" s="21">
        <v>0.94778991824568948</v>
      </c>
      <c r="H19" s="21">
        <v>0.36175499814271461</v>
      </c>
      <c r="I19" s="21">
        <v>0.38888678877583516</v>
      </c>
      <c r="J19" s="22">
        <f t="shared" si="1"/>
        <v>0.15673158714921093</v>
      </c>
      <c r="K19" s="22">
        <f t="shared" si="2"/>
        <v>0.21655331971523509</v>
      </c>
      <c r="L19" s="23">
        <f t="shared" si="3"/>
        <v>0.28086170963672052</v>
      </c>
      <c r="M19" s="4"/>
      <c r="N19" t="s">
        <v>277</v>
      </c>
      <c r="O19" s="5">
        <v>1.6564904468941677</v>
      </c>
      <c r="P19" s="71">
        <v>0.26407314683335459</v>
      </c>
    </row>
    <row r="20" spans="1:16" x14ac:dyDescent="0.25">
      <c r="A20" s="17"/>
      <c r="B20" s="55">
        <v>14</v>
      </c>
      <c r="C20" s="19" t="s">
        <v>271</v>
      </c>
      <c r="D20" s="20">
        <v>3.156895</v>
      </c>
      <c r="E20" s="21">
        <v>3.2075789999999995</v>
      </c>
      <c r="F20" s="21">
        <f t="shared" si="0"/>
        <v>0.90721705699979793</v>
      </c>
      <c r="G20" s="21">
        <v>0.46528972318628803</v>
      </c>
      <c r="H20" s="21">
        <v>0.22843444106547395</v>
      </c>
      <c r="I20" s="21">
        <v>0.21349289274803596</v>
      </c>
      <c r="J20" s="22">
        <f t="shared" si="1"/>
        <v>0.14505947419729587</v>
      </c>
      <c r="K20" s="22">
        <f t="shared" si="2"/>
        <v>0.21627656380458971</v>
      </c>
      <c r="L20" s="23">
        <f t="shared" si="3"/>
        <v>0.28283545222106704</v>
      </c>
      <c r="M20" s="4"/>
      <c r="N20" t="s">
        <v>273</v>
      </c>
      <c r="O20" s="5">
        <v>0.99865515962392237</v>
      </c>
      <c r="P20" s="71">
        <v>0.25743677142313792</v>
      </c>
    </row>
    <row r="21" spans="1:16" x14ac:dyDescent="0.25">
      <c r="A21" s="17"/>
      <c r="B21" s="55">
        <v>15</v>
      </c>
      <c r="C21" s="19" t="s">
        <v>272</v>
      </c>
      <c r="D21" s="20">
        <v>85.093947000000014</v>
      </c>
      <c r="E21" s="21">
        <v>90.132276000000047</v>
      </c>
      <c r="F21" s="21">
        <f t="shared" si="0"/>
        <v>16.91618296718525</v>
      </c>
      <c r="G21" s="21">
        <v>7.7925784491962986</v>
      </c>
      <c r="H21" s="21">
        <v>4.4345315149616908</v>
      </c>
      <c r="I21" s="21">
        <v>4.6890730030272607</v>
      </c>
      <c r="J21" s="22">
        <f t="shared" si="1"/>
        <v>8.6457136056303452E-2</v>
      </c>
      <c r="K21" s="22">
        <f t="shared" si="2"/>
        <v>0.13565739718098302</v>
      </c>
      <c r="L21" s="23">
        <f t="shared" si="3"/>
        <v>0.18768174640553004</v>
      </c>
      <c r="M21" s="4"/>
      <c r="N21" t="s">
        <v>264</v>
      </c>
      <c r="O21" s="5">
        <v>1.5898988421831746</v>
      </c>
      <c r="P21" s="71">
        <v>0.25645755102348794</v>
      </c>
    </row>
    <row r="22" spans="1:16" x14ac:dyDescent="0.25">
      <c r="A22" s="17"/>
      <c r="B22" s="55">
        <v>16</v>
      </c>
      <c r="C22" s="19" t="s">
        <v>273</v>
      </c>
      <c r="D22" s="20">
        <v>4.0640430000000016</v>
      </c>
      <c r="E22" s="21">
        <v>3.8792250000000004</v>
      </c>
      <c r="F22" s="21">
        <f t="shared" si="0"/>
        <v>0.99865515962392237</v>
      </c>
      <c r="G22" s="21">
        <v>0.5132942820982862</v>
      </c>
      <c r="H22" s="21">
        <v>0.250964444577221</v>
      </c>
      <c r="I22" s="21">
        <v>0.23439643294841517</v>
      </c>
      <c r="J22" s="22">
        <f t="shared" si="1"/>
        <v>0.13231877039828474</v>
      </c>
      <c r="K22" s="22">
        <f t="shared" si="2"/>
        <v>0.19701325050119731</v>
      </c>
      <c r="L22" s="23">
        <f t="shared" si="3"/>
        <v>0.25743677142313792</v>
      </c>
      <c r="M22" s="4"/>
      <c r="N22" t="s">
        <v>269</v>
      </c>
      <c r="O22" s="5">
        <v>1.0632045519696476</v>
      </c>
      <c r="P22" s="71">
        <v>0.24899888029899592</v>
      </c>
    </row>
    <row r="23" spans="1:16" x14ac:dyDescent="0.25">
      <c r="A23" s="17"/>
      <c r="B23" s="55">
        <v>17</v>
      </c>
      <c r="C23" s="19" t="s">
        <v>274</v>
      </c>
      <c r="D23" s="20">
        <v>0.48452300000000004</v>
      </c>
      <c r="E23" s="21">
        <v>0.43854500000000002</v>
      </c>
      <c r="F23" s="21">
        <f t="shared" si="0"/>
        <v>0.10008815058972687</v>
      </c>
      <c r="G23" s="21">
        <v>5.2399250213056803E-2</v>
      </c>
      <c r="H23" s="21">
        <v>2.4336000205948949E-2</v>
      </c>
      <c r="I23" s="21">
        <v>2.3352900170721114E-2</v>
      </c>
      <c r="J23" s="22">
        <f t="shared" si="1"/>
        <v>0.11948431794469622</v>
      </c>
      <c r="K23" s="22">
        <f t="shared" si="2"/>
        <v>0.17497691324494807</v>
      </c>
      <c r="L23" s="23">
        <f t="shared" si="3"/>
        <v>0.22822777728563057</v>
      </c>
      <c r="M23" s="4"/>
      <c r="N23" t="s">
        <v>259</v>
      </c>
      <c r="O23" s="5">
        <v>1.213802575115551</v>
      </c>
      <c r="P23" s="71">
        <v>0.23750286656537911</v>
      </c>
    </row>
    <row r="24" spans="1:16" x14ac:dyDescent="0.25">
      <c r="A24" s="17"/>
      <c r="B24" s="55">
        <v>18</v>
      </c>
      <c r="C24" s="19" t="s">
        <v>275</v>
      </c>
      <c r="D24" s="20">
        <v>1.1279399999999999</v>
      </c>
      <c r="E24" s="21">
        <v>1.1445540000000003</v>
      </c>
      <c r="F24" s="21">
        <f t="shared" si="0"/>
        <v>0.55975712426879909</v>
      </c>
      <c r="G24" s="21">
        <v>0.34233077624958241</v>
      </c>
      <c r="H24" s="21">
        <v>9.7942308610072359E-2</v>
      </c>
      <c r="I24" s="21">
        <v>0.11948403940914432</v>
      </c>
      <c r="J24" s="22">
        <f t="shared" si="1"/>
        <v>0.29909534740133042</v>
      </c>
      <c r="K24" s="22">
        <f t="shared" si="2"/>
        <v>0.38466781371578329</v>
      </c>
      <c r="L24" s="23">
        <f t="shared" si="3"/>
        <v>0.48906134989594108</v>
      </c>
      <c r="M24" s="4"/>
      <c r="N24" t="s">
        <v>274</v>
      </c>
      <c r="O24" s="5">
        <v>0.10008815058972687</v>
      </c>
      <c r="P24" s="71">
        <v>0.22822777728563057</v>
      </c>
    </row>
    <row r="25" spans="1:16" x14ac:dyDescent="0.25">
      <c r="A25" s="17"/>
      <c r="B25" s="55">
        <v>19</v>
      </c>
      <c r="C25" s="19" t="s">
        <v>276</v>
      </c>
      <c r="D25" s="20">
        <v>1.5054369999999997</v>
      </c>
      <c r="E25" s="21">
        <v>1.362193</v>
      </c>
      <c r="F25" s="21">
        <f t="shared" si="0"/>
        <v>0.15389319835958304</v>
      </c>
      <c r="G25" s="21">
        <v>0.12318819855136098</v>
      </c>
      <c r="H25" s="21">
        <v>1.4423999935388565E-2</v>
      </c>
      <c r="I25" s="21">
        <v>1.628099987283349E-2</v>
      </c>
      <c r="J25" s="22">
        <f t="shared" si="1"/>
        <v>9.0433733363305333E-2</v>
      </c>
      <c r="K25" s="22">
        <f t="shared" si="2"/>
        <v>0.10102254121607551</v>
      </c>
      <c r="L25" s="23">
        <f t="shared" si="3"/>
        <v>0.11297459197014156</v>
      </c>
      <c r="M25" s="4"/>
      <c r="N25" t="s">
        <v>262</v>
      </c>
      <c r="O25" s="5">
        <v>0.46656015738426504</v>
      </c>
      <c r="P25" s="71">
        <v>0.22318486910054225</v>
      </c>
    </row>
    <row r="26" spans="1:16" x14ac:dyDescent="0.25">
      <c r="A26" s="17"/>
      <c r="B26" s="55">
        <v>20</v>
      </c>
      <c r="C26" s="19" t="s">
        <v>277</v>
      </c>
      <c r="D26" s="20">
        <v>6.4268690000000008</v>
      </c>
      <c r="E26" s="21">
        <v>6.2728469999999996</v>
      </c>
      <c r="F26" s="21">
        <f t="shared" si="0"/>
        <v>1.6564904468941677</v>
      </c>
      <c r="G26" s="21">
        <v>0.78370775729854358</v>
      </c>
      <c r="H26" s="21">
        <v>0.42846517735597445</v>
      </c>
      <c r="I26" s="21">
        <v>0.44431751223964966</v>
      </c>
      <c r="J26" s="22">
        <f t="shared" si="1"/>
        <v>0.12493653317202598</v>
      </c>
      <c r="K26" s="22">
        <f t="shared" si="2"/>
        <v>0.19324127220933623</v>
      </c>
      <c r="L26" s="23">
        <f t="shared" si="3"/>
        <v>0.26407314683335459</v>
      </c>
      <c r="M26" s="4"/>
      <c r="N26" t="s">
        <v>263</v>
      </c>
      <c r="O26" s="5">
        <v>0.82533803824526331</v>
      </c>
      <c r="P26" s="71">
        <v>0.218820691758946</v>
      </c>
    </row>
    <row r="27" spans="1:16" x14ac:dyDescent="0.25">
      <c r="A27" s="17"/>
      <c r="B27" s="55">
        <v>21</v>
      </c>
      <c r="C27" s="19" t="s">
        <v>278</v>
      </c>
      <c r="D27" s="20">
        <v>3.0117119999999997</v>
      </c>
      <c r="E27" s="21">
        <v>2.7817119999999997</v>
      </c>
      <c r="F27" s="21">
        <f t="shared" si="0"/>
        <v>0.75208551675359558</v>
      </c>
      <c r="G27" s="21">
        <v>0.35571413907973692</v>
      </c>
      <c r="H27" s="21">
        <v>0.2029414088538033</v>
      </c>
      <c r="I27" s="21">
        <v>0.19342996882005536</v>
      </c>
      <c r="J27" s="22">
        <f t="shared" si="1"/>
        <v>0.12787597676529308</v>
      </c>
      <c r="K27" s="22">
        <f t="shared" si="2"/>
        <v>0.2008315555073783</v>
      </c>
      <c r="L27" s="23">
        <f t="shared" si="3"/>
        <v>0.27036785862576557</v>
      </c>
      <c r="M27" s="4"/>
      <c r="N27" t="s">
        <v>258</v>
      </c>
      <c r="O27" s="5">
        <v>0.16462159214245276</v>
      </c>
      <c r="P27" s="71">
        <v>0.19648028012366464</v>
      </c>
    </row>
    <row r="28" spans="1:16" x14ac:dyDescent="0.25">
      <c r="A28" s="17"/>
      <c r="B28" s="55">
        <v>22</v>
      </c>
      <c r="C28" s="19" t="s">
        <v>279</v>
      </c>
      <c r="D28" s="20">
        <v>2.3003019999999998</v>
      </c>
      <c r="E28" s="21">
        <v>2.1655060000000002</v>
      </c>
      <c r="F28" s="21">
        <f t="shared" si="0"/>
        <v>0.8564006601546339</v>
      </c>
      <c r="G28" s="21">
        <v>0.45884222493805282</v>
      </c>
      <c r="H28" s="21">
        <v>0.22686162739506699</v>
      </c>
      <c r="I28" s="21">
        <v>0.17069680782151408</v>
      </c>
      <c r="J28" s="22">
        <f t="shared" si="1"/>
        <v>0.21188684073747788</v>
      </c>
      <c r="K28" s="22">
        <f t="shared" si="2"/>
        <v>0.31664832714992236</v>
      </c>
      <c r="L28" s="23">
        <f t="shared" si="3"/>
        <v>0.3954736953647941</v>
      </c>
      <c r="M28" s="4"/>
      <c r="N28" t="s">
        <v>272</v>
      </c>
      <c r="O28" s="5">
        <v>16.91618296718525</v>
      </c>
      <c r="P28" s="71">
        <v>0.18768174640553004</v>
      </c>
    </row>
    <row r="29" spans="1:16" x14ac:dyDescent="0.25">
      <c r="A29" s="17"/>
      <c r="B29" s="55">
        <v>23</v>
      </c>
      <c r="C29" s="19" t="s">
        <v>280</v>
      </c>
      <c r="D29" s="20">
        <v>1.3061720000000001</v>
      </c>
      <c r="E29" s="21">
        <v>1.2795909999999999</v>
      </c>
      <c r="F29" s="21">
        <f t="shared" si="0"/>
        <v>0.40272305713733658</v>
      </c>
      <c r="G29" s="21">
        <v>0.2102585879038088</v>
      </c>
      <c r="H29" s="21">
        <v>9.2277738556731492E-2</v>
      </c>
      <c r="I29" s="21">
        <v>0.10018673067679629</v>
      </c>
      <c r="J29" s="22">
        <f t="shared" si="1"/>
        <v>0.16431702622463648</v>
      </c>
      <c r="K29" s="22">
        <f t="shared" si="2"/>
        <v>0.23643205247656501</v>
      </c>
      <c r="L29" s="23">
        <f t="shared" si="3"/>
        <v>0.31472795380503349</v>
      </c>
      <c r="M29" s="4"/>
      <c r="N29" t="s">
        <v>260</v>
      </c>
      <c r="O29" s="5">
        <v>0.32672310894122347</v>
      </c>
      <c r="P29" s="71">
        <v>0.18159122517954887</v>
      </c>
    </row>
    <row r="30" spans="1:16" x14ac:dyDescent="0.25">
      <c r="A30" s="17"/>
      <c r="B30" s="55">
        <v>24</v>
      </c>
      <c r="C30" s="19" t="s">
        <v>281</v>
      </c>
      <c r="D30" s="20">
        <v>2.8432419999999996</v>
      </c>
      <c r="E30" s="21">
        <v>2.8269759999999997</v>
      </c>
      <c r="F30" s="21">
        <f t="shared" si="0"/>
        <v>1.5949314310710179</v>
      </c>
      <c r="G30" s="21">
        <v>0.87816892852424644</v>
      </c>
      <c r="H30" s="21">
        <v>0.29132577579002827</v>
      </c>
      <c r="I30" s="21">
        <v>0.42543672675674316</v>
      </c>
      <c r="J30" s="22">
        <f t="shared" si="1"/>
        <v>0.31063897554285802</v>
      </c>
      <c r="K30" s="22">
        <f t="shared" si="2"/>
        <v>0.41369106222135416</v>
      </c>
      <c r="L30" s="23">
        <f t="shared" si="3"/>
        <v>0.5641828692818821</v>
      </c>
      <c r="M30" s="4"/>
      <c r="N30" t="s">
        <v>266</v>
      </c>
      <c r="O30" s="5">
        <v>0.26417185819445876</v>
      </c>
      <c r="P30" s="71">
        <v>0.1364455697180765</v>
      </c>
    </row>
    <row r="31" spans="1:16" ht="15.75" thickBot="1" x14ac:dyDescent="0.3">
      <c r="A31" s="24"/>
      <c r="B31" s="56">
        <v>25</v>
      </c>
      <c r="C31" s="26" t="s">
        <v>282</v>
      </c>
      <c r="D31" s="27">
        <v>2.3485220000000009</v>
      </c>
      <c r="E31" s="28">
        <v>2.2286429999999999</v>
      </c>
      <c r="F31" s="28">
        <f t="shared" si="0"/>
        <v>0.66340383024362382</v>
      </c>
      <c r="G31" s="28">
        <v>0.35247546280152164</v>
      </c>
      <c r="H31" s="28">
        <v>0.16155446991615463</v>
      </c>
      <c r="I31" s="28">
        <v>0.14937389752594754</v>
      </c>
      <c r="J31" s="29">
        <f t="shared" si="1"/>
        <v>0.15815698736922945</v>
      </c>
      <c r="K31" s="29">
        <f t="shared" si="2"/>
        <v>0.23064704966999033</v>
      </c>
      <c r="L31" s="30">
        <f t="shared" si="3"/>
        <v>0.29767164603914753</v>
      </c>
      <c r="M31" s="4"/>
      <c r="N31" t="s">
        <v>276</v>
      </c>
      <c r="O31" s="5">
        <v>0.15389319835958304</v>
      </c>
      <c r="P31" s="71">
        <v>0.11297459197014156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topLeftCell="A8" workbookViewId="0">
      <selection activeCell="A21" sqref="A21:D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106</v>
      </c>
      <c r="B1" s="49" t="s">
        <v>66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1547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162.10955899999999</v>
      </c>
      <c r="E6" s="14">
        <v>166.21308200000004</v>
      </c>
      <c r="F6" s="14">
        <v>37.792510167638</v>
      </c>
      <c r="G6" s="14">
        <v>18.674941637819416</v>
      </c>
      <c r="H6" s="14">
        <v>9.4720059148535825</v>
      </c>
      <c r="I6" s="14">
        <v>9.6455626149650016</v>
      </c>
      <c r="J6" s="15">
        <v>0.11235542601766696</v>
      </c>
      <c r="K6" s="15">
        <v>0.16934255242720903</v>
      </c>
      <c r="L6" s="16">
        <v>0.22737386078695052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161.18955900000017</v>
      </c>
      <c r="E7" s="38">
        <f ca="1">SUM(E8:OFFSET(E6,MATCH("PROYECTOS",$A$8:$A$50,0),0))</f>
        <v>164.94494700000018</v>
      </c>
      <c r="F7" s="38">
        <f ca="1">SUM(F8:OFFSET(F6,MATCH("PROYECTOS",$A$8:$A$50,0),0))</f>
        <v>37.546478763165112</v>
      </c>
      <c r="G7" s="38">
        <f ca="1">SUM(G8:OFFSET(G6,MATCH("PROYECTOS",$A$8:$A$50,0),0))</f>
        <v>18.493283533757335</v>
      </c>
      <c r="H7" s="38">
        <f ca="1">SUM(H8:OFFSET(H6,MATCH("PROYECTOS",$A$8:$A$50,0),0))</f>
        <v>9.420560874001751</v>
      </c>
      <c r="I7" s="38">
        <f ca="1">SUM(I8:OFFSET(I6,MATCH("PROYECTOS",$A$8:$A$50,0),0))</f>
        <v>9.6326343554060259</v>
      </c>
      <c r="J7" s="39">
        <f ca="1">IFERROR(G7/E7,0)</f>
        <v>0.11211791491713484</v>
      </c>
      <c r="K7" s="39">
        <f ca="1">IFERROR(SUM(G7,H7)/E7,0)</f>
        <v>0.16923127937807669</v>
      </c>
      <c r="L7" s="40">
        <f ca="1">IFERROR(SUM(G7,H7,I7)/E7,0)</f>
        <v>0.22763036665297223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13.036390000000001</v>
      </c>
      <c r="E8" s="21">
        <v>8.376356000000003</v>
      </c>
      <c r="F8" s="21">
        <f t="shared" ref="F8:F11" si="0">SUM(G8,H8,I8)</f>
        <v>1.1489590084238444</v>
      </c>
      <c r="G8" s="21">
        <v>0.42361822573002428</v>
      </c>
      <c r="H8" s="21">
        <v>0.36410113447345793</v>
      </c>
      <c r="I8" s="21">
        <v>0.36123964822036214</v>
      </c>
      <c r="J8" s="22">
        <f t="shared" ref="J8:J12" si="1">IFERROR(G8/E8,0)</f>
        <v>5.0573092372151345E-2</v>
      </c>
      <c r="K8" s="22">
        <f t="shared" ref="K8:K12" si="2">IFERROR(SUM(G8,H8)/E8,0)</f>
        <v>9.4040816818612052E-2</v>
      </c>
      <c r="L8" s="23">
        <f t="shared" ref="L8:L12" si="3">IFERROR(SUM(G8,H8,I8)/E8,0)</f>
        <v>0.13716692657569043</v>
      </c>
      <c r="M8" s="4"/>
    </row>
    <row r="9" spans="1:13" ht="51" x14ac:dyDescent="0.25">
      <c r="A9" s="17"/>
      <c r="B9" s="19">
        <v>3000573</v>
      </c>
      <c r="C9" s="19" t="s">
        <v>1549</v>
      </c>
      <c r="D9" s="20">
        <v>3.4283219999999996</v>
      </c>
      <c r="E9" s="21">
        <v>8.4502039999999976</v>
      </c>
      <c r="F9" s="21">
        <f t="shared" si="0"/>
        <v>0.56672802759567276</v>
      </c>
      <c r="G9" s="21">
        <v>0.14395556848467095</v>
      </c>
      <c r="H9" s="21">
        <v>9.1153841123741586E-2</v>
      </c>
      <c r="I9" s="21">
        <v>0.33161861798726022</v>
      </c>
      <c r="J9" s="22">
        <f t="shared" si="1"/>
        <v>1.703575067355427E-2</v>
      </c>
      <c r="K9" s="22">
        <f t="shared" si="2"/>
        <v>2.7822927068791782E-2</v>
      </c>
      <c r="L9" s="23">
        <f t="shared" si="3"/>
        <v>6.7066786505470516E-2</v>
      </c>
      <c r="M9" s="4"/>
    </row>
    <row r="10" spans="1:13" ht="51" x14ac:dyDescent="0.25">
      <c r="A10" s="17"/>
      <c r="B10" s="19">
        <v>3000574</v>
      </c>
      <c r="C10" s="19" t="s">
        <v>1550</v>
      </c>
      <c r="D10" s="20">
        <v>134.86047400000018</v>
      </c>
      <c r="E10" s="21">
        <v>139.70854400000019</v>
      </c>
      <c r="F10" s="21">
        <f t="shared" si="0"/>
        <v>34.727449363120456</v>
      </c>
      <c r="G10" s="21">
        <v>17.346504306414886</v>
      </c>
      <c r="H10" s="21">
        <v>8.6797557658711071</v>
      </c>
      <c r="I10" s="21">
        <v>8.7011892908344635</v>
      </c>
      <c r="J10" s="22">
        <f t="shared" si="1"/>
        <v>0.12416208636756577</v>
      </c>
      <c r="K10" s="22">
        <f t="shared" si="2"/>
        <v>0.18628968083931902</v>
      </c>
      <c r="L10" s="23">
        <f t="shared" si="3"/>
        <v>0.24857069130375026</v>
      </c>
      <c r="M10" s="4"/>
    </row>
    <row r="11" spans="1:13" ht="51" x14ac:dyDescent="0.25">
      <c r="A11" s="17"/>
      <c r="B11" s="19">
        <v>3000575</v>
      </c>
      <c r="C11" s="19" t="s">
        <v>1551</v>
      </c>
      <c r="D11" s="20">
        <v>9.8643729999999987</v>
      </c>
      <c r="E11" s="21">
        <v>8.4098429999999968</v>
      </c>
      <c r="F11" s="21">
        <f t="shared" si="0"/>
        <v>1.1033423640251385</v>
      </c>
      <c r="G11" s="21">
        <v>0.57920543312775408</v>
      </c>
      <c r="H11" s="21">
        <v>0.28555013253344441</v>
      </c>
      <c r="I11" s="21">
        <v>0.23858679836394003</v>
      </c>
      <c r="J11" s="22">
        <f t="shared" si="1"/>
        <v>6.8872324147758082E-2</v>
      </c>
      <c r="K11" s="22">
        <f t="shared" si="2"/>
        <v>0.10282660040873519</v>
      </c>
      <c r="L11" s="23">
        <f t="shared" si="3"/>
        <v>0.13119654719180118</v>
      </c>
      <c r="M11" s="4"/>
    </row>
    <row r="12" spans="1:13" ht="15.75" thickBot="1" x14ac:dyDescent="0.3">
      <c r="A12" s="41" t="s">
        <v>302</v>
      </c>
      <c r="B12" s="43"/>
      <c r="C12" s="43"/>
      <c r="D12" s="44">
        <f ca="1">OFFSET(D12,-MATCH("PROYECTOS",$A$8:$A$50,0)-1,0)-(OFFSET(D12,-MATCH("PROYECTOS",$A$8:$A$50,0),0))</f>
        <v>0.91999999999981696</v>
      </c>
      <c r="E12" s="45">
        <f t="shared" ref="E12:I12" ca="1" si="4">OFFSET(E12,-MATCH("PROYECTOS",$A$8:$A$50,0)-1,0)-(OFFSET(E12,-MATCH("PROYECTOS",$A$8:$A$50,0),0))</f>
        <v>1.2681349999998588</v>
      </c>
      <c r="F12" s="45">
        <f t="shared" ca="1" si="4"/>
        <v>0.24603140447288752</v>
      </c>
      <c r="G12" s="45">
        <f t="shared" ca="1" si="4"/>
        <v>0.18165810406208038</v>
      </c>
      <c r="H12" s="45">
        <f t="shared" ca="1" si="4"/>
        <v>5.1445040851831436E-2</v>
      </c>
      <c r="I12" s="45">
        <f t="shared" ca="1" si="4"/>
        <v>1.2928259558975697E-2</v>
      </c>
      <c r="J12" s="46">
        <f t="shared" ca="1" si="1"/>
        <v>0.14324823781545387</v>
      </c>
      <c r="K12" s="46">
        <f t="shared" ca="1" si="2"/>
        <v>0.18381571750163647</v>
      </c>
      <c r="L12" s="47">
        <f t="shared" ca="1" si="3"/>
        <v>0.19401042039918062</v>
      </c>
      <c r="M12" s="4"/>
    </row>
    <row r="13" spans="1:13" ht="15.75" thickBot="1" x14ac:dyDescent="0.3"/>
    <row r="14" spans="1:13" ht="15.75" thickBot="1" x14ac:dyDescent="0.3">
      <c r="A14" s="89" t="s">
        <v>324</v>
      </c>
      <c r="B14" s="90"/>
      <c r="C14" s="90"/>
      <c r="D14" s="91"/>
    </row>
    <row r="15" spans="1:13" ht="15.75" thickBot="1" x14ac:dyDescent="0.3">
      <c r="A15" s="1" t="s">
        <v>1572</v>
      </c>
    </row>
    <row r="16" spans="1:13" ht="45" customHeight="1" x14ac:dyDescent="0.25">
      <c r="A16" s="82" t="s">
        <v>326</v>
      </c>
      <c r="B16" s="83"/>
      <c r="C16" s="83"/>
      <c r="D16" s="94" t="s">
        <v>327</v>
      </c>
    </row>
    <row r="17" spans="1:4" ht="15.75" thickBot="1" x14ac:dyDescent="0.3">
      <c r="A17" s="92"/>
      <c r="B17" s="93"/>
      <c r="C17" s="93"/>
      <c r="D17" s="95"/>
    </row>
    <row r="18" spans="1:4" x14ac:dyDescent="0.25">
      <c r="A18" s="17"/>
      <c r="B18" s="19">
        <v>3000001</v>
      </c>
      <c r="C18" s="19" t="s">
        <v>284</v>
      </c>
      <c r="D18" s="23">
        <v>0.13716692657569043</v>
      </c>
    </row>
    <row r="19" spans="1:4" ht="51" x14ac:dyDescent="0.25">
      <c r="A19" s="17"/>
      <c r="B19" s="19">
        <v>3000573</v>
      </c>
      <c r="C19" s="19" t="s">
        <v>1549</v>
      </c>
      <c r="D19" s="23">
        <v>6.7066786505470516E-2</v>
      </c>
    </row>
    <row r="20" spans="1:4" ht="51" x14ac:dyDescent="0.25">
      <c r="A20" s="17"/>
      <c r="B20" s="19">
        <v>3000574</v>
      </c>
      <c r="C20" s="19" t="s">
        <v>1550</v>
      </c>
      <c r="D20" s="23">
        <v>0.24857069130375026</v>
      </c>
    </row>
    <row r="21" spans="1:4" ht="51.75" thickBot="1" x14ac:dyDescent="0.3">
      <c r="A21" s="24"/>
      <c r="B21" s="26">
        <v>3000575</v>
      </c>
      <c r="C21" s="26" t="s">
        <v>1551</v>
      </c>
      <c r="D21" s="30">
        <v>0.13119654719180118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7"/>
  <sheetViews>
    <sheetView topLeftCell="A23" workbookViewId="0">
      <selection activeCell="A27" sqref="A27:XFD4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106</v>
      </c>
      <c r="B1" s="49" t="s">
        <v>66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1548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162.10955899999999</v>
      </c>
      <c r="I6" s="14">
        <v>166.21308200000004</v>
      </c>
      <c r="J6" s="14">
        <v>37.792510167638</v>
      </c>
      <c r="K6" s="14">
        <v>18.674941637819416</v>
      </c>
      <c r="L6" s="14">
        <v>9.4720059148535825</v>
      </c>
      <c r="M6" s="14">
        <v>9.6455626149650016</v>
      </c>
      <c r="N6" s="15">
        <v>0.11235542601766696</v>
      </c>
      <c r="O6" s="15">
        <v>0.16934255242720903</v>
      </c>
      <c r="P6" s="16">
        <v>0.22737386078695052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SUM(H8:OFFSET(H6,MATCH("PROYECTOS",$A$8:$A$36,0),0))</f>
        <v>161.18955899999995</v>
      </c>
      <c r="I7" s="38">
        <f ca="1">SUM(I8:OFFSET(I6,MATCH("PROYECTOS",$A$8:$A$36,0),0))</f>
        <v>164.94494700000004</v>
      </c>
      <c r="J7" s="38">
        <f ca="1">SUM(J8:OFFSET(J6,MATCH("PROYECTOS",$A$8:$A$36,0),0))</f>
        <v>37.546478763165112</v>
      </c>
      <c r="K7" s="38">
        <f ca="1">SUM(K8:OFFSET(K6,MATCH("PROYECTOS",$A$8:$A$36,0),0))</f>
        <v>18.493283533757335</v>
      </c>
      <c r="L7" s="38">
        <f ca="1">SUM(L8:OFFSET(L6,MATCH("PROYECTOS",$A$8:$A$36,0),0))</f>
        <v>9.420560874001751</v>
      </c>
      <c r="M7" s="38">
        <f ca="1">SUM(M8:OFFSET(M6,MATCH("PROYECTOS",$A$8:$A$36,0),0))</f>
        <v>9.6326343554060259</v>
      </c>
      <c r="N7" s="39">
        <f ca="1">IFERROR(K7/I7,0)</f>
        <v>0.11211791491713494</v>
      </c>
      <c r="O7" s="39">
        <f ca="1">IFERROR(SUM(K7,L7)/I7,0)</f>
        <v>0.16923127937807686</v>
      </c>
      <c r="P7" s="40">
        <f ca="1">IFERROR(SUM(K7,L7,M7)/I7,0)</f>
        <v>0.22763036665297243</v>
      </c>
      <c r="Q7" s="64"/>
      <c r="R7" s="38"/>
      <c r="S7" s="40"/>
    </row>
    <row r="8" spans="1:19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1</v>
      </c>
      <c r="G8" s="19" t="s">
        <v>539</v>
      </c>
      <c r="H8" s="20">
        <v>12.055990000000001</v>
      </c>
      <c r="I8" s="21">
        <v>7.3943189999999994</v>
      </c>
      <c r="J8" s="21">
        <f t="shared" ref="J8:J26" si="0">SUM(K8,L8,M8)</f>
        <v>1.1489590084238444</v>
      </c>
      <c r="K8" s="21">
        <v>0.42361822573002428</v>
      </c>
      <c r="L8" s="21">
        <v>0.36410113447345793</v>
      </c>
      <c r="M8" s="21">
        <v>0.36123964822036214</v>
      </c>
      <c r="N8" s="22">
        <f t="shared" ref="N8:N27" si="1">IFERROR(K8/I8,0)</f>
        <v>5.7289687627761841E-2</v>
      </c>
      <c r="O8" s="22">
        <f t="shared" ref="O8:O27" si="2">IFERROR(SUM(K8,L8)/I8,0)</f>
        <v>0.10653034582406876</v>
      </c>
      <c r="P8" s="23">
        <f t="shared" ref="P8:P27" si="3">IFERROR(SUM(K8,L8,M8)/I8,0)</f>
        <v>0.15538401959989073</v>
      </c>
      <c r="Q8" s="70">
        <v>158.5</v>
      </c>
      <c r="R8" s="21">
        <v>0</v>
      </c>
      <c r="S8" s="23">
        <f>IFERROR(R8/Q8,0)</f>
        <v>0</v>
      </c>
    </row>
    <row r="9" spans="1:19" ht="51" x14ac:dyDescent="0.25">
      <c r="A9" s="17"/>
      <c r="B9" s="19">
        <v>5003164</v>
      </c>
      <c r="C9" s="19" t="s">
        <v>1552</v>
      </c>
      <c r="D9" s="68">
        <v>3000573</v>
      </c>
      <c r="E9" s="19" t="s">
        <v>1549</v>
      </c>
      <c r="F9" s="69">
        <v>77</v>
      </c>
      <c r="G9" s="19" t="s">
        <v>1570</v>
      </c>
      <c r="H9" s="20">
        <v>2.1785959999999993</v>
      </c>
      <c r="I9" s="21">
        <v>3.328142000000001</v>
      </c>
      <c r="J9" s="21">
        <f t="shared" si="0"/>
        <v>0.239784287114162</v>
      </c>
      <c r="K9" s="21">
        <v>3.6100001307204366E-4</v>
      </c>
      <c r="L9" s="21">
        <v>2.7100000530481339E-2</v>
      </c>
      <c r="M9" s="21">
        <v>0.21232328657060862</v>
      </c>
      <c r="N9" s="22">
        <f t="shared" si="1"/>
        <v>1.0846893343855026E-4</v>
      </c>
      <c r="O9" s="22">
        <f t="shared" si="2"/>
        <v>8.2511505048622844E-3</v>
      </c>
      <c r="P9" s="23">
        <f t="shared" si="3"/>
        <v>7.2047492899690549E-2</v>
      </c>
      <c r="Q9" s="70">
        <v>1506</v>
      </c>
      <c r="R9" s="21">
        <v>0</v>
      </c>
      <c r="S9" s="23">
        <f t="shared" ref="S9:S26" si="4">IFERROR(R9/Q9,0)</f>
        <v>0</v>
      </c>
    </row>
    <row r="10" spans="1:19" ht="51" x14ac:dyDescent="0.25">
      <c r="A10" s="17"/>
      <c r="B10" s="19">
        <v>5003165</v>
      </c>
      <c r="C10" s="19" t="s">
        <v>1553</v>
      </c>
      <c r="D10" s="68">
        <v>3000574</v>
      </c>
      <c r="E10" s="19" t="s">
        <v>1550</v>
      </c>
      <c r="F10" s="69">
        <v>182</v>
      </c>
      <c r="G10" s="19" t="s">
        <v>586</v>
      </c>
      <c r="H10" s="20">
        <v>5.8450529999999983</v>
      </c>
      <c r="I10" s="21">
        <v>6.3808040000000013</v>
      </c>
      <c r="J10" s="21">
        <f t="shared" si="0"/>
        <v>0.82259059600301043</v>
      </c>
      <c r="K10" s="21">
        <v>0.31296710582500964</v>
      </c>
      <c r="L10" s="21">
        <v>0.30528148000485089</v>
      </c>
      <c r="M10" s="21">
        <v>0.2043420101731499</v>
      </c>
      <c r="N10" s="22">
        <f t="shared" si="1"/>
        <v>4.9048224302926338E-2</v>
      </c>
      <c r="O10" s="22">
        <f t="shared" si="2"/>
        <v>9.689195684898963E-2</v>
      </c>
      <c r="P10" s="23">
        <f t="shared" si="3"/>
        <v>0.12891644940089217</v>
      </c>
      <c r="Q10" s="70">
        <v>352</v>
      </c>
      <c r="R10" s="21">
        <v>0</v>
      </c>
      <c r="S10" s="23">
        <f t="shared" si="4"/>
        <v>0</v>
      </c>
    </row>
    <row r="11" spans="1:19" ht="51" x14ac:dyDescent="0.25">
      <c r="A11" s="17"/>
      <c r="B11" s="19">
        <v>5003166</v>
      </c>
      <c r="C11" s="19" t="s">
        <v>1554</v>
      </c>
      <c r="D11" s="68">
        <v>3000574</v>
      </c>
      <c r="E11" s="19" t="s">
        <v>1550</v>
      </c>
      <c r="F11" s="69">
        <v>77</v>
      </c>
      <c r="G11" s="19" t="s">
        <v>1570</v>
      </c>
      <c r="H11" s="20">
        <v>5.8367880000000021</v>
      </c>
      <c r="I11" s="21">
        <v>8.1956179999999996</v>
      </c>
      <c r="J11" s="21">
        <f t="shared" si="0"/>
        <v>0.41408320912705676</v>
      </c>
      <c r="K11" s="21">
        <v>2.1500999937416054E-2</v>
      </c>
      <c r="L11" s="21">
        <v>0.31595841987291351</v>
      </c>
      <c r="M11" s="21">
        <v>7.6623789316727198E-2</v>
      </c>
      <c r="N11" s="22">
        <f t="shared" si="1"/>
        <v>2.6234751226101626E-3</v>
      </c>
      <c r="O11" s="22">
        <f t="shared" si="2"/>
        <v>4.1175591616194114E-2</v>
      </c>
      <c r="P11" s="23">
        <f t="shared" si="3"/>
        <v>5.0524952374190302E-2</v>
      </c>
      <c r="Q11" s="70">
        <v>1388.5</v>
      </c>
      <c r="R11" s="21">
        <v>0</v>
      </c>
      <c r="S11" s="23">
        <f t="shared" si="4"/>
        <v>0</v>
      </c>
    </row>
    <row r="12" spans="1:19" ht="51" x14ac:dyDescent="0.25">
      <c r="A12" s="17"/>
      <c r="B12" s="19">
        <v>5003168</v>
      </c>
      <c r="C12" s="19" t="s">
        <v>1555</v>
      </c>
      <c r="D12" s="68">
        <v>3000575</v>
      </c>
      <c r="E12" s="19" t="s">
        <v>1551</v>
      </c>
      <c r="F12" s="69">
        <v>182</v>
      </c>
      <c r="G12" s="19" t="s">
        <v>586</v>
      </c>
      <c r="H12" s="20">
        <v>3.9842790000000003</v>
      </c>
      <c r="I12" s="21">
        <v>1.0515000000000001</v>
      </c>
      <c r="J12" s="21">
        <f t="shared" si="0"/>
        <v>0.17756361136844134</v>
      </c>
      <c r="K12" s="21">
        <v>7.0042070717136085E-2</v>
      </c>
      <c r="L12" s="21">
        <v>5.3381800574697991E-2</v>
      </c>
      <c r="M12" s="21">
        <v>5.4139740076607268E-2</v>
      </c>
      <c r="N12" s="22">
        <f t="shared" si="1"/>
        <v>6.6611574624000081E-2</v>
      </c>
      <c r="O12" s="22">
        <f t="shared" si="2"/>
        <v>0.11737886000174423</v>
      </c>
      <c r="P12" s="23">
        <f t="shared" si="3"/>
        <v>0.16886696278501315</v>
      </c>
      <c r="Q12" s="70">
        <v>154</v>
      </c>
      <c r="R12" s="21">
        <v>0</v>
      </c>
      <c r="S12" s="23">
        <f t="shared" si="4"/>
        <v>0</v>
      </c>
    </row>
    <row r="13" spans="1:19" ht="51" x14ac:dyDescent="0.25">
      <c r="A13" s="17"/>
      <c r="B13" s="19">
        <v>5003169</v>
      </c>
      <c r="C13" s="19" t="s">
        <v>1556</v>
      </c>
      <c r="D13" s="68">
        <v>3000575</v>
      </c>
      <c r="E13" s="19" t="s">
        <v>1551</v>
      </c>
      <c r="F13" s="69">
        <v>77</v>
      </c>
      <c r="G13" s="19" t="s">
        <v>1570</v>
      </c>
      <c r="H13" s="20">
        <v>2.0752839999999995</v>
      </c>
      <c r="I13" s="21">
        <v>1.96712</v>
      </c>
      <c r="J13" s="21">
        <f t="shared" si="0"/>
        <v>4.2288620046747383E-2</v>
      </c>
      <c r="K13" s="21">
        <v>0</v>
      </c>
      <c r="L13" s="21">
        <v>4.2288620046747383E-2</v>
      </c>
      <c r="M13" s="21">
        <v>0</v>
      </c>
      <c r="N13" s="22">
        <f t="shared" si="1"/>
        <v>0</v>
      </c>
      <c r="O13" s="22">
        <f t="shared" si="2"/>
        <v>2.1497732749780077E-2</v>
      </c>
      <c r="P13" s="23">
        <f t="shared" si="3"/>
        <v>2.1497732749780077E-2</v>
      </c>
      <c r="Q13" s="70">
        <v>30</v>
      </c>
      <c r="R13" s="21">
        <v>0</v>
      </c>
      <c r="S13" s="23">
        <f t="shared" si="4"/>
        <v>0</v>
      </c>
    </row>
    <row r="14" spans="1:19" ht="51" x14ac:dyDescent="0.25">
      <c r="A14" s="17"/>
      <c r="B14" s="19">
        <v>5003170</v>
      </c>
      <c r="C14" s="19" t="s">
        <v>1557</v>
      </c>
      <c r="D14" s="68">
        <v>3000575</v>
      </c>
      <c r="E14" s="19" t="s">
        <v>1551</v>
      </c>
      <c r="F14" s="69">
        <v>86</v>
      </c>
      <c r="G14" s="19" t="s">
        <v>508</v>
      </c>
      <c r="H14" s="20">
        <v>1.253538</v>
      </c>
      <c r="I14" s="21">
        <v>1.2535380000000003</v>
      </c>
      <c r="J14" s="21">
        <f t="shared" si="0"/>
        <v>5.3617498371750116E-2</v>
      </c>
      <c r="K14" s="21">
        <v>0</v>
      </c>
      <c r="L14" s="21">
        <v>2.099999925121665E-2</v>
      </c>
      <c r="M14" s="21">
        <v>3.2617499120533466E-2</v>
      </c>
      <c r="N14" s="22">
        <f t="shared" si="1"/>
        <v>0</v>
      </c>
      <c r="O14" s="22">
        <f t="shared" si="2"/>
        <v>1.675258289036044E-2</v>
      </c>
      <c r="P14" s="23">
        <f t="shared" si="3"/>
        <v>4.2772934184484322E-2</v>
      </c>
      <c r="Q14" s="70">
        <v>0</v>
      </c>
      <c r="R14" s="21">
        <v>0</v>
      </c>
      <c r="S14" s="23">
        <f t="shared" si="4"/>
        <v>0</v>
      </c>
    </row>
    <row r="15" spans="1:19" ht="51" x14ac:dyDescent="0.25">
      <c r="A15" s="17"/>
      <c r="B15" s="19">
        <v>5003171</v>
      </c>
      <c r="C15" s="19" t="s">
        <v>1558</v>
      </c>
      <c r="D15" s="68">
        <v>3000575</v>
      </c>
      <c r="E15" s="19" t="s">
        <v>1551</v>
      </c>
      <c r="F15" s="69">
        <v>56</v>
      </c>
      <c r="G15" s="19" t="s">
        <v>429</v>
      </c>
      <c r="H15" s="20">
        <v>0.29281199999999991</v>
      </c>
      <c r="I15" s="21">
        <v>0.29426000000000008</v>
      </c>
      <c r="J15" s="21">
        <f t="shared" si="0"/>
        <v>6.3999999838415533E-4</v>
      </c>
      <c r="K15" s="21">
        <v>0</v>
      </c>
      <c r="L15" s="21">
        <v>4.400000034365803E-4</v>
      </c>
      <c r="M15" s="21">
        <v>1.9999999494757503E-4</v>
      </c>
      <c r="N15" s="22">
        <f t="shared" si="1"/>
        <v>0</v>
      </c>
      <c r="O15" s="22">
        <f t="shared" si="2"/>
        <v>1.4952762979561619E-3</v>
      </c>
      <c r="P15" s="23">
        <f t="shared" si="3"/>
        <v>2.1749473200032461E-3</v>
      </c>
      <c r="Q15" s="70">
        <v>2553</v>
      </c>
      <c r="R15" s="21">
        <v>0</v>
      </c>
      <c r="S15" s="23">
        <f t="shared" si="4"/>
        <v>0</v>
      </c>
    </row>
    <row r="16" spans="1:19" ht="51" x14ac:dyDescent="0.25">
      <c r="A16" s="17"/>
      <c r="B16" s="19">
        <v>5003173</v>
      </c>
      <c r="C16" s="19" t="s">
        <v>1559</v>
      </c>
      <c r="D16" s="68">
        <v>3000574</v>
      </c>
      <c r="E16" s="19" t="s">
        <v>1550</v>
      </c>
      <c r="F16" s="69">
        <v>86</v>
      </c>
      <c r="G16" s="19" t="s">
        <v>508</v>
      </c>
      <c r="H16" s="20">
        <v>8.6270130000000016</v>
      </c>
      <c r="I16" s="21">
        <v>8.5920189999999987</v>
      </c>
      <c r="J16" s="21">
        <f t="shared" si="0"/>
        <v>0.10907572640280705</v>
      </c>
      <c r="K16" s="21">
        <v>2.2767929622204974E-2</v>
      </c>
      <c r="L16" s="21">
        <v>9.4990005163708702E-3</v>
      </c>
      <c r="M16" s="21">
        <v>7.6808796264231205E-2</v>
      </c>
      <c r="N16" s="22">
        <f t="shared" si="1"/>
        <v>2.6498928391807536E-3</v>
      </c>
      <c r="O16" s="22">
        <f t="shared" si="2"/>
        <v>3.7554537691985839E-3</v>
      </c>
      <c r="P16" s="23">
        <f t="shared" si="3"/>
        <v>1.2695005260440772E-2</v>
      </c>
      <c r="Q16" s="70">
        <v>0</v>
      </c>
      <c r="R16" s="21">
        <v>0</v>
      </c>
      <c r="S16" s="23">
        <f t="shared" si="4"/>
        <v>0</v>
      </c>
    </row>
    <row r="17" spans="1:19" ht="51" x14ac:dyDescent="0.25">
      <c r="A17" s="17"/>
      <c r="B17" s="19">
        <v>5004302</v>
      </c>
      <c r="C17" s="19" t="s">
        <v>1560</v>
      </c>
      <c r="D17" s="68">
        <v>3000573</v>
      </c>
      <c r="E17" s="19" t="s">
        <v>1549</v>
      </c>
      <c r="F17" s="69">
        <v>86</v>
      </c>
      <c r="G17" s="19" t="s">
        <v>508</v>
      </c>
      <c r="H17" s="20">
        <v>0.76891599999999993</v>
      </c>
      <c r="I17" s="21">
        <v>0.74805599999999994</v>
      </c>
      <c r="J17" s="21">
        <f t="shared" si="0"/>
        <v>0.26685756848019082</v>
      </c>
      <c r="K17" s="21">
        <v>0.14348361847805791</v>
      </c>
      <c r="L17" s="21">
        <v>6.1947520633111708E-2</v>
      </c>
      <c r="M17" s="21">
        <v>6.1426429369021207E-2</v>
      </c>
      <c r="N17" s="22">
        <f t="shared" si="1"/>
        <v>0.19180865934911012</v>
      </c>
      <c r="O17" s="22">
        <f t="shared" si="2"/>
        <v>0.27462000052291491</v>
      </c>
      <c r="P17" s="23">
        <f t="shared" si="3"/>
        <v>0.35673474777314912</v>
      </c>
      <c r="Q17" s="70">
        <v>0</v>
      </c>
      <c r="R17" s="21">
        <v>0</v>
      </c>
      <c r="S17" s="23">
        <f t="shared" si="4"/>
        <v>0</v>
      </c>
    </row>
    <row r="18" spans="1:19" ht="51" x14ac:dyDescent="0.25">
      <c r="A18" s="17"/>
      <c r="B18" s="19">
        <v>5004303</v>
      </c>
      <c r="C18" s="19" t="s">
        <v>1561</v>
      </c>
      <c r="D18" s="68">
        <v>3000573</v>
      </c>
      <c r="E18" s="19" t="s">
        <v>1549</v>
      </c>
      <c r="F18" s="69">
        <v>182</v>
      </c>
      <c r="G18" s="19" t="s">
        <v>586</v>
      </c>
      <c r="H18" s="20">
        <v>0</v>
      </c>
      <c r="I18" s="21">
        <v>3.7771999999999997</v>
      </c>
      <c r="J18" s="21">
        <f t="shared" si="0"/>
        <v>0</v>
      </c>
      <c r="K18" s="21">
        <v>0</v>
      </c>
      <c r="L18" s="21">
        <v>0</v>
      </c>
      <c r="M18" s="21">
        <v>0</v>
      </c>
      <c r="N18" s="22">
        <f t="shared" si="1"/>
        <v>0</v>
      </c>
      <c r="O18" s="22">
        <f t="shared" si="2"/>
        <v>0</v>
      </c>
      <c r="P18" s="23">
        <f t="shared" si="3"/>
        <v>0</v>
      </c>
      <c r="Q18" s="70">
        <v>0</v>
      </c>
      <c r="R18" s="21">
        <v>0</v>
      </c>
      <c r="S18" s="23">
        <f t="shared" si="4"/>
        <v>0</v>
      </c>
    </row>
    <row r="19" spans="1:19" ht="51" x14ac:dyDescent="0.25">
      <c r="A19" s="17"/>
      <c r="B19" s="19">
        <v>5004305</v>
      </c>
      <c r="C19" s="19" t="s">
        <v>1562</v>
      </c>
      <c r="D19" s="68">
        <v>3000573</v>
      </c>
      <c r="E19" s="19" t="s">
        <v>1549</v>
      </c>
      <c r="F19" s="69">
        <v>56</v>
      </c>
      <c r="G19" s="19" t="s">
        <v>429</v>
      </c>
      <c r="H19" s="20">
        <v>0.48080999999999996</v>
      </c>
      <c r="I19" s="21">
        <v>0.59680599999999973</v>
      </c>
      <c r="J19" s="21">
        <f t="shared" si="0"/>
        <v>6.0086172001319937E-2</v>
      </c>
      <c r="K19" s="21">
        <v>1.1094999354099855E-4</v>
      </c>
      <c r="L19" s="21">
        <v>2.1063199601485394E-3</v>
      </c>
      <c r="M19" s="21">
        <v>5.7868902047630399E-2</v>
      </c>
      <c r="N19" s="22">
        <f t="shared" si="1"/>
        <v>1.8590629708983925E-4</v>
      </c>
      <c r="O19" s="22">
        <f t="shared" si="2"/>
        <v>3.7152273162292921E-3</v>
      </c>
      <c r="P19" s="23">
        <f t="shared" si="3"/>
        <v>0.10067957091805371</v>
      </c>
      <c r="Q19" s="70">
        <v>10500</v>
      </c>
      <c r="R19" s="21">
        <v>0</v>
      </c>
      <c r="S19" s="23">
        <f t="shared" si="4"/>
        <v>0</v>
      </c>
    </row>
    <row r="20" spans="1:19" ht="51" x14ac:dyDescent="0.25">
      <c r="A20" s="17"/>
      <c r="B20" s="19">
        <v>5004306</v>
      </c>
      <c r="C20" s="19" t="s">
        <v>1563</v>
      </c>
      <c r="D20" s="68">
        <v>3000574</v>
      </c>
      <c r="E20" s="19" t="s">
        <v>1550</v>
      </c>
      <c r="F20" s="69">
        <v>86</v>
      </c>
      <c r="G20" s="19" t="s">
        <v>508</v>
      </c>
      <c r="H20" s="20">
        <v>112.79787299999995</v>
      </c>
      <c r="I20" s="21">
        <v>114.30158600000004</v>
      </c>
      <c r="J20" s="21">
        <f t="shared" si="0"/>
        <v>33.247451620499021</v>
      </c>
      <c r="K20" s="21">
        <v>16.958354411017012</v>
      </c>
      <c r="L20" s="21">
        <v>7.9922122548715038</v>
      </c>
      <c r="M20" s="21">
        <v>8.2968849546105048</v>
      </c>
      <c r="N20" s="22">
        <f t="shared" si="1"/>
        <v>0.1483649965365923</v>
      </c>
      <c r="O20" s="22">
        <f t="shared" si="2"/>
        <v>0.2182871431538011</v>
      </c>
      <c r="P20" s="23">
        <f t="shared" si="3"/>
        <v>0.29087480571353586</v>
      </c>
      <c r="Q20" s="70">
        <v>1974</v>
      </c>
      <c r="R20" s="21">
        <v>0</v>
      </c>
      <c r="S20" s="23">
        <f t="shared" si="4"/>
        <v>0</v>
      </c>
    </row>
    <row r="21" spans="1:19" ht="51" x14ac:dyDescent="0.25">
      <c r="A21" s="17"/>
      <c r="B21" s="19">
        <v>5004307</v>
      </c>
      <c r="C21" s="19" t="s">
        <v>1564</v>
      </c>
      <c r="D21" s="68">
        <v>3000574</v>
      </c>
      <c r="E21" s="19" t="s">
        <v>1550</v>
      </c>
      <c r="F21" s="69">
        <v>56</v>
      </c>
      <c r="G21" s="19" t="s">
        <v>429</v>
      </c>
      <c r="H21" s="20">
        <v>1.4088969999999994</v>
      </c>
      <c r="I21" s="21">
        <v>1.8936669999999993</v>
      </c>
      <c r="J21" s="21">
        <f t="shared" si="0"/>
        <v>0.13424821108856122</v>
      </c>
      <c r="K21" s="21">
        <v>3.0913860013242811E-2</v>
      </c>
      <c r="L21" s="21">
        <v>5.6804610605468042E-2</v>
      </c>
      <c r="M21" s="21">
        <v>4.6529740469850367E-2</v>
      </c>
      <c r="N21" s="22">
        <f t="shared" si="1"/>
        <v>1.6324865994519006E-2</v>
      </c>
      <c r="O21" s="22">
        <f t="shared" si="2"/>
        <v>4.6322014704122151E-2</v>
      </c>
      <c r="P21" s="23">
        <f t="shared" si="3"/>
        <v>7.0893251605779306E-2</v>
      </c>
      <c r="Q21" s="70">
        <v>13617</v>
      </c>
      <c r="R21" s="21">
        <v>0</v>
      </c>
      <c r="S21" s="23">
        <f t="shared" si="4"/>
        <v>0</v>
      </c>
    </row>
    <row r="22" spans="1:19" ht="51" x14ac:dyDescent="0.25">
      <c r="A22" s="17"/>
      <c r="B22" s="19">
        <v>5004308</v>
      </c>
      <c r="C22" s="19" t="s">
        <v>1565</v>
      </c>
      <c r="D22" s="68">
        <v>3000575</v>
      </c>
      <c r="E22" s="19" t="s">
        <v>1551</v>
      </c>
      <c r="F22" s="69">
        <v>86</v>
      </c>
      <c r="G22" s="19" t="s">
        <v>508</v>
      </c>
      <c r="H22" s="20">
        <v>2.1248200000000002</v>
      </c>
      <c r="I22" s="21">
        <v>2.6476869999999999</v>
      </c>
      <c r="J22" s="21">
        <f t="shared" si="0"/>
        <v>0.82923263423981552</v>
      </c>
      <c r="K22" s="21">
        <v>0.50916336241061799</v>
      </c>
      <c r="L22" s="21">
        <v>0.16843971265734581</v>
      </c>
      <c r="M22" s="21">
        <v>0.15162955917185172</v>
      </c>
      <c r="N22" s="22">
        <f t="shared" si="1"/>
        <v>0.19230496747184164</v>
      </c>
      <c r="O22" s="22">
        <f t="shared" si="2"/>
        <v>0.25592265062598557</v>
      </c>
      <c r="P22" s="23">
        <f t="shared" si="3"/>
        <v>0.31319133803950977</v>
      </c>
      <c r="Q22" s="70">
        <v>251.5</v>
      </c>
      <c r="R22" s="21">
        <v>0</v>
      </c>
      <c r="S22" s="23">
        <f t="shared" si="4"/>
        <v>0</v>
      </c>
    </row>
    <row r="23" spans="1:19" ht="51" x14ac:dyDescent="0.25">
      <c r="A23" s="17"/>
      <c r="B23" s="19">
        <v>5005653</v>
      </c>
      <c r="C23" s="19" t="s">
        <v>1566</v>
      </c>
      <c r="D23" s="68">
        <v>3000001</v>
      </c>
      <c r="E23" s="19" t="s">
        <v>284</v>
      </c>
      <c r="F23" s="69">
        <v>236</v>
      </c>
      <c r="G23" s="19" t="s">
        <v>1328</v>
      </c>
      <c r="H23" s="20">
        <v>0.49019999999999997</v>
      </c>
      <c r="I23" s="21">
        <v>0.49183700000000002</v>
      </c>
      <c r="J23" s="21">
        <f t="shared" si="0"/>
        <v>0</v>
      </c>
      <c r="K23" s="21">
        <v>0</v>
      </c>
      <c r="L23" s="21">
        <v>0</v>
      </c>
      <c r="M23" s="21">
        <v>0</v>
      </c>
      <c r="N23" s="22">
        <f t="shared" si="1"/>
        <v>0</v>
      </c>
      <c r="O23" s="22">
        <f t="shared" si="2"/>
        <v>0</v>
      </c>
      <c r="P23" s="23">
        <f t="shared" si="3"/>
        <v>0</v>
      </c>
      <c r="Q23" s="70">
        <v>0</v>
      </c>
      <c r="R23" s="21">
        <v>0</v>
      </c>
      <c r="S23" s="23">
        <f t="shared" si="4"/>
        <v>0</v>
      </c>
    </row>
    <row r="24" spans="1:19" ht="51" x14ac:dyDescent="0.25">
      <c r="A24" s="17"/>
      <c r="B24" s="19">
        <v>5005654</v>
      </c>
      <c r="C24" s="19" t="s">
        <v>1567</v>
      </c>
      <c r="D24" s="68">
        <v>3000001</v>
      </c>
      <c r="E24" s="19" t="s">
        <v>284</v>
      </c>
      <c r="F24" s="69">
        <v>236</v>
      </c>
      <c r="G24" s="19" t="s">
        <v>1328</v>
      </c>
      <c r="H24" s="20">
        <v>0.49019999999999997</v>
      </c>
      <c r="I24" s="21">
        <v>0.49019999999999997</v>
      </c>
      <c r="J24" s="21">
        <f t="shared" si="0"/>
        <v>0</v>
      </c>
      <c r="K24" s="21">
        <v>0</v>
      </c>
      <c r="L24" s="21">
        <v>0</v>
      </c>
      <c r="M24" s="21">
        <v>0</v>
      </c>
      <c r="N24" s="22">
        <f t="shared" si="1"/>
        <v>0</v>
      </c>
      <c r="O24" s="22">
        <f t="shared" si="2"/>
        <v>0</v>
      </c>
      <c r="P24" s="23">
        <f t="shared" si="3"/>
        <v>0</v>
      </c>
      <c r="Q24" s="70">
        <v>0</v>
      </c>
      <c r="R24" s="21">
        <v>0</v>
      </c>
      <c r="S24" s="23">
        <f t="shared" si="4"/>
        <v>0</v>
      </c>
    </row>
    <row r="25" spans="1:19" ht="51" x14ac:dyDescent="0.25">
      <c r="A25" s="17"/>
      <c r="B25" s="19">
        <v>5005655</v>
      </c>
      <c r="C25" s="19" t="s">
        <v>1568</v>
      </c>
      <c r="D25" s="68">
        <v>3000574</v>
      </c>
      <c r="E25" s="19" t="s">
        <v>1550</v>
      </c>
      <c r="F25" s="69">
        <v>236</v>
      </c>
      <c r="G25" s="19" t="s">
        <v>1328</v>
      </c>
      <c r="H25" s="20">
        <v>0.34484999999999999</v>
      </c>
      <c r="I25" s="21">
        <v>0.34484999999999999</v>
      </c>
      <c r="J25" s="21">
        <f t="shared" si="0"/>
        <v>0</v>
      </c>
      <c r="K25" s="21">
        <v>0</v>
      </c>
      <c r="L25" s="21">
        <v>0</v>
      </c>
      <c r="M25" s="21">
        <v>0</v>
      </c>
      <c r="N25" s="22">
        <f t="shared" si="1"/>
        <v>0</v>
      </c>
      <c r="O25" s="22">
        <f t="shared" si="2"/>
        <v>0</v>
      </c>
      <c r="P25" s="23">
        <f t="shared" si="3"/>
        <v>0</v>
      </c>
      <c r="Q25" s="70">
        <v>0</v>
      </c>
      <c r="R25" s="21">
        <v>0</v>
      </c>
      <c r="S25" s="23">
        <f t="shared" si="4"/>
        <v>0</v>
      </c>
    </row>
    <row r="26" spans="1:19" ht="51" x14ac:dyDescent="0.25">
      <c r="A26" s="17"/>
      <c r="B26" s="19">
        <v>5005656</v>
      </c>
      <c r="C26" s="19" t="s">
        <v>1569</v>
      </c>
      <c r="D26" s="68">
        <v>3000575</v>
      </c>
      <c r="E26" s="19" t="s">
        <v>1551</v>
      </c>
      <c r="F26" s="69">
        <v>236</v>
      </c>
      <c r="G26" s="19" t="s">
        <v>1328</v>
      </c>
      <c r="H26" s="20">
        <v>0.13364000000000001</v>
      </c>
      <c r="I26" s="21">
        <v>1.195738</v>
      </c>
      <c r="J26" s="21">
        <f t="shared" si="0"/>
        <v>0</v>
      </c>
      <c r="K26" s="21">
        <v>0</v>
      </c>
      <c r="L26" s="21">
        <v>0</v>
      </c>
      <c r="M26" s="21">
        <v>0</v>
      </c>
      <c r="N26" s="22">
        <f t="shared" si="1"/>
        <v>0</v>
      </c>
      <c r="O26" s="22">
        <f t="shared" si="2"/>
        <v>0</v>
      </c>
      <c r="P26" s="23">
        <f t="shared" si="3"/>
        <v>0</v>
      </c>
      <c r="Q26" s="70">
        <v>22</v>
      </c>
      <c r="R26" s="21">
        <v>0</v>
      </c>
      <c r="S26" s="23">
        <f t="shared" si="4"/>
        <v>0</v>
      </c>
    </row>
    <row r="27" spans="1:19" ht="15.75" thickBot="1" x14ac:dyDescent="0.3">
      <c r="A27" s="41" t="s">
        <v>302</v>
      </c>
      <c r="B27" s="43"/>
      <c r="C27" s="43"/>
      <c r="D27" s="65"/>
      <c r="E27" s="43"/>
      <c r="F27" s="66"/>
      <c r="G27" s="43"/>
      <c r="H27" s="44">
        <f t="shared" ref="H27:M27" ca="1" si="5">OFFSET(H27,-MATCH("PROYECTOS",$A$8:$A$36,0)-1,0)-(OFFSET(H27,-MATCH("PROYECTOS",$A$8:$A$36,0),0))</f>
        <v>0.92000000000004434</v>
      </c>
      <c r="I27" s="45">
        <f t="shared" ca="1" si="5"/>
        <v>1.2681350000000009</v>
      </c>
      <c r="J27" s="45">
        <f t="shared" ca="1" si="5"/>
        <v>0.24603140447288752</v>
      </c>
      <c r="K27" s="45">
        <f t="shared" ca="1" si="5"/>
        <v>0.18165810406208038</v>
      </c>
      <c r="L27" s="45">
        <f t="shared" ca="1" si="5"/>
        <v>5.1445040851831436E-2</v>
      </c>
      <c r="M27" s="45">
        <f t="shared" ca="1" si="5"/>
        <v>1.2928259558975697E-2</v>
      </c>
      <c r="N27" s="46">
        <f t="shared" ca="1" si="1"/>
        <v>0.14324823781543783</v>
      </c>
      <c r="O27" s="46">
        <f t="shared" ca="1" si="2"/>
        <v>0.18381571750161588</v>
      </c>
      <c r="P27" s="47">
        <f t="shared" ca="1" si="3"/>
        <v>0.19401042039915889</v>
      </c>
      <c r="Q27" s="67"/>
      <c r="R27" s="45"/>
      <c r="S27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"/>
  <sheetViews>
    <sheetView topLeftCell="A13" workbookViewId="0">
      <selection activeCell="A34" sqref="A34:L34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107</v>
      </c>
      <c r="B1" s="50" t="s">
        <v>1573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1574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109.56524499999998</v>
      </c>
      <c r="E6" s="14">
        <v>124.29143300000001</v>
      </c>
      <c r="F6" s="14">
        <v>36.98271014423392</v>
      </c>
      <c r="G6" s="14">
        <v>17.498052455069796</v>
      </c>
      <c r="H6" s="14">
        <v>9.7459024965792196</v>
      </c>
      <c r="I6" s="14">
        <v>9.7387551925849039</v>
      </c>
      <c r="J6" s="15">
        <v>0.14078245002670292</v>
      </c>
      <c r="K6" s="15">
        <v>0.21919414954085381</v>
      </c>
      <c r="L6" s="16">
        <v>0.29754834465730168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8.7682830000000003</v>
      </c>
      <c r="E7" s="38">
        <f ca="1">SUM(E8:OFFSET(E6,MATCH("GOBIERNOS REGIONALES",$A$8:$A$50,0),0))</f>
        <v>15.123915</v>
      </c>
      <c r="F7" s="38">
        <f ca="1">SUM(F8:OFFSET(F6,MATCH("GOBIERNOS REGIONALES",$A$8:$A$50,0),0))</f>
        <v>4.4328001463982218</v>
      </c>
      <c r="G7" s="38">
        <f ca="1">SUM(G8:OFFSET(G6,MATCH("GOBIERNOS REGIONALES",$A$8:$A$50,0),0))</f>
        <v>1.3316671945431153</v>
      </c>
      <c r="H7" s="38">
        <f ca="1">SUM(H8:OFFSET(H6,MATCH("GOBIERNOS REGIONALES",$A$8:$A$50,0),0))</f>
        <v>2.3849410967923177</v>
      </c>
      <c r="I7" s="38">
        <f ca="1">SUM(I8:OFFSET(I6,MATCH("GOBIERNOS REGIONALES",$A$8:$A$50,0),0))</f>
        <v>0.71619185506278882</v>
      </c>
      <c r="J7" s="39">
        <f ca="1">IFERROR(G7/E7,0)</f>
        <v>8.8050428380688162E-2</v>
      </c>
      <c r="K7" s="39">
        <f ca="1">IFERROR(SUM(G7,H7)/E7,0)</f>
        <v>0.24574379658543657</v>
      </c>
      <c r="L7" s="40">
        <f ca="1">IFERROR(SUM(G7,H7,I7)/E7,0)</f>
        <v>0.29309872122385122</v>
      </c>
      <c r="M7" s="4"/>
    </row>
    <row r="8" spans="1:13" x14ac:dyDescent="0.25">
      <c r="A8" s="17"/>
      <c r="B8" s="18">
        <v>10</v>
      </c>
      <c r="C8" s="19" t="s">
        <v>114</v>
      </c>
      <c r="D8" s="20">
        <v>8.7682830000000003</v>
      </c>
      <c r="E8" s="21">
        <v>15.123915</v>
      </c>
      <c r="F8" s="21">
        <f t="shared" ref="F8:F35" si="0">SUM(G8,H8,I8)</f>
        <v>4.4328001463982218</v>
      </c>
      <c r="G8" s="21">
        <v>1.3316671945431153</v>
      </c>
      <c r="H8" s="21">
        <v>2.3849410967923177</v>
      </c>
      <c r="I8" s="21">
        <v>0.71619185506278882</v>
      </c>
      <c r="J8" s="22">
        <f t="shared" ref="J8:J35" si="1">IFERROR(G8/E8,0)</f>
        <v>8.8050428380688162E-2</v>
      </c>
      <c r="K8" s="22">
        <f t="shared" ref="K8:K35" si="2">IFERROR(SUM(G8,H8)/E8,0)</f>
        <v>0.24574379658543657</v>
      </c>
      <c r="L8" s="23">
        <f t="shared" ref="L8:L35" si="3">IFERROR(SUM(G8,H8,I8)/E8,0)</f>
        <v>0.29309872122385122</v>
      </c>
      <c r="M8" s="4"/>
    </row>
    <row r="9" spans="1:13" x14ac:dyDescent="0.25">
      <c r="A9" s="34" t="s">
        <v>214</v>
      </c>
      <c r="B9" s="57"/>
      <c r="C9" s="36"/>
      <c r="D9" s="37">
        <f ca="1">SUM(D10:OFFSET(D8,(MATCH("GOBIERNOS LOCALES",$A$8:$A$50,0)-MATCH("GOBIERNOS REGIONALES",$A$8:$A$50,0)),0))</f>
        <v>100.79696199999998</v>
      </c>
      <c r="E9" s="38">
        <f ca="1">SUM(E10:OFFSET(E8,(MATCH("GOBIERNOS LOCALES",$A$8:$A$50,0)-MATCH("GOBIERNOS REGIONALES",$A$8:$A$50,0)),0))</f>
        <v>109.167518</v>
      </c>
      <c r="F9" s="38">
        <f ca="1">SUM(F10:OFFSET(F8,(MATCH("GOBIERNOS LOCALES",$A$8:$A$50,0)-MATCH("GOBIERNOS REGIONALES",$A$8:$A$50,0)),0))</f>
        <v>32.549909997835698</v>
      </c>
      <c r="G9" s="38">
        <f ca="1">SUM(G10:OFFSET(G8,(MATCH("GOBIERNOS LOCALES",$A$8:$A$50,0)-MATCH("GOBIERNOS REGIONALES",$A$8:$A$50,0)),0))</f>
        <v>16.166385260526681</v>
      </c>
      <c r="H9" s="38">
        <f ca="1">SUM(H10:OFFSET(H8,(MATCH("GOBIERNOS LOCALES",$A$8:$A$50,0)-MATCH("GOBIERNOS REGIONALES",$A$8:$A$50,0)),0))</f>
        <v>7.3609613997869019</v>
      </c>
      <c r="I9" s="38">
        <f ca="1">SUM(I10:OFFSET(I8,(MATCH("GOBIERNOS LOCALES",$A$8:$A$50,0)-MATCH("GOBIERNOS REGIONALES",$A$8:$A$50,0)),0))</f>
        <v>9.022563337522115</v>
      </c>
      <c r="J9" s="39">
        <f t="shared" ca="1" si="1"/>
        <v>0.14808787042796631</v>
      </c>
      <c r="K9" s="39">
        <f t="shared" ca="1" si="2"/>
        <v>0.2155159986353595</v>
      </c>
      <c r="L9" s="40">
        <f t="shared" ca="1" si="3"/>
        <v>0.29816478925384837</v>
      </c>
      <c r="M9" s="4"/>
    </row>
    <row r="10" spans="1:13" x14ac:dyDescent="0.25">
      <c r="A10" s="17"/>
      <c r="B10" s="18">
        <v>440</v>
      </c>
      <c r="C10" s="19" t="s">
        <v>215</v>
      </c>
      <c r="D10" s="20">
        <v>5.6261039999999998</v>
      </c>
      <c r="E10" s="21">
        <v>6.1733060000000002</v>
      </c>
      <c r="F10" s="21">
        <f t="shared" si="0"/>
        <v>1.8205501095432055</v>
      </c>
      <c r="G10" s="21">
        <v>0.9010394476277952</v>
      </c>
      <c r="H10" s="21">
        <v>0.37176834914134815</v>
      </c>
      <c r="I10" s="21">
        <v>0.54774231277406216</v>
      </c>
      <c r="J10" s="22">
        <f t="shared" si="1"/>
        <v>0.14595736022607581</v>
      </c>
      <c r="K10" s="22">
        <f t="shared" si="2"/>
        <v>0.20617928169592489</v>
      </c>
      <c r="L10" s="23">
        <f t="shared" si="3"/>
        <v>0.29490683104696341</v>
      </c>
      <c r="M10" s="4"/>
    </row>
    <row r="11" spans="1:13" x14ac:dyDescent="0.25">
      <c r="A11" s="17"/>
      <c r="B11" s="18">
        <v>441</v>
      </c>
      <c r="C11" s="19" t="s">
        <v>216</v>
      </c>
      <c r="D11" s="20">
        <v>6.7691420000000013</v>
      </c>
      <c r="E11" s="21">
        <v>7.1988690000000011</v>
      </c>
      <c r="F11" s="21">
        <f t="shared" si="0"/>
        <v>2.440133067779243</v>
      </c>
      <c r="G11" s="21">
        <v>1.1247566444799304</v>
      </c>
      <c r="H11" s="21">
        <v>0.66924782376736403</v>
      </c>
      <c r="I11" s="21">
        <v>0.64612859953194857</v>
      </c>
      <c r="J11" s="22">
        <f t="shared" si="1"/>
        <v>0.15624074343899441</v>
      </c>
      <c r="K11" s="22">
        <f t="shared" si="2"/>
        <v>0.24920643343382054</v>
      </c>
      <c r="L11" s="23">
        <f t="shared" si="3"/>
        <v>0.33896061558826013</v>
      </c>
      <c r="M11" s="4"/>
    </row>
    <row r="12" spans="1:13" x14ac:dyDescent="0.25">
      <c r="A12" s="17"/>
      <c r="B12" s="18">
        <v>442</v>
      </c>
      <c r="C12" s="19" t="s">
        <v>217</v>
      </c>
      <c r="D12" s="20">
        <v>5.8968839999999991</v>
      </c>
      <c r="E12" s="21">
        <v>6.0266990000000007</v>
      </c>
      <c r="F12" s="21">
        <f t="shared" si="0"/>
        <v>2.2425982985878363</v>
      </c>
      <c r="G12" s="21">
        <v>1.0178754252847284</v>
      </c>
      <c r="H12" s="21">
        <v>0.5440659142941513</v>
      </c>
      <c r="I12" s="21">
        <v>0.68065695900895662</v>
      </c>
      <c r="J12" s="22">
        <f t="shared" si="1"/>
        <v>0.16889435249457926</v>
      </c>
      <c r="K12" s="22">
        <f t="shared" si="2"/>
        <v>0.25917029199216346</v>
      </c>
      <c r="L12" s="23">
        <f t="shared" si="3"/>
        <v>0.37211055315485908</v>
      </c>
      <c r="M12" s="4"/>
    </row>
    <row r="13" spans="1:13" x14ac:dyDescent="0.25">
      <c r="A13" s="17"/>
      <c r="B13" s="18">
        <v>443</v>
      </c>
      <c r="C13" s="19" t="s">
        <v>218</v>
      </c>
      <c r="D13" s="20">
        <v>9.8833339999999978</v>
      </c>
      <c r="E13" s="21">
        <v>10.258588999999999</v>
      </c>
      <c r="F13" s="21">
        <f t="shared" si="0"/>
        <v>2.6562819189539368</v>
      </c>
      <c r="G13" s="21">
        <v>1.3250519204229931</v>
      </c>
      <c r="H13" s="21">
        <v>0.66065902914579056</v>
      </c>
      <c r="I13" s="21">
        <v>0.67057096938515315</v>
      </c>
      <c r="J13" s="22">
        <f t="shared" si="1"/>
        <v>0.12916512401685976</v>
      </c>
      <c r="K13" s="22">
        <f t="shared" si="2"/>
        <v>0.19356569890545219</v>
      </c>
      <c r="L13" s="23">
        <f t="shared" si="3"/>
        <v>0.25893248271803626</v>
      </c>
      <c r="M13" s="4"/>
    </row>
    <row r="14" spans="1:13" x14ac:dyDescent="0.25">
      <c r="A14" s="17"/>
      <c r="B14" s="18">
        <v>444</v>
      </c>
      <c r="C14" s="19" t="s">
        <v>219</v>
      </c>
      <c r="D14" s="20">
        <v>3.837771</v>
      </c>
      <c r="E14" s="21">
        <v>4.7292870000000002</v>
      </c>
      <c r="F14" s="21">
        <f t="shared" si="0"/>
        <v>1.32678581494838</v>
      </c>
      <c r="G14" s="21">
        <v>0.69511812296696007</v>
      </c>
      <c r="H14" s="21">
        <v>0.27733378042466938</v>
      </c>
      <c r="I14" s="21">
        <v>0.35433391155675054</v>
      </c>
      <c r="J14" s="22">
        <f t="shared" si="1"/>
        <v>0.14698159002973599</v>
      </c>
      <c r="K14" s="22">
        <f t="shared" si="2"/>
        <v>0.20562336423897079</v>
      </c>
      <c r="L14" s="23">
        <f t="shared" si="3"/>
        <v>0.28054669021955742</v>
      </c>
      <c r="M14" s="4"/>
    </row>
    <row r="15" spans="1:13" x14ac:dyDescent="0.25">
      <c r="A15" s="17"/>
      <c r="B15" s="18">
        <v>445</v>
      </c>
      <c r="C15" s="19" t="s">
        <v>220</v>
      </c>
      <c r="D15" s="20">
        <v>11.168946999999999</v>
      </c>
      <c r="E15" s="21">
        <v>11.571866</v>
      </c>
      <c r="F15" s="21">
        <f t="shared" si="0"/>
        <v>3.3175175964133814</v>
      </c>
      <c r="G15" s="21">
        <v>1.712646096944809</v>
      </c>
      <c r="H15" s="21">
        <v>0.70107708289287984</v>
      </c>
      <c r="I15" s="21">
        <v>0.90379441657569259</v>
      </c>
      <c r="J15" s="22">
        <f t="shared" si="1"/>
        <v>0.14800085802452334</v>
      </c>
      <c r="K15" s="22">
        <f t="shared" si="2"/>
        <v>0.20858547617451575</v>
      </c>
      <c r="L15" s="23">
        <f t="shared" si="3"/>
        <v>0.28668821401953509</v>
      </c>
      <c r="M15" s="4"/>
    </row>
    <row r="16" spans="1:13" x14ac:dyDescent="0.25">
      <c r="A16" s="17"/>
      <c r="B16" s="18">
        <v>446</v>
      </c>
      <c r="C16" s="19" t="s">
        <v>221</v>
      </c>
      <c r="D16" s="20">
        <v>5.5641499999999997</v>
      </c>
      <c r="E16" s="21">
        <v>5.5641500000000006</v>
      </c>
      <c r="F16" s="21">
        <f t="shared" si="0"/>
        <v>1.4056726048293058</v>
      </c>
      <c r="G16" s="21">
        <v>0.72598029393702745</v>
      </c>
      <c r="H16" s="21">
        <v>0.30205587162345182</v>
      </c>
      <c r="I16" s="21">
        <v>0.37763643926882651</v>
      </c>
      <c r="J16" s="22">
        <f t="shared" si="1"/>
        <v>0.130474608689023</v>
      </c>
      <c r="K16" s="22">
        <f t="shared" si="2"/>
        <v>0.18476068502115853</v>
      </c>
      <c r="L16" s="23">
        <f t="shared" si="3"/>
        <v>0.25263024987272192</v>
      </c>
      <c r="M16" s="4"/>
    </row>
    <row r="17" spans="1:13" x14ac:dyDescent="0.25">
      <c r="A17" s="17"/>
      <c r="B17" s="18">
        <v>447</v>
      </c>
      <c r="C17" s="19" t="s">
        <v>222</v>
      </c>
      <c r="D17" s="20">
        <v>1.2245170000000003</v>
      </c>
      <c r="E17" s="21">
        <v>1.4292670000000003</v>
      </c>
      <c r="F17" s="21">
        <f t="shared" si="0"/>
        <v>0.67007782848668285</v>
      </c>
      <c r="G17" s="21">
        <v>0.37161789336823858</v>
      </c>
      <c r="H17" s="21">
        <v>0.16380417940672487</v>
      </c>
      <c r="I17" s="21">
        <v>0.13465575571171939</v>
      </c>
      <c r="J17" s="22">
        <f t="shared" si="1"/>
        <v>0.26000592847119436</v>
      </c>
      <c r="K17" s="22">
        <f t="shared" si="2"/>
        <v>0.3746130518475298</v>
      </c>
      <c r="L17" s="23">
        <f t="shared" si="3"/>
        <v>0.46882620845977885</v>
      </c>
      <c r="M17" s="4"/>
    </row>
    <row r="18" spans="1:13" x14ac:dyDescent="0.25">
      <c r="A18" s="17"/>
      <c r="B18" s="18">
        <v>448</v>
      </c>
      <c r="C18" s="19" t="s">
        <v>223</v>
      </c>
      <c r="D18" s="20">
        <v>2.3191650000000004</v>
      </c>
      <c r="E18" s="21">
        <v>2.7409650000000005</v>
      </c>
      <c r="F18" s="21">
        <f t="shared" si="0"/>
        <v>0.88053594366647303</v>
      </c>
      <c r="G18" s="21">
        <v>0.45993466582149267</v>
      </c>
      <c r="H18" s="21">
        <v>0.20528717926936224</v>
      </c>
      <c r="I18" s="21">
        <v>0.21531409857561812</v>
      </c>
      <c r="J18" s="22">
        <f t="shared" si="1"/>
        <v>0.16780026954794847</v>
      </c>
      <c r="K18" s="22">
        <f t="shared" si="2"/>
        <v>0.24269622016000014</v>
      </c>
      <c r="L18" s="23">
        <f t="shared" si="3"/>
        <v>0.32125034200235059</v>
      </c>
      <c r="M18" s="4"/>
    </row>
    <row r="19" spans="1:13" x14ac:dyDescent="0.25">
      <c r="A19" s="17"/>
      <c r="B19" s="18">
        <v>449</v>
      </c>
      <c r="C19" s="19" t="s">
        <v>224</v>
      </c>
      <c r="D19" s="20">
        <v>4.0711890000000004</v>
      </c>
      <c r="E19" s="21">
        <v>4.4140370000000004</v>
      </c>
      <c r="F19" s="21">
        <f t="shared" si="0"/>
        <v>1.5126970404526219</v>
      </c>
      <c r="G19" s="21">
        <v>0.78326904331333935</v>
      </c>
      <c r="H19" s="21">
        <v>0.38743099907878786</v>
      </c>
      <c r="I19" s="21">
        <v>0.34199699806049466</v>
      </c>
      <c r="J19" s="22">
        <f t="shared" si="1"/>
        <v>0.17744958714966352</v>
      </c>
      <c r="K19" s="22">
        <f t="shared" si="2"/>
        <v>0.26522207276289872</v>
      </c>
      <c r="L19" s="23">
        <f t="shared" si="3"/>
        <v>0.34270148629307406</v>
      </c>
      <c r="M19" s="4"/>
    </row>
    <row r="20" spans="1:13" x14ac:dyDescent="0.25">
      <c r="A20" s="17"/>
      <c r="B20" s="18">
        <v>450</v>
      </c>
      <c r="C20" s="19" t="s">
        <v>225</v>
      </c>
      <c r="D20" s="20">
        <v>4.301044000000001</v>
      </c>
      <c r="E20" s="21">
        <v>4.6567160000000003</v>
      </c>
      <c r="F20" s="21">
        <f t="shared" si="0"/>
        <v>1.183449843316339</v>
      </c>
      <c r="G20" s="21">
        <v>0.62622445519082248</v>
      </c>
      <c r="H20" s="21">
        <v>0.2729044851148501</v>
      </c>
      <c r="I20" s="21">
        <v>0.28432090301066637</v>
      </c>
      <c r="J20" s="22">
        <f t="shared" si="1"/>
        <v>0.13447769956141248</v>
      </c>
      <c r="K20" s="22">
        <f t="shared" si="2"/>
        <v>0.1930821936114791</v>
      </c>
      <c r="L20" s="23">
        <f t="shared" si="3"/>
        <v>0.2541382904425219</v>
      </c>
      <c r="M20" s="4"/>
    </row>
    <row r="21" spans="1:13" x14ac:dyDescent="0.25">
      <c r="A21" s="17"/>
      <c r="B21" s="18">
        <v>451</v>
      </c>
      <c r="C21" s="19" t="s">
        <v>226</v>
      </c>
      <c r="D21" s="20">
        <v>4.2316060000000002</v>
      </c>
      <c r="E21" s="21">
        <v>4.8196310000000002</v>
      </c>
      <c r="F21" s="21">
        <f t="shared" si="0"/>
        <v>2.1936560636386275</v>
      </c>
      <c r="G21" s="21">
        <v>1.1888861618936062</v>
      </c>
      <c r="H21" s="21">
        <v>0.44677713699638844</v>
      </c>
      <c r="I21" s="21">
        <v>0.55799276474863291</v>
      </c>
      <c r="J21" s="22">
        <f t="shared" si="1"/>
        <v>0.24667576457484114</v>
      </c>
      <c r="K21" s="22">
        <f t="shared" si="2"/>
        <v>0.33937521334931958</v>
      </c>
      <c r="L21" s="23">
        <f t="shared" si="3"/>
        <v>0.45515021038719095</v>
      </c>
      <c r="M21" s="4"/>
    </row>
    <row r="22" spans="1:13" x14ac:dyDescent="0.25">
      <c r="A22" s="17"/>
      <c r="B22" s="18">
        <v>452</v>
      </c>
      <c r="C22" s="19" t="s">
        <v>227</v>
      </c>
      <c r="D22" s="20">
        <v>2.7159249999999999</v>
      </c>
      <c r="E22" s="21">
        <v>2.7732009999999994</v>
      </c>
      <c r="F22" s="21">
        <f t="shared" si="0"/>
        <v>0.82598393336229492</v>
      </c>
      <c r="G22" s="21">
        <v>0.40059734172245953</v>
      </c>
      <c r="H22" s="21">
        <v>0.17850868648383766</v>
      </c>
      <c r="I22" s="21">
        <v>0.24687790515599772</v>
      </c>
      <c r="J22" s="22">
        <f t="shared" si="1"/>
        <v>0.14445304964279893</v>
      </c>
      <c r="K22" s="22">
        <f t="shared" si="2"/>
        <v>0.20882223401992764</v>
      </c>
      <c r="L22" s="23">
        <f t="shared" si="3"/>
        <v>0.29784495727583221</v>
      </c>
      <c r="M22" s="4"/>
    </row>
    <row r="23" spans="1:13" x14ac:dyDescent="0.25">
      <c r="A23" s="17"/>
      <c r="B23" s="18">
        <v>453</v>
      </c>
      <c r="C23" s="19" t="s">
        <v>228</v>
      </c>
      <c r="D23" s="20">
        <v>4.1427639999999997</v>
      </c>
      <c r="E23" s="21">
        <v>4.4648660000000007</v>
      </c>
      <c r="F23" s="21">
        <f t="shared" si="0"/>
        <v>1.3491183685346186</v>
      </c>
      <c r="G23" s="21">
        <v>0.70999660558300093</v>
      </c>
      <c r="H23" s="21">
        <v>0.30390085087856278</v>
      </c>
      <c r="I23" s="21">
        <v>0.33522091207305493</v>
      </c>
      <c r="J23" s="22">
        <f t="shared" si="1"/>
        <v>0.1590185697808178</v>
      </c>
      <c r="K23" s="22">
        <f t="shared" si="2"/>
        <v>0.22708351302403332</v>
      </c>
      <c r="L23" s="23">
        <f t="shared" si="3"/>
        <v>0.30216323816540486</v>
      </c>
      <c r="M23" s="4"/>
    </row>
    <row r="24" spans="1:13" x14ac:dyDescent="0.25">
      <c r="A24" s="17"/>
      <c r="B24" s="18">
        <v>454</v>
      </c>
      <c r="C24" s="19" t="s">
        <v>229</v>
      </c>
      <c r="D24" s="20">
        <v>0.56706099999999993</v>
      </c>
      <c r="E24" s="21">
        <v>0.93431300000000006</v>
      </c>
      <c r="F24" s="21">
        <f t="shared" si="0"/>
        <v>0.2613079595612362</v>
      </c>
      <c r="G24" s="21">
        <v>9.5253249164670706E-2</v>
      </c>
      <c r="H24" s="21">
        <v>0.11395426047965884</v>
      </c>
      <c r="I24" s="21">
        <v>5.2100449916906655E-2</v>
      </c>
      <c r="J24" s="22">
        <f t="shared" si="1"/>
        <v>0.1019500415435413</v>
      </c>
      <c r="K24" s="22">
        <f t="shared" si="2"/>
        <v>0.22391587149523717</v>
      </c>
      <c r="L24" s="23">
        <f t="shared" si="3"/>
        <v>0.27967925048804437</v>
      </c>
      <c r="M24" s="4"/>
    </row>
    <row r="25" spans="1:13" x14ac:dyDescent="0.25">
      <c r="A25" s="17"/>
      <c r="B25" s="18">
        <v>455</v>
      </c>
      <c r="C25" s="19" t="s">
        <v>230</v>
      </c>
      <c r="D25" s="20">
        <v>1.7112700000000001</v>
      </c>
      <c r="E25" s="21">
        <v>2.128047</v>
      </c>
      <c r="F25" s="21">
        <f t="shared" si="0"/>
        <v>0.5617839569968055</v>
      </c>
      <c r="G25" s="21">
        <v>0.26449186194804497</v>
      </c>
      <c r="H25" s="21">
        <v>0.12095135237905197</v>
      </c>
      <c r="I25" s="21">
        <v>0.17634074266970856</v>
      </c>
      <c r="J25" s="22">
        <f t="shared" si="1"/>
        <v>0.12428854341471075</v>
      </c>
      <c r="K25" s="22">
        <f t="shared" si="2"/>
        <v>0.18112532962246461</v>
      </c>
      <c r="L25" s="23">
        <f t="shared" si="3"/>
        <v>0.26399038977842382</v>
      </c>
      <c r="M25" s="4"/>
    </row>
    <row r="26" spans="1:13" x14ac:dyDescent="0.25">
      <c r="A26" s="17"/>
      <c r="B26" s="18">
        <v>456</v>
      </c>
      <c r="C26" s="19" t="s">
        <v>231</v>
      </c>
      <c r="D26" s="20">
        <v>1.853191</v>
      </c>
      <c r="E26" s="21">
        <v>2.0927120000000001</v>
      </c>
      <c r="F26" s="21">
        <f t="shared" si="0"/>
        <v>0.47945058555342257</v>
      </c>
      <c r="G26" s="21">
        <v>0.28232568246312439</v>
      </c>
      <c r="H26" s="21">
        <v>8.3858999190852046E-2</v>
      </c>
      <c r="I26" s="21">
        <v>0.11326590389944613</v>
      </c>
      <c r="J26" s="22">
        <f t="shared" si="1"/>
        <v>0.13490899964406206</v>
      </c>
      <c r="K26" s="22">
        <f t="shared" si="2"/>
        <v>0.17498092506468946</v>
      </c>
      <c r="L26" s="23">
        <f t="shared" si="3"/>
        <v>0.22910490576506587</v>
      </c>
      <c r="M26" s="4"/>
    </row>
    <row r="27" spans="1:13" x14ac:dyDescent="0.25">
      <c r="A27" s="17"/>
      <c r="B27" s="18">
        <v>457</v>
      </c>
      <c r="C27" s="19" t="s">
        <v>232</v>
      </c>
      <c r="D27" s="20">
        <v>2.5971120000000001</v>
      </c>
      <c r="E27" s="21">
        <v>2.9972080000000001</v>
      </c>
      <c r="F27" s="21">
        <f t="shared" si="0"/>
        <v>0.8647260805228143</v>
      </c>
      <c r="G27" s="21">
        <v>0.41593635352182901</v>
      </c>
      <c r="H27" s="21">
        <v>0.18859502866689581</v>
      </c>
      <c r="I27" s="21">
        <v>0.26019469833408948</v>
      </c>
      <c r="J27" s="22">
        <f t="shared" si="1"/>
        <v>0.1387746040721328</v>
      </c>
      <c r="K27" s="22">
        <f t="shared" si="2"/>
        <v>0.20169817449730709</v>
      </c>
      <c r="L27" s="23">
        <f t="shared" si="3"/>
        <v>0.2885105339778935</v>
      </c>
      <c r="M27" s="4"/>
    </row>
    <row r="28" spans="1:13" x14ac:dyDescent="0.25">
      <c r="A28" s="17"/>
      <c r="B28" s="18">
        <v>458</v>
      </c>
      <c r="C28" s="19" t="s">
        <v>233</v>
      </c>
      <c r="D28" s="20">
        <v>5.5750820000000001</v>
      </c>
      <c r="E28" s="21">
        <v>6.0910089999999988</v>
      </c>
      <c r="F28" s="21">
        <f t="shared" si="0"/>
        <v>1.7225624767743284</v>
      </c>
      <c r="G28" s="21">
        <v>0.88706585066393018</v>
      </c>
      <c r="H28" s="21">
        <v>0.37483810703270137</v>
      </c>
      <c r="I28" s="21">
        <v>0.46065851907769684</v>
      </c>
      <c r="J28" s="22">
        <f t="shared" si="1"/>
        <v>0.14563528812121773</v>
      </c>
      <c r="K28" s="22">
        <f t="shared" si="2"/>
        <v>0.2071748634251947</v>
      </c>
      <c r="L28" s="23">
        <f t="shared" si="3"/>
        <v>0.28280412601168847</v>
      </c>
      <c r="M28" s="4"/>
    </row>
    <row r="29" spans="1:13" x14ac:dyDescent="0.25">
      <c r="A29" s="17"/>
      <c r="B29" s="18">
        <v>459</v>
      </c>
      <c r="C29" s="19" t="s">
        <v>234</v>
      </c>
      <c r="D29" s="20">
        <v>6.8404170000000004</v>
      </c>
      <c r="E29" s="21">
        <v>7.1910030000000003</v>
      </c>
      <c r="F29" s="21">
        <f t="shared" si="0"/>
        <v>1.8007465001210221</v>
      </c>
      <c r="G29" s="21">
        <v>0.67214541145222029</v>
      </c>
      <c r="H29" s="21">
        <v>0.28113130382553209</v>
      </c>
      <c r="I29" s="21">
        <v>0.84746978484326974</v>
      </c>
      <c r="J29" s="22">
        <f t="shared" si="1"/>
        <v>9.3470328332809799E-2</v>
      </c>
      <c r="K29" s="22">
        <f t="shared" si="2"/>
        <v>0.13256519504688738</v>
      </c>
      <c r="L29" s="23">
        <f t="shared" si="3"/>
        <v>0.25041659697833835</v>
      </c>
      <c r="M29" s="4"/>
    </row>
    <row r="30" spans="1:13" x14ac:dyDescent="0.25">
      <c r="A30" s="17"/>
      <c r="B30" s="18">
        <v>460</v>
      </c>
      <c r="C30" s="19" t="s">
        <v>235</v>
      </c>
      <c r="D30" s="20">
        <v>0.92709799999999998</v>
      </c>
      <c r="E30" s="21">
        <v>1.1562060000000001</v>
      </c>
      <c r="F30" s="21">
        <f t="shared" si="0"/>
        <v>0.29871395882219076</v>
      </c>
      <c r="G30" s="21">
        <v>0.15383061999455094</v>
      </c>
      <c r="H30" s="21">
        <v>6.6351208020932972E-2</v>
      </c>
      <c r="I30" s="21">
        <v>7.8532130806706846E-2</v>
      </c>
      <c r="J30" s="22">
        <f t="shared" si="1"/>
        <v>0.133047761380369</v>
      </c>
      <c r="K30" s="22">
        <f t="shared" si="2"/>
        <v>0.19043477374748435</v>
      </c>
      <c r="L30" s="23">
        <f t="shared" si="3"/>
        <v>0.25835703916273633</v>
      </c>
      <c r="M30" s="4"/>
    </row>
    <row r="31" spans="1:13" x14ac:dyDescent="0.25">
      <c r="A31" s="17"/>
      <c r="B31" s="18">
        <v>461</v>
      </c>
      <c r="C31" s="19" t="s">
        <v>236</v>
      </c>
      <c r="D31" s="20">
        <v>5.2237920000000004</v>
      </c>
      <c r="E31" s="21">
        <v>5.3031600000000001</v>
      </c>
      <c r="F31" s="21">
        <f t="shared" si="0"/>
        <v>1.3824829906225204</v>
      </c>
      <c r="G31" s="21">
        <v>0.6850106343626976</v>
      </c>
      <c r="H31" s="21">
        <v>0.31765434890985489</v>
      </c>
      <c r="I31" s="21">
        <v>0.37981800734996796</v>
      </c>
      <c r="J31" s="22">
        <f t="shared" si="1"/>
        <v>0.1291702747725314</v>
      </c>
      <c r="K31" s="22">
        <f t="shared" si="2"/>
        <v>0.18906934417829227</v>
      </c>
      <c r="L31" s="23">
        <f t="shared" si="3"/>
        <v>0.26069041677462501</v>
      </c>
      <c r="M31" s="4"/>
    </row>
    <row r="32" spans="1:13" x14ac:dyDescent="0.25">
      <c r="A32" s="17"/>
      <c r="B32" s="18">
        <v>462</v>
      </c>
      <c r="C32" s="19" t="s">
        <v>237</v>
      </c>
      <c r="D32" s="20">
        <v>1.3544789999999998</v>
      </c>
      <c r="E32" s="21">
        <v>1.6255449999999998</v>
      </c>
      <c r="F32" s="21">
        <f t="shared" si="0"/>
        <v>0.41823605383979157</v>
      </c>
      <c r="G32" s="21">
        <v>0.20458434720057994</v>
      </c>
      <c r="H32" s="21">
        <v>9.7285507294145646E-2</v>
      </c>
      <c r="I32" s="21">
        <v>0.11636619934506598</v>
      </c>
      <c r="J32" s="22">
        <f t="shared" si="1"/>
        <v>0.12585584969999597</v>
      </c>
      <c r="K32" s="22">
        <f t="shared" si="2"/>
        <v>0.18570378211290714</v>
      </c>
      <c r="L32" s="23">
        <f t="shared" si="3"/>
        <v>0.25728974211097916</v>
      </c>
      <c r="M32" s="4"/>
    </row>
    <row r="33" spans="1:13" x14ac:dyDescent="0.25">
      <c r="A33" s="17"/>
      <c r="B33" s="18">
        <v>463</v>
      </c>
      <c r="C33" s="19" t="s">
        <v>238</v>
      </c>
      <c r="D33" s="20">
        <v>1.4791120000000002</v>
      </c>
      <c r="E33" s="21">
        <v>1.608136</v>
      </c>
      <c r="F33" s="21">
        <f t="shared" si="0"/>
        <v>0.73495797309442423</v>
      </c>
      <c r="G33" s="21">
        <v>0.35680018198036123</v>
      </c>
      <c r="H33" s="21">
        <v>0.18285938551707659</v>
      </c>
      <c r="I33" s="21">
        <v>0.19529840559698641</v>
      </c>
      <c r="J33" s="22">
        <f t="shared" si="1"/>
        <v>0.22187189515088351</v>
      </c>
      <c r="K33" s="22">
        <f t="shared" si="2"/>
        <v>0.33558080131123103</v>
      </c>
      <c r="L33" s="23">
        <f t="shared" si="3"/>
        <v>0.45702476226788297</v>
      </c>
      <c r="M33" s="4"/>
    </row>
    <row r="34" spans="1:13" ht="15.75" thickBot="1" x14ac:dyDescent="0.3">
      <c r="A34" s="24"/>
      <c r="B34" s="25">
        <v>464</v>
      </c>
      <c r="C34" s="26" t="s">
        <v>239</v>
      </c>
      <c r="D34" s="27">
        <v>0.91580600000000012</v>
      </c>
      <c r="E34" s="28">
        <v>1.2187300000000001</v>
      </c>
      <c r="F34" s="28">
        <f t="shared" si="0"/>
        <v>0.19988302941419533</v>
      </c>
      <c r="G34" s="28">
        <v>0.1059469492174685</v>
      </c>
      <c r="H34" s="28">
        <v>4.8660529952030629E-2</v>
      </c>
      <c r="I34" s="28">
        <v>4.5275550244696205E-2</v>
      </c>
      <c r="J34" s="29">
        <f t="shared" si="1"/>
        <v>8.6932256707776531E-2</v>
      </c>
      <c r="K34" s="29">
        <f t="shared" si="2"/>
        <v>0.12685950060267584</v>
      </c>
      <c r="L34" s="30">
        <f t="shared" si="3"/>
        <v>0.16400927967162154</v>
      </c>
      <c r="M34" s="4"/>
    </row>
    <row r="35" spans="1:13" x14ac:dyDescent="0.25">
      <c r="A35" t="s">
        <v>241</v>
      </c>
      <c r="D35" s="5"/>
      <c r="E35" s="5"/>
      <c r="F35" s="5">
        <f t="shared" si="0"/>
        <v>0</v>
      </c>
      <c r="G35" s="5"/>
      <c r="H35" s="5"/>
      <c r="I35" s="5"/>
      <c r="J35" s="4">
        <f t="shared" si="1"/>
        <v>0</v>
      </c>
      <c r="K35" s="4">
        <f t="shared" si="2"/>
        <v>0</v>
      </c>
      <c r="L35" s="4">
        <f t="shared" si="3"/>
        <v>0</v>
      </c>
      <c r="M35" s="4"/>
    </row>
    <row r="36" spans="1:13" x14ac:dyDescent="0.25">
      <c r="D36" s="5"/>
      <c r="E36" s="5"/>
      <c r="F36" s="5"/>
      <c r="G36" s="5"/>
      <c r="H36" s="5"/>
      <c r="I36" s="5"/>
      <c r="J36" s="4"/>
      <c r="K36" s="4"/>
      <c r="L36" s="4"/>
      <c r="M36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topLeftCell="A4" workbookViewId="0">
      <selection activeCell="A16" sqref="A16:XF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18</v>
      </c>
      <c r="B1" s="49" t="s">
        <v>17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437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390.11086499999993</v>
      </c>
      <c r="I6" s="14">
        <v>410.46716699999996</v>
      </c>
      <c r="J6" s="14">
        <v>137.48285271740619</v>
      </c>
      <c r="K6" s="14">
        <v>69.085528299649127</v>
      </c>
      <c r="L6" s="14">
        <v>44.071132341432474</v>
      </c>
      <c r="M6" s="14">
        <v>24.326192076324588</v>
      </c>
      <c r="N6" s="15">
        <v>0.16830951134186364</v>
      </c>
      <c r="O6" s="15">
        <v>0.2756777392650302</v>
      </c>
      <c r="P6" s="16">
        <v>0.33494238704214363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SUM(H8:OFFSET(H6,MATCH("PROYECTOS",$A$8:$A$48,0),0))</f>
        <v>390.11086499999999</v>
      </c>
      <c r="I7" s="38">
        <f ca="1">SUM(I8:OFFSET(I6,MATCH("PROYECTOS",$A$8:$A$48,0),0))</f>
        <v>409.82159300000001</v>
      </c>
      <c r="J7" s="38">
        <f ca="1">SUM(J8:OFFSET(J6,MATCH("PROYECTOS",$A$8:$A$48,0),0))</f>
        <v>137.0659577426371</v>
      </c>
      <c r="K7" s="38">
        <f ca="1">SUM(K8:OFFSET(K6,MATCH("PROYECTOS",$A$8:$A$48,0),0))</f>
        <v>68.950941226998225</v>
      </c>
      <c r="L7" s="38">
        <f ca="1">SUM(L8:OFFSET(L6,MATCH("PROYECTOS",$A$8:$A$48,0),0))</f>
        <v>43.962168530593715</v>
      </c>
      <c r="M7" s="38">
        <f ca="1">SUM(M8:OFFSET(M6,MATCH("PROYECTOS",$A$8:$A$48,0),0))</f>
        <v>24.152847985045156</v>
      </c>
      <c r="N7" s="39">
        <f ca="1">IFERROR(K7/I7,0)</f>
        <v>0.16824623788673385</v>
      </c>
      <c r="O7" s="39">
        <f ca="1">IFERROR(SUM(K7,L7)/I7,0)</f>
        <v>0.27551771718771279</v>
      </c>
      <c r="P7" s="40">
        <f ca="1">IFERROR(SUM(K7,L7,M7)/I7,0)</f>
        <v>0.33445274744866138</v>
      </c>
      <c r="Q7" s="64"/>
      <c r="R7" s="38"/>
      <c r="S7" s="40"/>
    </row>
    <row r="8" spans="1:19" ht="38.25" x14ac:dyDescent="0.25">
      <c r="A8" s="17"/>
      <c r="B8" s="19">
        <v>5000104</v>
      </c>
      <c r="C8" s="19" t="s">
        <v>455</v>
      </c>
      <c r="D8" s="68">
        <v>3000680</v>
      </c>
      <c r="E8" s="19" t="s">
        <v>447</v>
      </c>
      <c r="F8" s="69">
        <v>394</v>
      </c>
      <c r="G8" s="19" t="s">
        <v>405</v>
      </c>
      <c r="H8" s="20">
        <v>46.752901000000016</v>
      </c>
      <c r="I8" s="21">
        <v>54.031425000000013</v>
      </c>
      <c r="J8" s="21">
        <f t="shared" ref="J8:J15" si="0">SUM(K8,L8,M8)</f>
        <v>18.917396942285826</v>
      </c>
      <c r="K8" s="21">
        <v>8.7348548412724085</v>
      </c>
      <c r="L8" s="21">
        <v>5.2091400427834742</v>
      </c>
      <c r="M8" s="21">
        <v>4.9734020582299436</v>
      </c>
      <c r="N8" s="22">
        <f t="shared" ref="N8:N16" si="1">IFERROR(K8/I8,0)</f>
        <v>0.16166249254526244</v>
      </c>
      <c r="O8" s="22">
        <f t="shared" ref="O8:O16" si="2">IFERROR(SUM(K8,L8)/I8,0)</f>
        <v>0.2580719439484685</v>
      </c>
      <c r="P8" s="23">
        <f t="shared" ref="P8:P16" si="3">IFERROR(SUM(K8,L8,M8)/I8,0)</f>
        <v>0.35011841613072064</v>
      </c>
      <c r="Q8" s="70">
        <v>586496.5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5000105</v>
      </c>
      <c r="C9" s="19" t="s">
        <v>456</v>
      </c>
      <c r="D9" s="68">
        <v>3000681</v>
      </c>
      <c r="E9" s="19" t="s">
        <v>448</v>
      </c>
      <c r="F9" s="69">
        <v>394</v>
      </c>
      <c r="G9" s="19" t="s">
        <v>405</v>
      </c>
      <c r="H9" s="20">
        <v>25.261466000000006</v>
      </c>
      <c r="I9" s="21">
        <v>27.049139000000011</v>
      </c>
      <c r="J9" s="21">
        <f t="shared" si="0"/>
        <v>9.0724681182712743</v>
      </c>
      <c r="K9" s="21">
        <v>4.5780118744860374</v>
      </c>
      <c r="L9" s="21">
        <v>5.3105453465777828</v>
      </c>
      <c r="M9" s="21">
        <v>-0.81608910279254587</v>
      </c>
      <c r="N9" s="22">
        <f t="shared" si="1"/>
        <v>0.16924797031380687</v>
      </c>
      <c r="O9" s="22">
        <f t="shared" si="2"/>
        <v>0.36557752248837999</v>
      </c>
      <c r="P9" s="23">
        <f t="shared" si="3"/>
        <v>0.33540690956082819</v>
      </c>
      <c r="Q9" s="70">
        <v>247251.5</v>
      </c>
      <c r="R9" s="21">
        <v>0</v>
      </c>
      <c r="S9" s="23">
        <f t="shared" ref="S9:S15" si="4">IFERROR(R9/Q9,0)</f>
        <v>0</v>
      </c>
    </row>
    <row r="10" spans="1:19" ht="51" x14ac:dyDescent="0.25">
      <c r="A10" s="17"/>
      <c r="B10" s="19">
        <v>5000113</v>
      </c>
      <c r="C10" s="19" t="s">
        <v>457</v>
      </c>
      <c r="D10" s="68">
        <v>3000015</v>
      </c>
      <c r="E10" s="19" t="s">
        <v>444</v>
      </c>
      <c r="F10" s="69">
        <v>438</v>
      </c>
      <c r="G10" s="19" t="s">
        <v>462</v>
      </c>
      <c r="H10" s="20">
        <v>44.686906000000008</v>
      </c>
      <c r="I10" s="21">
        <v>46.82079599999998</v>
      </c>
      <c r="J10" s="21">
        <f t="shared" si="0"/>
        <v>18.054840185534822</v>
      </c>
      <c r="K10" s="21">
        <v>10.304118464017847</v>
      </c>
      <c r="L10" s="21">
        <v>3.4327981324349821</v>
      </c>
      <c r="M10" s="21">
        <v>4.3179235890819925</v>
      </c>
      <c r="N10" s="22">
        <f t="shared" si="1"/>
        <v>0.22007567885043755</v>
      </c>
      <c r="O10" s="22">
        <f t="shared" si="2"/>
        <v>0.29339348686965583</v>
      </c>
      <c r="P10" s="23">
        <f t="shared" si="3"/>
        <v>0.38561583159617424</v>
      </c>
      <c r="Q10" s="70">
        <v>94324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5000114</v>
      </c>
      <c r="C11" s="19" t="s">
        <v>458</v>
      </c>
      <c r="D11" s="68">
        <v>3000016</v>
      </c>
      <c r="E11" s="19" t="s">
        <v>445</v>
      </c>
      <c r="F11" s="69">
        <v>394</v>
      </c>
      <c r="G11" s="19" t="s">
        <v>405</v>
      </c>
      <c r="H11" s="20">
        <v>83.252559999999974</v>
      </c>
      <c r="I11" s="21">
        <v>78.718314999999961</v>
      </c>
      <c r="J11" s="21">
        <f t="shared" si="0"/>
        <v>26.338703215712712</v>
      </c>
      <c r="K11" s="21">
        <v>13.603438332322185</v>
      </c>
      <c r="L11" s="21">
        <v>6.8850834047450462</v>
      </c>
      <c r="M11" s="21">
        <v>5.8501814786454815</v>
      </c>
      <c r="N11" s="22">
        <f t="shared" si="1"/>
        <v>0.17281160467322237</v>
      </c>
      <c r="O11" s="22">
        <f t="shared" si="2"/>
        <v>0.26027642661135775</v>
      </c>
      <c r="P11" s="23">
        <f t="shared" si="3"/>
        <v>0.3345943471441522</v>
      </c>
      <c r="Q11" s="70">
        <v>84632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5000115</v>
      </c>
      <c r="C12" s="19" t="s">
        <v>459</v>
      </c>
      <c r="D12" s="68">
        <v>3000017</v>
      </c>
      <c r="E12" s="19" t="s">
        <v>446</v>
      </c>
      <c r="F12" s="69">
        <v>394</v>
      </c>
      <c r="G12" s="19" t="s">
        <v>405</v>
      </c>
      <c r="H12" s="20">
        <v>42.074850000000012</v>
      </c>
      <c r="I12" s="21">
        <v>49.134640000000005</v>
      </c>
      <c r="J12" s="21">
        <f t="shared" si="0"/>
        <v>20.487042542734969</v>
      </c>
      <c r="K12" s="21">
        <v>12.333693410152591</v>
      </c>
      <c r="L12" s="21">
        <v>4.6615831806570895</v>
      </c>
      <c r="M12" s="21">
        <v>3.4917659519252879</v>
      </c>
      <c r="N12" s="22">
        <f t="shared" si="1"/>
        <v>0.25101829198611386</v>
      </c>
      <c r="O12" s="22">
        <f t="shared" si="2"/>
        <v>0.34589195302559822</v>
      </c>
      <c r="P12" s="23">
        <f t="shared" si="3"/>
        <v>0.41695721272680469</v>
      </c>
      <c r="Q12" s="70">
        <v>61252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5004452</v>
      </c>
      <c r="C13" s="19" t="s">
        <v>460</v>
      </c>
      <c r="D13" s="68">
        <v>3000001</v>
      </c>
      <c r="E13" s="19" t="s">
        <v>284</v>
      </c>
      <c r="F13" s="69">
        <v>60</v>
      </c>
      <c r="G13" s="19" t="s">
        <v>318</v>
      </c>
      <c r="H13" s="20">
        <v>24.15028800000001</v>
      </c>
      <c r="I13" s="21">
        <v>23.479492000000015</v>
      </c>
      <c r="J13" s="21">
        <f t="shared" si="0"/>
        <v>6.6473064468002576</v>
      </c>
      <c r="K13" s="21">
        <v>2.427057001016351</v>
      </c>
      <c r="L13" s="21">
        <v>1.6087522639527378</v>
      </c>
      <c r="M13" s="21">
        <v>2.6114971818311687</v>
      </c>
      <c r="N13" s="22">
        <f t="shared" si="1"/>
        <v>0.10336922966716441</v>
      </c>
      <c r="O13" s="22">
        <f t="shared" si="2"/>
        <v>0.17188656658198084</v>
      </c>
      <c r="P13" s="23">
        <f t="shared" si="3"/>
        <v>0.28311116981578022</v>
      </c>
      <c r="Q13" s="70">
        <v>248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5004453</v>
      </c>
      <c r="C14" s="19" t="s">
        <v>461</v>
      </c>
      <c r="D14" s="68">
        <v>3000001</v>
      </c>
      <c r="E14" s="19" t="s">
        <v>284</v>
      </c>
      <c r="F14" s="69">
        <v>80</v>
      </c>
      <c r="G14" s="19" t="s">
        <v>319</v>
      </c>
      <c r="H14" s="20">
        <v>12.104027000000004</v>
      </c>
      <c r="I14" s="21">
        <v>6.0932659999999981</v>
      </c>
      <c r="J14" s="21">
        <f t="shared" si="0"/>
        <v>1.529799659377943</v>
      </c>
      <c r="K14" s="21">
        <v>0.62777444849052699</v>
      </c>
      <c r="L14" s="21">
        <v>0.53549439934977272</v>
      </c>
      <c r="M14" s="21">
        <v>0.36653081153764333</v>
      </c>
      <c r="N14" s="22">
        <f t="shared" si="1"/>
        <v>0.10302757970693011</v>
      </c>
      <c r="O14" s="22">
        <f t="shared" si="2"/>
        <v>0.1909105638651423</v>
      </c>
      <c r="P14" s="23">
        <f t="shared" si="3"/>
        <v>0.25106398758530213</v>
      </c>
      <c r="Q14" s="70">
        <v>22</v>
      </c>
      <c r="R14" s="21">
        <v>0</v>
      </c>
      <c r="S14" s="23">
        <f t="shared" si="4"/>
        <v>0</v>
      </c>
    </row>
    <row r="15" spans="1:19" x14ac:dyDescent="0.25">
      <c r="A15" s="17"/>
      <c r="B15" s="19">
        <v>9000000</v>
      </c>
      <c r="C15" s="19" t="s">
        <v>312</v>
      </c>
      <c r="D15" s="68">
        <v>9000000</v>
      </c>
      <c r="E15" s="19" t="s">
        <v>313</v>
      </c>
      <c r="F15" s="69"/>
      <c r="G15" s="19" t="s">
        <v>320</v>
      </c>
      <c r="H15" s="20">
        <v>111.82786699999996</v>
      </c>
      <c r="I15" s="21">
        <v>124.49452000000009</v>
      </c>
      <c r="J15" s="21">
        <f t="shared" si="0"/>
        <v>36.018400631919292</v>
      </c>
      <c r="K15" s="21">
        <v>16.341992855240278</v>
      </c>
      <c r="L15" s="21">
        <v>16.318771760092829</v>
      </c>
      <c r="M15" s="21">
        <v>3.3576360165861843</v>
      </c>
      <c r="N15" s="22">
        <f t="shared" si="1"/>
        <v>0.13126676463542544</v>
      </c>
      <c r="O15" s="22">
        <f t="shared" si="2"/>
        <v>0.26234700624037977</v>
      </c>
      <c r="P15" s="23">
        <f t="shared" si="3"/>
        <v>0.28931715734892799</v>
      </c>
      <c r="Q15" s="70"/>
      <c r="R15" s="21"/>
      <c r="S15" s="23">
        <f t="shared" si="4"/>
        <v>0</v>
      </c>
    </row>
    <row r="16" spans="1:19" ht="15.75" thickBot="1" x14ac:dyDescent="0.3">
      <c r="A16" s="41" t="s">
        <v>302</v>
      </c>
      <c r="B16" s="43"/>
      <c r="C16" s="43"/>
      <c r="D16" s="65"/>
      <c r="E16" s="43"/>
      <c r="F16" s="66"/>
      <c r="G16" s="43"/>
      <c r="H16" s="44">
        <f t="shared" ref="H16:M16" ca="1" si="5">OFFSET(H16,-MATCH("PROYECTOS",$A$8:$A$48,0)-1,0)-(OFFSET(H16,-MATCH("PROYECTOS",$A$8:$A$48,0),0))</f>
        <v>0</v>
      </c>
      <c r="I16" s="45">
        <f t="shared" ca="1" si="5"/>
        <v>0.64557399999995368</v>
      </c>
      <c r="J16" s="45">
        <f t="shared" ca="1" si="5"/>
        <v>0.4168949747690931</v>
      </c>
      <c r="K16" s="45">
        <f t="shared" ca="1" si="5"/>
        <v>0.13458707265090197</v>
      </c>
      <c r="L16" s="45">
        <f t="shared" ca="1" si="5"/>
        <v>0.10896381083875895</v>
      </c>
      <c r="M16" s="45">
        <f t="shared" ca="1" si="5"/>
        <v>0.17334409127943218</v>
      </c>
      <c r="N16" s="46">
        <f t="shared" ca="1" si="1"/>
        <v>0.20847660012781127</v>
      </c>
      <c r="O16" s="46">
        <f t="shared" ca="1" si="2"/>
        <v>0.37726253456563985</v>
      </c>
      <c r="P16" s="47">
        <f t="shared" ca="1" si="3"/>
        <v>0.64577410919448897</v>
      </c>
      <c r="Q16" s="67"/>
      <c r="R16" s="45"/>
      <c r="S16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107</v>
      </c>
      <c r="B1" s="51" t="s">
        <v>1573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1575</v>
      </c>
      <c r="N2" s="72" t="s">
        <v>1595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109.56524499999998</v>
      </c>
      <c r="E6" s="14">
        <f ca="1">SUM(E7:OFFSET(E7,50,0))</f>
        <v>124.29143300000001</v>
      </c>
      <c r="F6" s="14">
        <f ca="1">SUM(F7:OFFSET(F7,50,0))</f>
        <v>36.98271014423392</v>
      </c>
      <c r="G6" s="14">
        <f ca="1">SUM(G7:OFFSET(G7,50,0))</f>
        <v>17.498052455069796</v>
      </c>
      <c r="H6" s="14">
        <f ca="1">SUM(H7:OFFSET(H7,50,0))</f>
        <v>9.7459024965792196</v>
      </c>
      <c r="I6" s="14">
        <f ca="1">SUM(I7:OFFSET(I7,50,0))</f>
        <v>9.7387551925849039</v>
      </c>
      <c r="J6" s="15">
        <f ca="1">IFERROR(G6/E6,0)</f>
        <v>0.14078245002670292</v>
      </c>
      <c r="K6" s="15">
        <f ca="1">IFERROR(SUM(G6,H6)/E6,0)</f>
        <v>0.21919414954085381</v>
      </c>
      <c r="L6" s="16">
        <f ca="1">IFERROR(SUM(G6,H6,I6)/E6,0)</f>
        <v>0.29754834465730168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</v>
      </c>
      <c r="C7" s="19" t="s">
        <v>258</v>
      </c>
      <c r="D7" s="20">
        <v>5.6261039999999998</v>
      </c>
      <c r="E7" s="21">
        <v>6.1733060000000002</v>
      </c>
      <c r="F7" s="21">
        <f t="shared" ref="F7:F31" si="0">SUM(G7,H7,I7)</f>
        <v>1.8205501095432055</v>
      </c>
      <c r="G7" s="21">
        <v>0.9010394476277952</v>
      </c>
      <c r="H7" s="21">
        <v>0.37176834914134815</v>
      </c>
      <c r="I7" s="21">
        <v>0.54774231277406216</v>
      </c>
      <c r="J7" s="22">
        <f t="shared" ref="J7:J31" si="1">IFERROR(G7/E7,0)</f>
        <v>0.14595736022607581</v>
      </c>
      <c r="K7" s="22">
        <f t="shared" ref="K7:K31" si="2">IFERROR(SUM(G7,H7)/E7,0)</f>
        <v>0.20617928169592489</v>
      </c>
      <c r="L7" s="23">
        <f t="shared" ref="L7:L31" si="3">IFERROR(SUM(G7,H7,I7)/E7,0)</f>
        <v>0.29490683104696341</v>
      </c>
      <c r="M7" s="4"/>
      <c r="N7" t="s">
        <v>266</v>
      </c>
      <c r="O7" s="5">
        <v>0.67007782848668285</v>
      </c>
      <c r="P7" s="71">
        <v>0.46882620845977885</v>
      </c>
    </row>
    <row r="8" spans="1:16" x14ac:dyDescent="0.25">
      <c r="A8" s="17"/>
      <c r="B8" s="55">
        <v>2</v>
      </c>
      <c r="C8" s="19" t="s">
        <v>259</v>
      </c>
      <c r="D8" s="20">
        <v>6.7691420000000013</v>
      </c>
      <c r="E8" s="21">
        <v>7.1988690000000011</v>
      </c>
      <c r="F8" s="21">
        <f t="shared" si="0"/>
        <v>2.440133067779243</v>
      </c>
      <c r="G8" s="21">
        <v>1.1247566444799304</v>
      </c>
      <c r="H8" s="21">
        <v>0.66924782376736403</v>
      </c>
      <c r="I8" s="21">
        <v>0.64612859953194857</v>
      </c>
      <c r="J8" s="22">
        <f t="shared" si="1"/>
        <v>0.15624074343899441</v>
      </c>
      <c r="K8" s="22">
        <f t="shared" si="2"/>
        <v>0.24920643343382054</v>
      </c>
      <c r="L8" s="23">
        <f t="shared" si="3"/>
        <v>0.33896061558826013</v>
      </c>
      <c r="M8" s="4"/>
      <c r="N8" t="s">
        <v>270</v>
      </c>
      <c r="O8" s="5">
        <v>2.1936560636386275</v>
      </c>
      <c r="P8" s="71">
        <v>0.45515021038719095</v>
      </c>
    </row>
    <row r="9" spans="1:16" x14ac:dyDescent="0.25">
      <c r="A9" s="17"/>
      <c r="B9" s="55">
        <v>3</v>
      </c>
      <c r="C9" s="19" t="s">
        <v>260</v>
      </c>
      <c r="D9" s="20">
        <v>5.8968839999999991</v>
      </c>
      <c r="E9" s="21">
        <v>6.0266990000000007</v>
      </c>
      <c r="F9" s="21">
        <f t="shared" si="0"/>
        <v>2.2425982985878363</v>
      </c>
      <c r="G9" s="21">
        <v>1.0178754252847284</v>
      </c>
      <c r="H9" s="21">
        <v>0.5440659142941513</v>
      </c>
      <c r="I9" s="21">
        <v>0.68065695900895662</v>
      </c>
      <c r="J9" s="22">
        <f t="shared" si="1"/>
        <v>0.16889435249457926</v>
      </c>
      <c r="K9" s="22">
        <f t="shared" si="2"/>
        <v>0.25917029199216346</v>
      </c>
      <c r="L9" s="23">
        <f t="shared" si="3"/>
        <v>0.37211055315485908</v>
      </c>
      <c r="M9" s="4"/>
      <c r="N9" t="s">
        <v>260</v>
      </c>
      <c r="O9" s="5">
        <v>2.2425982985878363</v>
      </c>
      <c r="P9" s="71">
        <v>0.37211055315485908</v>
      </c>
    </row>
    <row r="10" spans="1:16" x14ac:dyDescent="0.25">
      <c r="A10" s="17"/>
      <c r="B10" s="55">
        <v>4</v>
      </c>
      <c r="C10" s="19" t="s">
        <v>261</v>
      </c>
      <c r="D10" s="20">
        <v>9.8833339999999978</v>
      </c>
      <c r="E10" s="21">
        <v>10.258588999999999</v>
      </c>
      <c r="F10" s="21">
        <f t="shared" si="0"/>
        <v>2.6562819189539368</v>
      </c>
      <c r="G10" s="21">
        <v>1.3250519204229931</v>
      </c>
      <c r="H10" s="21">
        <v>0.66065902914579056</v>
      </c>
      <c r="I10" s="21">
        <v>0.67057096938515315</v>
      </c>
      <c r="J10" s="22">
        <f t="shared" si="1"/>
        <v>0.12916512401685976</v>
      </c>
      <c r="K10" s="22">
        <f t="shared" si="2"/>
        <v>0.19356569890545219</v>
      </c>
      <c r="L10" s="23">
        <f t="shared" si="3"/>
        <v>0.25893248271803626</v>
      </c>
      <c r="M10" s="4"/>
      <c r="N10" t="s">
        <v>268</v>
      </c>
      <c r="O10" s="5">
        <v>1.5126970404526219</v>
      </c>
      <c r="P10" s="71">
        <v>0.34270148629307412</v>
      </c>
    </row>
    <row r="11" spans="1:16" x14ac:dyDescent="0.25">
      <c r="A11" s="17"/>
      <c r="B11" s="55">
        <v>5</v>
      </c>
      <c r="C11" s="19" t="s">
        <v>262</v>
      </c>
      <c r="D11" s="20">
        <v>3.837771</v>
      </c>
      <c r="E11" s="21">
        <v>4.7292870000000002</v>
      </c>
      <c r="F11" s="21">
        <f t="shared" si="0"/>
        <v>1.32678581494838</v>
      </c>
      <c r="G11" s="21">
        <v>0.69511812296696007</v>
      </c>
      <c r="H11" s="21">
        <v>0.27733378042466938</v>
      </c>
      <c r="I11" s="21">
        <v>0.35433391155675054</v>
      </c>
      <c r="J11" s="22">
        <f t="shared" si="1"/>
        <v>0.14698159002973599</v>
      </c>
      <c r="K11" s="22">
        <f t="shared" si="2"/>
        <v>0.20562336423897079</v>
      </c>
      <c r="L11" s="23">
        <f t="shared" si="3"/>
        <v>0.28054669021955742</v>
      </c>
      <c r="M11" s="4"/>
      <c r="N11" t="s">
        <v>259</v>
      </c>
      <c r="O11" s="5">
        <v>2.440133067779243</v>
      </c>
      <c r="P11" s="71">
        <v>0.33896061558826013</v>
      </c>
    </row>
    <row r="12" spans="1:16" x14ac:dyDescent="0.25">
      <c r="A12" s="17"/>
      <c r="B12" s="55">
        <v>6</v>
      </c>
      <c r="C12" s="19" t="s">
        <v>263</v>
      </c>
      <c r="D12" s="20">
        <v>11.168946999999999</v>
      </c>
      <c r="E12" s="21">
        <v>11.571866</v>
      </c>
      <c r="F12" s="21">
        <f t="shared" si="0"/>
        <v>3.3175175964133814</v>
      </c>
      <c r="G12" s="21">
        <v>1.712646096944809</v>
      </c>
      <c r="H12" s="21">
        <v>0.70107708289287984</v>
      </c>
      <c r="I12" s="21">
        <v>0.90379441657569259</v>
      </c>
      <c r="J12" s="22">
        <f t="shared" si="1"/>
        <v>0.14800085802452334</v>
      </c>
      <c r="K12" s="22">
        <f t="shared" si="2"/>
        <v>0.20858547617451575</v>
      </c>
      <c r="L12" s="23">
        <f t="shared" si="3"/>
        <v>0.28668821401953509</v>
      </c>
      <c r="M12" s="4"/>
      <c r="N12" t="s">
        <v>267</v>
      </c>
      <c r="O12" s="5">
        <v>0.88053594366647303</v>
      </c>
      <c r="P12" s="71">
        <v>0.32125034200235064</v>
      </c>
    </row>
    <row r="13" spans="1:16" x14ac:dyDescent="0.25">
      <c r="A13" s="17"/>
      <c r="B13" s="55">
        <v>7</v>
      </c>
      <c r="C13" s="19" t="s">
        <v>264</v>
      </c>
      <c r="D13" s="20">
        <v>0.91580600000000012</v>
      </c>
      <c r="E13" s="21">
        <v>1.2187300000000001</v>
      </c>
      <c r="F13" s="21">
        <f t="shared" si="0"/>
        <v>0.19988302941419533</v>
      </c>
      <c r="G13" s="21">
        <v>0.1059469492174685</v>
      </c>
      <c r="H13" s="21">
        <v>4.8660529952030629E-2</v>
      </c>
      <c r="I13" s="21">
        <v>4.5275550244696205E-2</v>
      </c>
      <c r="J13" s="22">
        <f t="shared" si="1"/>
        <v>8.6932256707776531E-2</v>
      </c>
      <c r="K13" s="22">
        <f t="shared" si="2"/>
        <v>0.12685950060267584</v>
      </c>
      <c r="L13" s="23">
        <f t="shared" si="3"/>
        <v>0.16400927967162154</v>
      </c>
      <c r="M13" s="4"/>
      <c r="N13" t="s">
        <v>272</v>
      </c>
      <c r="O13" s="5">
        <v>5.1677581194926461</v>
      </c>
      <c r="P13" s="71">
        <v>0.30885383504345315</v>
      </c>
    </row>
    <row r="14" spans="1:16" x14ac:dyDescent="0.25">
      <c r="A14" s="17"/>
      <c r="B14" s="55">
        <v>8</v>
      </c>
      <c r="C14" s="19" t="s">
        <v>265</v>
      </c>
      <c r="D14" s="20">
        <v>5.5641499999999988</v>
      </c>
      <c r="E14" s="21">
        <v>5.5641500000000006</v>
      </c>
      <c r="F14" s="21">
        <f t="shared" si="0"/>
        <v>1.4056726048293058</v>
      </c>
      <c r="G14" s="21">
        <v>0.72598029393702745</v>
      </c>
      <c r="H14" s="21">
        <v>0.30205587162345182</v>
      </c>
      <c r="I14" s="21">
        <v>0.37763643926882651</v>
      </c>
      <c r="J14" s="22">
        <f t="shared" si="1"/>
        <v>0.130474608689023</v>
      </c>
      <c r="K14" s="22">
        <f t="shared" si="2"/>
        <v>0.18476068502115853</v>
      </c>
      <c r="L14" s="23">
        <f t="shared" si="3"/>
        <v>0.25263024987272192</v>
      </c>
      <c r="M14" s="4"/>
      <c r="N14" t="s">
        <v>273</v>
      </c>
      <c r="O14" s="5">
        <v>1.3491183685346186</v>
      </c>
      <c r="P14" s="71">
        <v>0.30216323816540491</v>
      </c>
    </row>
    <row r="15" spans="1:16" x14ac:dyDescent="0.25">
      <c r="A15" s="17"/>
      <c r="B15" s="55">
        <v>9</v>
      </c>
      <c r="C15" s="19" t="s">
        <v>266</v>
      </c>
      <c r="D15" s="20">
        <v>1.2245170000000003</v>
      </c>
      <c r="E15" s="21">
        <v>1.4292670000000003</v>
      </c>
      <c r="F15" s="21">
        <f t="shared" si="0"/>
        <v>0.67007782848668285</v>
      </c>
      <c r="G15" s="21">
        <v>0.37161789336823858</v>
      </c>
      <c r="H15" s="21">
        <v>0.16380417940672487</v>
      </c>
      <c r="I15" s="21">
        <v>0.13465575571171939</v>
      </c>
      <c r="J15" s="22">
        <f t="shared" si="1"/>
        <v>0.26000592847119436</v>
      </c>
      <c r="K15" s="22">
        <f t="shared" si="2"/>
        <v>0.3746130518475298</v>
      </c>
      <c r="L15" s="23">
        <f t="shared" si="3"/>
        <v>0.46882620845977885</v>
      </c>
      <c r="M15" s="4"/>
      <c r="N15" t="s">
        <v>271</v>
      </c>
      <c r="O15" s="5">
        <v>0.82598393336229492</v>
      </c>
      <c r="P15" s="71">
        <v>0.29784495727583216</v>
      </c>
    </row>
    <row r="16" spans="1:16" x14ac:dyDescent="0.25">
      <c r="A16" s="17"/>
      <c r="B16" s="55">
        <v>10</v>
      </c>
      <c r="C16" s="19" t="s">
        <v>267</v>
      </c>
      <c r="D16" s="20">
        <v>2.3191650000000004</v>
      </c>
      <c r="E16" s="21">
        <v>2.7409650000000001</v>
      </c>
      <c r="F16" s="21">
        <f t="shared" si="0"/>
        <v>0.88053594366647303</v>
      </c>
      <c r="G16" s="21">
        <v>0.45993466582149267</v>
      </c>
      <c r="H16" s="21">
        <v>0.20528717926936224</v>
      </c>
      <c r="I16" s="21">
        <v>0.21531409857561812</v>
      </c>
      <c r="J16" s="22">
        <f t="shared" si="1"/>
        <v>0.16780026954794849</v>
      </c>
      <c r="K16" s="22">
        <f t="shared" si="2"/>
        <v>0.24269622016000017</v>
      </c>
      <c r="L16" s="23">
        <f t="shared" si="3"/>
        <v>0.32125034200235064</v>
      </c>
      <c r="M16" s="4"/>
      <c r="N16" t="s">
        <v>258</v>
      </c>
      <c r="O16" s="5">
        <v>1.8205501095432055</v>
      </c>
      <c r="P16" s="71">
        <v>0.29490683104696341</v>
      </c>
    </row>
    <row r="17" spans="1:16" x14ac:dyDescent="0.25">
      <c r="A17" s="17"/>
      <c r="B17" s="55">
        <v>11</v>
      </c>
      <c r="C17" s="19" t="s">
        <v>268</v>
      </c>
      <c r="D17" s="20">
        <v>4.0711890000000004</v>
      </c>
      <c r="E17" s="21">
        <v>4.4140369999999995</v>
      </c>
      <c r="F17" s="21">
        <f t="shared" si="0"/>
        <v>1.5126970404526219</v>
      </c>
      <c r="G17" s="21">
        <v>0.78326904331333935</v>
      </c>
      <c r="H17" s="21">
        <v>0.38743099907878786</v>
      </c>
      <c r="I17" s="21">
        <v>0.34199699806049466</v>
      </c>
      <c r="J17" s="22">
        <f t="shared" si="1"/>
        <v>0.17744958714966355</v>
      </c>
      <c r="K17" s="22">
        <f t="shared" si="2"/>
        <v>0.26522207276289878</v>
      </c>
      <c r="L17" s="23">
        <f t="shared" si="3"/>
        <v>0.34270148629307412</v>
      </c>
      <c r="M17" s="4"/>
      <c r="N17" t="s">
        <v>277</v>
      </c>
      <c r="O17" s="5">
        <v>0.8647260805228143</v>
      </c>
      <c r="P17" s="71">
        <v>0.2885105339778935</v>
      </c>
    </row>
    <row r="18" spans="1:16" x14ac:dyDescent="0.25">
      <c r="A18" s="17"/>
      <c r="B18" s="55">
        <v>12</v>
      </c>
      <c r="C18" s="19" t="s">
        <v>269</v>
      </c>
      <c r="D18" s="20">
        <v>4.301044000000001</v>
      </c>
      <c r="E18" s="21">
        <v>4.6567160000000003</v>
      </c>
      <c r="F18" s="21">
        <f t="shared" si="0"/>
        <v>1.183449843316339</v>
      </c>
      <c r="G18" s="21">
        <v>0.62622445519082248</v>
      </c>
      <c r="H18" s="21">
        <v>0.2729044851148501</v>
      </c>
      <c r="I18" s="21">
        <v>0.28432090301066637</v>
      </c>
      <c r="J18" s="22">
        <f t="shared" si="1"/>
        <v>0.13447769956141248</v>
      </c>
      <c r="K18" s="22">
        <f t="shared" si="2"/>
        <v>0.1930821936114791</v>
      </c>
      <c r="L18" s="23">
        <f t="shared" si="3"/>
        <v>0.2541382904425219</v>
      </c>
      <c r="M18" s="4"/>
      <c r="N18" t="s">
        <v>263</v>
      </c>
      <c r="O18" s="5">
        <v>3.3175175964133814</v>
      </c>
      <c r="P18" s="71">
        <v>0.28668821401953509</v>
      </c>
    </row>
    <row r="19" spans="1:16" x14ac:dyDescent="0.25">
      <c r="A19" s="17"/>
      <c r="B19" s="55">
        <v>13</v>
      </c>
      <c r="C19" s="19" t="s">
        <v>270</v>
      </c>
      <c r="D19" s="20">
        <v>4.2316060000000002</v>
      </c>
      <c r="E19" s="21">
        <v>4.8196310000000002</v>
      </c>
      <c r="F19" s="21">
        <f t="shared" si="0"/>
        <v>2.1936560636386275</v>
      </c>
      <c r="G19" s="21">
        <v>1.1888861618936062</v>
      </c>
      <c r="H19" s="21">
        <v>0.44677713699638844</v>
      </c>
      <c r="I19" s="21">
        <v>0.55799276474863291</v>
      </c>
      <c r="J19" s="22">
        <f t="shared" si="1"/>
        <v>0.24667576457484114</v>
      </c>
      <c r="K19" s="22">
        <f t="shared" si="2"/>
        <v>0.33937521334931958</v>
      </c>
      <c r="L19" s="23">
        <f t="shared" si="3"/>
        <v>0.45515021038719095</v>
      </c>
      <c r="M19" s="4"/>
      <c r="N19" t="s">
        <v>278</v>
      </c>
      <c r="O19" s="5">
        <v>1.7225624767743284</v>
      </c>
      <c r="P19" s="71">
        <v>0.28280412601168847</v>
      </c>
    </row>
    <row r="20" spans="1:16" x14ac:dyDescent="0.25">
      <c r="A20" s="17"/>
      <c r="B20" s="55">
        <v>14</v>
      </c>
      <c r="C20" s="19" t="s">
        <v>271</v>
      </c>
      <c r="D20" s="20">
        <v>2.7159249999999999</v>
      </c>
      <c r="E20" s="21">
        <v>2.7732009999999998</v>
      </c>
      <c r="F20" s="21">
        <f t="shared" si="0"/>
        <v>0.82598393336229492</v>
      </c>
      <c r="G20" s="21">
        <v>0.40059734172245953</v>
      </c>
      <c r="H20" s="21">
        <v>0.17850868648383766</v>
      </c>
      <c r="I20" s="21">
        <v>0.24687790515599772</v>
      </c>
      <c r="J20" s="22">
        <f t="shared" si="1"/>
        <v>0.1444530496427989</v>
      </c>
      <c r="K20" s="22">
        <f t="shared" si="2"/>
        <v>0.20882223401992761</v>
      </c>
      <c r="L20" s="23">
        <f t="shared" si="3"/>
        <v>0.29784495727583216</v>
      </c>
      <c r="M20" s="4"/>
      <c r="N20" t="s">
        <v>262</v>
      </c>
      <c r="O20" s="5">
        <v>1.32678581494838</v>
      </c>
      <c r="P20" s="71">
        <v>0.28054669021955742</v>
      </c>
    </row>
    <row r="21" spans="1:16" x14ac:dyDescent="0.25">
      <c r="A21" s="17"/>
      <c r="B21" s="55">
        <v>15</v>
      </c>
      <c r="C21" s="19" t="s">
        <v>272</v>
      </c>
      <c r="D21" s="20">
        <v>10.247394999999999</v>
      </c>
      <c r="E21" s="21">
        <v>16.732051000000002</v>
      </c>
      <c r="F21" s="21">
        <f t="shared" si="0"/>
        <v>5.1677581194926461</v>
      </c>
      <c r="G21" s="21">
        <v>1.6884673765234766</v>
      </c>
      <c r="H21" s="21">
        <v>2.5678004823093943</v>
      </c>
      <c r="I21" s="21">
        <v>0.91149026065977523</v>
      </c>
      <c r="J21" s="22">
        <f t="shared" si="1"/>
        <v>0.10091215814029472</v>
      </c>
      <c r="K21" s="22">
        <f t="shared" si="2"/>
        <v>0.25437813085992089</v>
      </c>
      <c r="L21" s="23">
        <f t="shared" si="3"/>
        <v>0.30885383504345315</v>
      </c>
      <c r="M21" s="4"/>
      <c r="N21" t="s">
        <v>274</v>
      </c>
      <c r="O21" s="5">
        <v>0.2613079595612362</v>
      </c>
      <c r="P21" s="71">
        <v>0.27967925048804437</v>
      </c>
    </row>
    <row r="22" spans="1:16" x14ac:dyDescent="0.25">
      <c r="A22" s="17"/>
      <c r="B22" s="55">
        <v>16</v>
      </c>
      <c r="C22" s="19" t="s">
        <v>273</v>
      </c>
      <c r="D22" s="20">
        <v>4.1427639999999997</v>
      </c>
      <c r="E22" s="21">
        <v>4.4648659999999998</v>
      </c>
      <c r="F22" s="21">
        <f t="shared" si="0"/>
        <v>1.3491183685346186</v>
      </c>
      <c r="G22" s="21">
        <v>0.70999660558300093</v>
      </c>
      <c r="H22" s="21">
        <v>0.30390085087856278</v>
      </c>
      <c r="I22" s="21">
        <v>0.33522091207305493</v>
      </c>
      <c r="J22" s="22">
        <f t="shared" si="1"/>
        <v>0.15901856978081783</v>
      </c>
      <c r="K22" s="22">
        <f t="shared" si="2"/>
        <v>0.22708351302403337</v>
      </c>
      <c r="L22" s="23">
        <f t="shared" si="3"/>
        <v>0.30216323816540491</v>
      </c>
      <c r="M22" s="4"/>
      <c r="N22" t="s">
        <v>275</v>
      </c>
      <c r="O22" s="5">
        <v>0.5617839569968055</v>
      </c>
      <c r="P22" s="71">
        <v>0.26399038977842382</v>
      </c>
    </row>
    <row r="23" spans="1:16" x14ac:dyDescent="0.25">
      <c r="A23" s="17"/>
      <c r="B23" s="55">
        <v>17</v>
      </c>
      <c r="C23" s="19" t="s">
        <v>274</v>
      </c>
      <c r="D23" s="20">
        <v>0.56706099999999993</v>
      </c>
      <c r="E23" s="21">
        <v>0.93431299999999995</v>
      </c>
      <c r="F23" s="21">
        <f t="shared" si="0"/>
        <v>0.2613079595612362</v>
      </c>
      <c r="G23" s="21">
        <v>9.5253249164670706E-2</v>
      </c>
      <c r="H23" s="21">
        <v>0.11395426047965884</v>
      </c>
      <c r="I23" s="21">
        <v>5.2100449916906655E-2</v>
      </c>
      <c r="J23" s="22">
        <f t="shared" si="1"/>
        <v>0.10195004154354131</v>
      </c>
      <c r="K23" s="22">
        <f t="shared" si="2"/>
        <v>0.2239158714952372</v>
      </c>
      <c r="L23" s="23">
        <f t="shared" si="3"/>
        <v>0.27967925048804437</v>
      </c>
      <c r="M23" s="4"/>
      <c r="N23" t="s">
        <v>281</v>
      </c>
      <c r="O23" s="5">
        <v>1.3824829906225204</v>
      </c>
      <c r="P23" s="71">
        <v>0.26069041677462501</v>
      </c>
    </row>
    <row r="24" spans="1:16" x14ac:dyDescent="0.25">
      <c r="A24" s="17"/>
      <c r="B24" s="55">
        <v>18</v>
      </c>
      <c r="C24" s="19" t="s">
        <v>275</v>
      </c>
      <c r="D24" s="20">
        <v>1.7112700000000001</v>
      </c>
      <c r="E24" s="21">
        <v>2.128047</v>
      </c>
      <c r="F24" s="21">
        <f t="shared" si="0"/>
        <v>0.5617839569968055</v>
      </c>
      <c r="G24" s="21">
        <v>0.26449186194804497</v>
      </c>
      <c r="H24" s="21">
        <v>0.12095135237905197</v>
      </c>
      <c r="I24" s="21">
        <v>0.17634074266970856</v>
      </c>
      <c r="J24" s="22">
        <f t="shared" si="1"/>
        <v>0.12428854341471075</v>
      </c>
      <c r="K24" s="22">
        <f t="shared" si="2"/>
        <v>0.18112532962246461</v>
      </c>
      <c r="L24" s="23">
        <f t="shared" si="3"/>
        <v>0.26399038977842382</v>
      </c>
      <c r="M24" s="4"/>
      <c r="N24" t="s">
        <v>261</v>
      </c>
      <c r="O24" s="5">
        <v>2.6562819189539368</v>
      </c>
      <c r="P24" s="71">
        <v>0.25893248271803626</v>
      </c>
    </row>
    <row r="25" spans="1:16" x14ac:dyDescent="0.25">
      <c r="A25" s="17"/>
      <c r="B25" s="55">
        <v>19</v>
      </c>
      <c r="C25" s="19" t="s">
        <v>276</v>
      </c>
      <c r="D25" s="20">
        <v>1.853191</v>
      </c>
      <c r="E25" s="21">
        <v>2.0927120000000001</v>
      </c>
      <c r="F25" s="21">
        <f t="shared" si="0"/>
        <v>0.47945058555342257</v>
      </c>
      <c r="G25" s="21">
        <v>0.28232568246312439</v>
      </c>
      <c r="H25" s="21">
        <v>8.3858999190852046E-2</v>
      </c>
      <c r="I25" s="21">
        <v>0.11326590389944613</v>
      </c>
      <c r="J25" s="22">
        <f t="shared" si="1"/>
        <v>0.13490899964406206</v>
      </c>
      <c r="K25" s="22">
        <f t="shared" si="2"/>
        <v>0.17498092506468946</v>
      </c>
      <c r="L25" s="23">
        <f t="shared" si="3"/>
        <v>0.22910490576506587</v>
      </c>
      <c r="M25" s="4"/>
      <c r="N25" t="s">
        <v>280</v>
      </c>
      <c r="O25" s="5">
        <v>0.29871395882219076</v>
      </c>
      <c r="P25" s="71">
        <v>0.25835703916273633</v>
      </c>
    </row>
    <row r="26" spans="1:16" x14ac:dyDescent="0.25">
      <c r="A26" s="17"/>
      <c r="B26" s="55">
        <v>20</v>
      </c>
      <c r="C26" s="19" t="s">
        <v>277</v>
      </c>
      <c r="D26" s="20">
        <v>2.5971120000000001</v>
      </c>
      <c r="E26" s="21">
        <v>2.9972080000000001</v>
      </c>
      <c r="F26" s="21">
        <f t="shared" si="0"/>
        <v>0.8647260805228143</v>
      </c>
      <c r="G26" s="21">
        <v>0.41593635352182901</v>
      </c>
      <c r="H26" s="21">
        <v>0.18859502866689581</v>
      </c>
      <c r="I26" s="21">
        <v>0.26019469833408948</v>
      </c>
      <c r="J26" s="22">
        <f t="shared" si="1"/>
        <v>0.1387746040721328</v>
      </c>
      <c r="K26" s="22">
        <f t="shared" si="2"/>
        <v>0.20169817449730709</v>
      </c>
      <c r="L26" s="23">
        <f t="shared" si="3"/>
        <v>0.2885105339778935</v>
      </c>
      <c r="M26" s="4"/>
      <c r="N26" t="s">
        <v>282</v>
      </c>
      <c r="O26" s="5">
        <v>0.41823605383979157</v>
      </c>
      <c r="P26" s="71">
        <v>0.25728974211097916</v>
      </c>
    </row>
    <row r="27" spans="1:16" x14ac:dyDescent="0.25">
      <c r="A27" s="17"/>
      <c r="B27" s="55">
        <v>21</v>
      </c>
      <c r="C27" s="19" t="s">
        <v>278</v>
      </c>
      <c r="D27" s="20">
        <v>5.5750820000000001</v>
      </c>
      <c r="E27" s="21">
        <v>6.0910089999999988</v>
      </c>
      <c r="F27" s="21">
        <f t="shared" si="0"/>
        <v>1.7225624767743284</v>
      </c>
      <c r="G27" s="21">
        <v>0.88706585066393018</v>
      </c>
      <c r="H27" s="21">
        <v>0.37483810703270137</v>
      </c>
      <c r="I27" s="21">
        <v>0.46065851907769684</v>
      </c>
      <c r="J27" s="22">
        <f t="shared" si="1"/>
        <v>0.14563528812121773</v>
      </c>
      <c r="K27" s="22">
        <f t="shared" si="2"/>
        <v>0.2071748634251947</v>
      </c>
      <c r="L27" s="23">
        <f t="shared" si="3"/>
        <v>0.28280412601168847</v>
      </c>
      <c r="M27" s="4"/>
      <c r="N27" t="s">
        <v>269</v>
      </c>
      <c r="O27" s="5">
        <v>1.183449843316339</v>
      </c>
      <c r="P27" s="71">
        <v>0.2541382904425219</v>
      </c>
    </row>
    <row r="28" spans="1:16" x14ac:dyDescent="0.25">
      <c r="A28" s="17"/>
      <c r="B28" s="55">
        <v>22</v>
      </c>
      <c r="C28" s="19" t="s">
        <v>279</v>
      </c>
      <c r="D28" s="20">
        <v>6.8404170000000004</v>
      </c>
      <c r="E28" s="21">
        <v>7.1910030000000003</v>
      </c>
      <c r="F28" s="21">
        <f t="shared" si="0"/>
        <v>1.8007465001210221</v>
      </c>
      <c r="G28" s="21">
        <v>0.67214541145222029</v>
      </c>
      <c r="H28" s="21">
        <v>0.28113130382553209</v>
      </c>
      <c r="I28" s="21">
        <v>0.84746978484326974</v>
      </c>
      <c r="J28" s="22">
        <f t="shared" si="1"/>
        <v>9.3470328332809799E-2</v>
      </c>
      <c r="K28" s="22">
        <f t="shared" si="2"/>
        <v>0.13256519504688738</v>
      </c>
      <c r="L28" s="23">
        <f t="shared" si="3"/>
        <v>0.25041659697833835</v>
      </c>
      <c r="M28" s="4"/>
      <c r="N28" t="s">
        <v>265</v>
      </c>
      <c r="O28" s="5">
        <v>1.4056726048293058</v>
      </c>
      <c r="P28" s="71">
        <v>0.25263024987272192</v>
      </c>
    </row>
    <row r="29" spans="1:16" x14ac:dyDescent="0.25">
      <c r="A29" s="17"/>
      <c r="B29" s="55">
        <v>23</v>
      </c>
      <c r="C29" s="19" t="s">
        <v>280</v>
      </c>
      <c r="D29" s="20">
        <v>0.92709799999999998</v>
      </c>
      <c r="E29" s="21">
        <v>1.1562060000000001</v>
      </c>
      <c r="F29" s="21">
        <f t="shared" si="0"/>
        <v>0.29871395882219076</v>
      </c>
      <c r="G29" s="21">
        <v>0.15383061999455094</v>
      </c>
      <c r="H29" s="21">
        <v>6.6351208020932972E-2</v>
      </c>
      <c r="I29" s="21">
        <v>7.8532130806706846E-2</v>
      </c>
      <c r="J29" s="22">
        <f t="shared" si="1"/>
        <v>0.133047761380369</v>
      </c>
      <c r="K29" s="22">
        <f t="shared" si="2"/>
        <v>0.19043477374748435</v>
      </c>
      <c r="L29" s="23">
        <f t="shared" si="3"/>
        <v>0.25835703916273633</v>
      </c>
      <c r="M29" s="4"/>
      <c r="N29" t="s">
        <v>279</v>
      </c>
      <c r="O29" s="5">
        <v>1.8007465001210221</v>
      </c>
      <c r="P29" s="71">
        <v>0.25041659697833835</v>
      </c>
    </row>
    <row r="30" spans="1:16" x14ac:dyDescent="0.25">
      <c r="A30" s="17"/>
      <c r="B30" s="55">
        <v>24</v>
      </c>
      <c r="C30" s="19" t="s">
        <v>281</v>
      </c>
      <c r="D30" s="20">
        <v>5.2237920000000004</v>
      </c>
      <c r="E30" s="21">
        <v>5.3031600000000001</v>
      </c>
      <c r="F30" s="21">
        <f t="shared" si="0"/>
        <v>1.3824829906225204</v>
      </c>
      <c r="G30" s="21">
        <v>0.6850106343626976</v>
      </c>
      <c r="H30" s="21">
        <v>0.31765434890985489</v>
      </c>
      <c r="I30" s="21">
        <v>0.37981800734996796</v>
      </c>
      <c r="J30" s="22">
        <f t="shared" si="1"/>
        <v>0.1291702747725314</v>
      </c>
      <c r="K30" s="22">
        <f t="shared" si="2"/>
        <v>0.18906934417829227</v>
      </c>
      <c r="L30" s="23">
        <f t="shared" si="3"/>
        <v>0.26069041677462501</v>
      </c>
      <c r="M30" s="4"/>
      <c r="N30" t="s">
        <v>276</v>
      </c>
      <c r="O30" s="5">
        <v>0.47945058555342257</v>
      </c>
      <c r="P30" s="71">
        <v>0.22910490576506587</v>
      </c>
    </row>
    <row r="31" spans="1:16" ht="15.75" thickBot="1" x14ac:dyDescent="0.3">
      <c r="A31" s="24"/>
      <c r="B31" s="56">
        <v>25</v>
      </c>
      <c r="C31" s="26" t="s">
        <v>282</v>
      </c>
      <c r="D31" s="27">
        <v>1.3544789999999998</v>
      </c>
      <c r="E31" s="28">
        <v>1.6255449999999998</v>
      </c>
      <c r="F31" s="28">
        <f t="shared" si="0"/>
        <v>0.41823605383979157</v>
      </c>
      <c r="G31" s="28">
        <v>0.20458434720057994</v>
      </c>
      <c r="H31" s="28">
        <v>9.7285507294145646E-2</v>
      </c>
      <c r="I31" s="28">
        <v>0.11636619934506598</v>
      </c>
      <c r="J31" s="29">
        <f t="shared" si="1"/>
        <v>0.12585584969999597</v>
      </c>
      <c r="K31" s="29">
        <f t="shared" si="2"/>
        <v>0.18570378211290714</v>
      </c>
      <c r="L31" s="30">
        <f t="shared" si="3"/>
        <v>0.25728974211097916</v>
      </c>
      <c r="M31" s="4"/>
      <c r="N31" t="s">
        <v>264</v>
      </c>
      <c r="O31" s="5">
        <v>0.19988302941419533</v>
      </c>
      <c r="P31" s="71">
        <v>0.16400927967162154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topLeftCell="A11" workbookViewId="0">
      <selection activeCell="A21" sqref="A21:D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107</v>
      </c>
      <c r="B1" s="49" t="s">
        <v>1573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1576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109.56524499999998</v>
      </c>
      <c r="E6" s="14">
        <v>124.29143300000001</v>
      </c>
      <c r="F6" s="14">
        <v>36.98271014423392</v>
      </c>
      <c r="G6" s="14">
        <v>17.498052455069796</v>
      </c>
      <c r="H6" s="14">
        <v>9.7459024965792196</v>
      </c>
      <c r="I6" s="14">
        <v>9.7387551925849039</v>
      </c>
      <c r="J6" s="15">
        <v>0.14078245002670292</v>
      </c>
      <c r="K6" s="15">
        <v>0.21919414954085381</v>
      </c>
      <c r="L6" s="16">
        <v>0.29754834465730168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104.461254</v>
      </c>
      <c r="E7" s="38">
        <f ca="1">SUM(E8:OFFSET(E6,MATCH("PROYECTOS",$A$8:$A$50,0),0))</f>
        <v>118.64952000000001</v>
      </c>
      <c r="F7" s="38">
        <f ca="1">SUM(F8:OFFSET(F6,MATCH("PROYECTOS",$A$8:$A$50,0),0))</f>
        <v>35.79560396222098</v>
      </c>
      <c r="G7" s="38">
        <f ca="1">SUM(G8:OFFSET(G6,MATCH("PROYECTOS",$A$8:$A$50,0),0))</f>
        <v>17.098077826950998</v>
      </c>
      <c r="H7" s="38">
        <f ca="1">SUM(H8:OFFSET(H6,MATCH("PROYECTOS",$A$8:$A$50,0),0))</f>
        <v>9.2924942227109568</v>
      </c>
      <c r="I7" s="38">
        <f ca="1">SUM(I8:OFFSET(I6,MATCH("PROYECTOS",$A$8:$A$50,0),0))</f>
        <v>9.4050319125590249</v>
      </c>
      <c r="J7" s="39">
        <f ca="1">IFERROR(G7/E7,0)</f>
        <v>0.14410574797901413</v>
      </c>
      <c r="K7" s="39">
        <f ca="1">IFERROR(SUM(G7,H7)/E7,0)</f>
        <v>0.22242460019780907</v>
      </c>
      <c r="L7" s="40">
        <f ca="1">IFERROR(SUM(G7,H7,I7)/E7,0)</f>
        <v>0.30169194078678935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1.6932730000000003</v>
      </c>
      <c r="E8" s="21">
        <v>5.7548750000000002</v>
      </c>
      <c r="F8" s="21">
        <f t="shared" ref="F8:F13" si="0">SUM(G8,H8,I8)</f>
        <v>2.0087963158184721</v>
      </c>
      <c r="G8" s="21">
        <v>0.67605834140704246</v>
      </c>
      <c r="H8" s="21">
        <v>0.93958980029492523</v>
      </c>
      <c r="I8" s="21">
        <v>0.39314817411650438</v>
      </c>
      <c r="J8" s="22">
        <f t="shared" ref="J8:J14" si="1">IFERROR(G8/E8,0)</f>
        <v>0.11747576470506178</v>
      </c>
      <c r="K8" s="22">
        <f t="shared" ref="K8:K14" si="2">IFERROR(SUM(G8,H8)/E8,0)</f>
        <v>0.28074426320327855</v>
      </c>
      <c r="L8" s="23">
        <f t="shared" ref="L8:L14" si="3">IFERROR(SUM(G8,H8,I8)/E8,0)</f>
        <v>0.34905993888980597</v>
      </c>
      <c r="M8" s="4"/>
    </row>
    <row r="9" spans="1:13" ht="38.25" x14ac:dyDescent="0.25">
      <c r="A9" s="17"/>
      <c r="B9" s="19">
        <v>3000391</v>
      </c>
      <c r="C9" s="19" t="s">
        <v>1578</v>
      </c>
      <c r="D9" s="20">
        <v>1.796613</v>
      </c>
      <c r="E9" s="21">
        <v>1.6548930000000002</v>
      </c>
      <c r="F9" s="21">
        <f t="shared" si="0"/>
        <v>0.16644266051298473</v>
      </c>
      <c r="G9" s="21">
        <v>0.14447282081528101</v>
      </c>
      <c r="H9" s="21">
        <v>-5.3795799612998962E-3</v>
      </c>
      <c r="I9" s="21">
        <v>2.7349419659003615E-2</v>
      </c>
      <c r="J9" s="22">
        <f t="shared" si="1"/>
        <v>8.7300399974669665E-2</v>
      </c>
      <c r="K9" s="22">
        <f t="shared" si="2"/>
        <v>8.4049688320623206E-2</v>
      </c>
      <c r="L9" s="23">
        <f t="shared" si="3"/>
        <v>0.10057608589376153</v>
      </c>
      <c r="M9" s="4"/>
    </row>
    <row r="10" spans="1:13" ht="51" x14ac:dyDescent="0.25">
      <c r="A10" s="17"/>
      <c r="B10" s="19">
        <v>3000392</v>
      </c>
      <c r="C10" s="19" t="s">
        <v>1579</v>
      </c>
      <c r="D10" s="20">
        <v>0.54400000000000004</v>
      </c>
      <c r="E10" s="21">
        <v>1.0859580000000002</v>
      </c>
      <c r="F10" s="21">
        <f t="shared" si="0"/>
        <v>0.32931707953684963</v>
      </c>
      <c r="G10" s="21">
        <v>0</v>
      </c>
      <c r="H10" s="21">
        <v>0.32602997959475033</v>
      </c>
      <c r="I10" s="21">
        <v>3.287099942099303E-3</v>
      </c>
      <c r="J10" s="22">
        <f t="shared" si="1"/>
        <v>0</v>
      </c>
      <c r="K10" s="22">
        <f t="shared" si="2"/>
        <v>0.30022337843153257</v>
      </c>
      <c r="L10" s="23">
        <f t="shared" si="3"/>
        <v>0.30325029102124534</v>
      </c>
      <c r="M10" s="4"/>
    </row>
    <row r="11" spans="1:13" ht="25.5" x14ac:dyDescent="0.25">
      <c r="A11" s="17"/>
      <c r="B11" s="19">
        <v>3000545</v>
      </c>
      <c r="C11" s="19" t="s">
        <v>1580</v>
      </c>
      <c r="D11" s="20">
        <v>1.3429800000000001</v>
      </c>
      <c r="E11" s="21">
        <v>1.92354</v>
      </c>
      <c r="F11" s="21">
        <f t="shared" si="0"/>
        <v>0.37200000882148743</v>
      </c>
      <c r="G11" s="21">
        <v>0</v>
      </c>
      <c r="H11" s="21">
        <v>0.37200000882148743</v>
      </c>
      <c r="I11" s="21">
        <v>0</v>
      </c>
      <c r="J11" s="22">
        <f t="shared" si="1"/>
        <v>0</v>
      </c>
      <c r="K11" s="22">
        <f t="shared" si="2"/>
        <v>0.19339343544791759</v>
      </c>
      <c r="L11" s="23">
        <f t="shared" si="3"/>
        <v>0.19339343544791759</v>
      </c>
      <c r="M11" s="4"/>
    </row>
    <row r="12" spans="1:13" ht="38.25" x14ac:dyDescent="0.25">
      <c r="A12" s="17"/>
      <c r="B12" s="19">
        <v>3000546</v>
      </c>
      <c r="C12" s="19" t="s">
        <v>1581</v>
      </c>
      <c r="D12" s="20">
        <v>98.644567999999992</v>
      </c>
      <c r="E12" s="21">
        <v>107.12592700000002</v>
      </c>
      <c r="F12" s="21">
        <f t="shared" si="0"/>
        <v>32.434758110287135</v>
      </c>
      <c r="G12" s="21">
        <v>16.277546664728675</v>
      </c>
      <c r="H12" s="21">
        <v>7.188054007714527</v>
      </c>
      <c r="I12" s="21">
        <v>8.9691574378439327</v>
      </c>
      <c r="J12" s="22">
        <f t="shared" si="1"/>
        <v>0.15194777884842642</v>
      </c>
      <c r="K12" s="22">
        <f t="shared" si="2"/>
        <v>0.21904688556340984</v>
      </c>
      <c r="L12" s="23">
        <f t="shared" si="3"/>
        <v>0.302772251485741</v>
      </c>
      <c r="M12" s="4"/>
    </row>
    <row r="13" spans="1:13" ht="25.5" x14ac:dyDescent="0.25">
      <c r="A13" s="17"/>
      <c r="B13" s="19">
        <v>3000567</v>
      </c>
      <c r="C13" s="19" t="s">
        <v>1582</v>
      </c>
      <c r="D13" s="20">
        <v>0.43981999999999999</v>
      </c>
      <c r="E13" s="21">
        <v>1.1043270000000001</v>
      </c>
      <c r="F13" s="21">
        <f t="shared" si="0"/>
        <v>0.48428978724405169</v>
      </c>
      <c r="G13" s="21">
        <v>0</v>
      </c>
      <c r="H13" s="21">
        <v>0.47220000624656677</v>
      </c>
      <c r="I13" s="21">
        <v>1.2089780997484922E-2</v>
      </c>
      <c r="J13" s="22">
        <f t="shared" si="1"/>
        <v>0</v>
      </c>
      <c r="K13" s="22">
        <f t="shared" si="2"/>
        <v>0.42759074644246381</v>
      </c>
      <c r="L13" s="23">
        <f t="shared" si="3"/>
        <v>0.43853839238201336</v>
      </c>
      <c r="M13" s="4"/>
    </row>
    <row r="14" spans="1:13" ht="15.75" thickBot="1" x14ac:dyDescent="0.3">
      <c r="A14" s="41" t="s">
        <v>302</v>
      </c>
      <c r="B14" s="43"/>
      <c r="C14" s="43"/>
      <c r="D14" s="44">
        <f ca="1">OFFSET(D14,-MATCH("PROYECTOS",$A$8:$A$50,0)-1,0)-(OFFSET(D14,-MATCH("PROYECTOS",$A$8:$A$50,0),0))</f>
        <v>5.1039909999999793</v>
      </c>
      <c r="E14" s="45">
        <f t="shared" ref="E14:I14" ca="1" si="4">OFFSET(E14,-MATCH("PROYECTOS",$A$8:$A$50,0)-1,0)-(OFFSET(E14,-MATCH("PROYECTOS",$A$8:$A$50,0),0))</f>
        <v>5.6419130000000024</v>
      </c>
      <c r="F14" s="45">
        <f t="shared" ca="1" si="4"/>
        <v>1.1871061820129398</v>
      </c>
      <c r="G14" s="45">
        <f t="shared" ca="1" si="4"/>
        <v>0.39997462811879814</v>
      </c>
      <c r="H14" s="45">
        <f t="shared" ca="1" si="4"/>
        <v>0.45340827386826277</v>
      </c>
      <c r="I14" s="45">
        <f t="shared" ca="1" si="4"/>
        <v>0.33372328002587892</v>
      </c>
      <c r="J14" s="46">
        <f t="shared" ca="1" si="1"/>
        <v>7.0893441305953847E-2</v>
      </c>
      <c r="K14" s="46">
        <f t="shared" ca="1" si="2"/>
        <v>0.15125772091612552</v>
      </c>
      <c r="L14" s="47">
        <f t="shared" ca="1" si="3"/>
        <v>0.21040845224180865</v>
      </c>
      <c r="M14" s="4"/>
    </row>
    <row r="15" spans="1:13" ht="15.75" thickBot="1" x14ac:dyDescent="0.3"/>
    <row r="16" spans="1:13" ht="15.75" thickBot="1" x14ac:dyDescent="0.3">
      <c r="A16" s="89" t="s">
        <v>324</v>
      </c>
      <c r="B16" s="90"/>
      <c r="C16" s="90"/>
      <c r="D16" s="91"/>
    </row>
    <row r="17" spans="1:4" ht="15.75" thickBot="1" x14ac:dyDescent="0.3">
      <c r="A17" s="1" t="s">
        <v>1596</v>
      </c>
    </row>
    <row r="18" spans="1:4" ht="45" customHeight="1" x14ac:dyDescent="0.25">
      <c r="A18" s="82" t="s">
        <v>326</v>
      </c>
      <c r="B18" s="83"/>
      <c r="C18" s="83"/>
      <c r="D18" s="94" t="s">
        <v>327</v>
      </c>
    </row>
    <row r="19" spans="1:4" ht="15.75" thickBot="1" x14ac:dyDescent="0.3">
      <c r="A19" s="92"/>
      <c r="B19" s="93"/>
      <c r="C19" s="93"/>
      <c r="D19" s="95"/>
    </row>
    <row r="20" spans="1:4" ht="38.25" x14ac:dyDescent="0.25">
      <c r="A20" s="17"/>
      <c r="B20" s="19">
        <v>3000391</v>
      </c>
      <c r="C20" s="19" t="s">
        <v>1578</v>
      </c>
      <c r="D20" s="23">
        <v>0.10057608589376153</v>
      </c>
    </row>
    <row r="21" spans="1:4" ht="26.25" thickBot="1" x14ac:dyDescent="0.3">
      <c r="A21" s="24"/>
      <c r="B21" s="26">
        <v>3000545</v>
      </c>
      <c r="C21" s="26" t="s">
        <v>1580</v>
      </c>
      <c r="D21" s="30">
        <v>0.19339343544791759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1"/>
  <sheetViews>
    <sheetView topLeftCell="A16" workbookViewId="0">
      <selection activeCell="A21" sqref="A21:XFD2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107</v>
      </c>
      <c r="B1" s="49" t="s">
        <v>1573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1577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109.56524499999998</v>
      </c>
      <c r="I6" s="14">
        <v>124.29143300000001</v>
      </c>
      <c r="J6" s="14">
        <v>36.98271014423392</v>
      </c>
      <c r="K6" s="14">
        <v>17.498052455069796</v>
      </c>
      <c r="L6" s="14">
        <v>9.7459024965792196</v>
      </c>
      <c r="M6" s="14">
        <v>9.7387551925849039</v>
      </c>
      <c r="N6" s="15">
        <v>0.14078245002670292</v>
      </c>
      <c r="O6" s="15">
        <v>0.21919414954085381</v>
      </c>
      <c r="P6" s="16">
        <v>0.29754834465730168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SUM(H8:OFFSET(H6,MATCH("PROYECTOS",$A$8:$A$30,0),0))</f>
        <v>104.461254</v>
      </c>
      <c r="I7" s="38">
        <f ca="1">SUM(I8:OFFSET(I6,MATCH("PROYECTOS",$A$8:$A$30,0),0))</f>
        <v>118.64951999999995</v>
      </c>
      <c r="J7" s="38">
        <f ca="1">SUM(J8:OFFSET(J6,MATCH("PROYECTOS",$A$8:$A$30,0),0))</f>
        <v>35.79560396222098</v>
      </c>
      <c r="K7" s="38">
        <f ca="1">SUM(K8:OFFSET(K6,MATCH("PROYECTOS",$A$8:$A$30,0),0))</f>
        <v>17.098077826950998</v>
      </c>
      <c r="L7" s="38">
        <f ca="1">SUM(L8:OFFSET(L6,MATCH("PROYECTOS",$A$8:$A$30,0),0))</f>
        <v>9.2924942227109568</v>
      </c>
      <c r="M7" s="38">
        <f ca="1">SUM(M8:OFFSET(M6,MATCH("PROYECTOS",$A$8:$A$30,0),0))</f>
        <v>9.4050319125590249</v>
      </c>
      <c r="N7" s="39">
        <f ca="1">IFERROR(K7/I7,0)</f>
        <v>0.14410574797901421</v>
      </c>
      <c r="O7" s="39">
        <f ca="1">IFERROR(SUM(K7,L7)/I7,0)</f>
        <v>0.22242460019780919</v>
      </c>
      <c r="P7" s="40">
        <f ca="1">IFERROR(SUM(K7,L7,M7)/I7,0)</f>
        <v>0.30169194078678946</v>
      </c>
      <c r="Q7" s="64"/>
      <c r="R7" s="38"/>
      <c r="S7" s="40"/>
    </row>
    <row r="8" spans="1:19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1</v>
      </c>
      <c r="G8" s="19" t="s">
        <v>539</v>
      </c>
      <c r="H8" s="20">
        <v>1.6932730000000003</v>
      </c>
      <c r="I8" s="21">
        <v>5.7548750000000002</v>
      </c>
      <c r="J8" s="21">
        <f t="shared" ref="J8:J20" si="0">SUM(K8,L8,M8)</f>
        <v>2.0087963158184721</v>
      </c>
      <c r="K8" s="21">
        <v>0.67605834140704246</v>
      </c>
      <c r="L8" s="21">
        <v>0.93958980029492523</v>
      </c>
      <c r="M8" s="21">
        <v>0.39314817411650438</v>
      </c>
      <c r="N8" s="22">
        <f t="shared" ref="N8:N21" si="1">IFERROR(K8/I8,0)</f>
        <v>0.11747576470506178</v>
      </c>
      <c r="O8" s="22">
        <f t="shared" ref="O8:O21" si="2">IFERROR(SUM(K8,L8)/I8,0)</f>
        <v>0.28074426320327855</v>
      </c>
      <c r="P8" s="23">
        <f t="shared" ref="P8:P21" si="3">IFERROR(SUM(K8,L8,M8)/I8,0)</f>
        <v>0.34905993888980597</v>
      </c>
      <c r="Q8" s="70">
        <v>9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5003152</v>
      </c>
      <c r="C9" s="19" t="s">
        <v>1583</v>
      </c>
      <c r="D9" s="68">
        <v>3000545</v>
      </c>
      <c r="E9" s="19" t="s">
        <v>1580</v>
      </c>
      <c r="F9" s="69">
        <v>408</v>
      </c>
      <c r="G9" s="19" t="s">
        <v>854</v>
      </c>
      <c r="H9" s="20">
        <v>0.57500000000000007</v>
      </c>
      <c r="I9" s="21">
        <v>0.85620200000000002</v>
      </c>
      <c r="J9" s="21">
        <f t="shared" si="0"/>
        <v>0.18000000715255737</v>
      </c>
      <c r="K9" s="21">
        <v>0</v>
      </c>
      <c r="L9" s="21">
        <v>0.18000000715255737</v>
      </c>
      <c r="M9" s="21">
        <v>0</v>
      </c>
      <c r="N9" s="22">
        <f t="shared" si="1"/>
        <v>0</v>
      </c>
      <c r="O9" s="22">
        <f t="shared" si="2"/>
        <v>0.21023077165500356</v>
      </c>
      <c r="P9" s="23">
        <f t="shared" si="3"/>
        <v>0.21023077165500356</v>
      </c>
      <c r="Q9" s="70">
        <v>0</v>
      </c>
      <c r="R9" s="21">
        <v>0</v>
      </c>
      <c r="S9" s="23">
        <f t="shared" ref="S9:S20" si="4">IFERROR(R9/Q9,0)</f>
        <v>0</v>
      </c>
    </row>
    <row r="10" spans="1:19" ht="51" x14ac:dyDescent="0.25">
      <c r="A10" s="17"/>
      <c r="B10" s="19">
        <v>5003154</v>
      </c>
      <c r="C10" s="19" t="s">
        <v>1584</v>
      </c>
      <c r="D10" s="68">
        <v>3000391</v>
      </c>
      <c r="E10" s="19" t="s">
        <v>1578</v>
      </c>
      <c r="F10" s="69">
        <v>240</v>
      </c>
      <c r="G10" s="19" t="s">
        <v>1015</v>
      </c>
      <c r="H10" s="20">
        <v>1.096338</v>
      </c>
      <c r="I10" s="21">
        <v>0.99489300000000014</v>
      </c>
      <c r="J10" s="21">
        <f t="shared" si="0"/>
        <v>0.13719266084081028</v>
      </c>
      <c r="K10" s="21">
        <v>0.14447282081528101</v>
      </c>
      <c r="L10" s="21">
        <v>-5.3795799612998962E-3</v>
      </c>
      <c r="M10" s="21">
        <v>-1.9005800131708384E-3</v>
      </c>
      <c r="N10" s="22">
        <f t="shared" si="1"/>
        <v>0.14521443091395858</v>
      </c>
      <c r="O10" s="22">
        <f t="shared" si="2"/>
        <v>0.13980723641032863</v>
      </c>
      <c r="P10" s="23">
        <f t="shared" si="3"/>
        <v>0.13789690031069698</v>
      </c>
      <c r="Q10" s="70">
        <v>202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5003155</v>
      </c>
      <c r="C11" s="19" t="s">
        <v>1585</v>
      </c>
      <c r="D11" s="68">
        <v>3000391</v>
      </c>
      <c r="E11" s="19" t="s">
        <v>1578</v>
      </c>
      <c r="F11" s="69">
        <v>240</v>
      </c>
      <c r="G11" s="19" t="s">
        <v>1015</v>
      </c>
      <c r="H11" s="20">
        <v>0.22994000000000001</v>
      </c>
      <c r="I11" s="21">
        <v>0</v>
      </c>
      <c r="J11" s="21">
        <f t="shared" si="0"/>
        <v>0</v>
      </c>
      <c r="K11" s="21">
        <v>0</v>
      </c>
      <c r="L11" s="21">
        <v>0</v>
      </c>
      <c r="M11" s="21">
        <v>0</v>
      </c>
      <c r="N11" s="22">
        <f t="shared" si="1"/>
        <v>0</v>
      </c>
      <c r="O11" s="22">
        <f t="shared" si="2"/>
        <v>0</v>
      </c>
      <c r="P11" s="23">
        <f t="shared" si="3"/>
        <v>0</v>
      </c>
      <c r="Q11" s="70">
        <v>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5003156</v>
      </c>
      <c r="C12" s="19" t="s">
        <v>1586</v>
      </c>
      <c r="D12" s="68">
        <v>3000391</v>
      </c>
      <c r="E12" s="19" t="s">
        <v>1578</v>
      </c>
      <c r="F12" s="69">
        <v>240</v>
      </c>
      <c r="G12" s="19" t="s">
        <v>1015</v>
      </c>
      <c r="H12" s="20">
        <v>0.46785999999999994</v>
      </c>
      <c r="I12" s="21">
        <v>0.66</v>
      </c>
      <c r="J12" s="21">
        <f t="shared" si="0"/>
        <v>2.9249999672174454E-2</v>
      </c>
      <c r="K12" s="21">
        <v>0</v>
      </c>
      <c r="L12" s="21">
        <v>0</v>
      </c>
      <c r="M12" s="21">
        <v>2.9249999672174454E-2</v>
      </c>
      <c r="N12" s="22">
        <f t="shared" si="1"/>
        <v>0</v>
      </c>
      <c r="O12" s="22">
        <f t="shared" si="2"/>
        <v>0</v>
      </c>
      <c r="P12" s="23">
        <f t="shared" si="3"/>
        <v>4.4318181321476441E-2</v>
      </c>
      <c r="Q12" s="70">
        <v>79</v>
      </c>
      <c r="R12" s="21">
        <v>0</v>
      </c>
      <c r="S12" s="23">
        <f t="shared" si="4"/>
        <v>0</v>
      </c>
    </row>
    <row r="13" spans="1:19" ht="63.75" x14ac:dyDescent="0.25">
      <c r="A13" s="17"/>
      <c r="B13" s="19">
        <v>5003158</v>
      </c>
      <c r="C13" s="19" t="s">
        <v>1587</v>
      </c>
      <c r="D13" s="68">
        <v>3000391</v>
      </c>
      <c r="E13" s="19" t="s">
        <v>1578</v>
      </c>
      <c r="F13" s="69">
        <v>86</v>
      </c>
      <c r="G13" s="19" t="s">
        <v>508</v>
      </c>
      <c r="H13" s="20">
        <v>2.4750000000000002E-3</v>
      </c>
      <c r="I13" s="21">
        <v>0</v>
      </c>
      <c r="J13" s="21">
        <f t="shared" si="0"/>
        <v>0</v>
      </c>
      <c r="K13" s="21">
        <v>0</v>
      </c>
      <c r="L13" s="21">
        <v>0</v>
      </c>
      <c r="M13" s="21">
        <v>0</v>
      </c>
      <c r="N13" s="22">
        <f t="shared" si="1"/>
        <v>0</v>
      </c>
      <c r="O13" s="22">
        <f t="shared" si="2"/>
        <v>0</v>
      </c>
      <c r="P13" s="23">
        <f t="shared" si="3"/>
        <v>0</v>
      </c>
      <c r="Q13" s="70">
        <v>0</v>
      </c>
      <c r="R13" s="21">
        <v>0</v>
      </c>
      <c r="S13" s="23">
        <f t="shared" si="4"/>
        <v>0</v>
      </c>
    </row>
    <row r="14" spans="1:19" ht="51" x14ac:dyDescent="0.25">
      <c r="A14" s="17"/>
      <c r="B14" s="19">
        <v>5003160</v>
      </c>
      <c r="C14" s="19" t="s">
        <v>1588</v>
      </c>
      <c r="D14" s="68">
        <v>3000392</v>
      </c>
      <c r="E14" s="19" t="s">
        <v>1579</v>
      </c>
      <c r="F14" s="69">
        <v>408</v>
      </c>
      <c r="G14" s="19" t="s">
        <v>854</v>
      </c>
      <c r="H14" s="20">
        <v>0.36</v>
      </c>
      <c r="I14" s="21">
        <v>6.2E-2</v>
      </c>
      <c r="J14" s="21">
        <f t="shared" si="0"/>
        <v>9.5170900749508291E-3</v>
      </c>
      <c r="K14" s="21">
        <v>0</v>
      </c>
      <c r="L14" s="21">
        <v>6.2299901328515261E-3</v>
      </c>
      <c r="M14" s="21">
        <v>3.287099942099303E-3</v>
      </c>
      <c r="N14" s="22">
        <f t="shared" si="1"/>
        <v>0</v>
      </c>
      <c r="O14" s="22">
        <f t="shared" si="2"/>
        <v>0.10048371182018591</v>
      </c>
      <c r="P14" s="23">
        <f t="shared" si="3"/>
        <v>0.15350145282178757</v>
      </c>
      <c r="Q14" s="70">
        <v>1200</v>
      </c>
      <c r="R14" s="21">
        <v>0</v>
      </c>
      <c r="S14" s="23">
        <f t="shared" si="4"/>
        <v>0</v>
      </c>
    </row>
    <row r="15" spans="1:19" ht="51" x14ac:dyDescent="0.25">
      <c r="A15" s="17"/>
      <c r="B15" s="19">
        <v>5003161</v>
      </c>
      <c r="C15" s="19" t="s">
        <v>1589</v>
      </c>
      <c r="D15" s="68">
        <v>3000392</v>
      </c>
      <c r="E15" s="19" t="s">
        <v>1579</v>
      </c>
      <c r="F15" s="69">
        <v>408</v>
      </c>
      <c r="G15" s="19" t="s">
        <v>854</v>
      </c>
      <c r="H15" s="20">
        <v>0.184</v>
      </c>
      <c r="I15" s="21">
        <v>1.0239580000000001</v>
      </c>
      <c r="J15" s="21">
        <f t="shared" si="0"/>
        <v>0.3197999894618988</v>
      </c>
      <c r="K15" s="21">
        <v>0</v>
      </c>
      <c r="L15" s="21">
        <v>0.3197999894618988</v>
      </c>
      <c r="M15" s="21">
        <v>0</v>
      </c>
      <c r="N15" s="22">
        <f t="shared" si="1"/>
        <v>0</v>
      </c>
      <c r="O15" s="22">
        <f t="shared" si="2"/>
        <v>0.31231748710581758</v>
      </c>
      <c r="P15" s="23">
        <f t="shared" si="3"/>
        <v>0.31231748710581758</v>
      </c>
      <c r="Q15" s="70">
        <v>0</v>
      </c>
      <c r="R15" s="21">
        <v>0</v>
      </c>
      <c r="S15" s="23">
        <f t="shared" si="4"/>
        <v>0</v>
      </c>
    </row>
    <row r="16" spans="1:19" ht="25.5" x14ac:dyDescent="0.25">
      <c r="A16" s="17"/>
      <c r="B16" s="19">
        <v>5004211</v>
      </c>
      <c r="C16" s="19" t="s">
        <v>1590</v>
      </c>
      <c r="D16" s="68">
        <v>3000545</v>
      </c>
      <c r="E16" s="19" t="s">
        <v>1580</v>
      </c>
      <c r="F16" s="69">
        <v>544</v>
      </c>
      <c r="G16" s="19" t="s">
        <v>1020</v>
      </c>
      <c r="H16" s="20">
        <v>0.43386000000000002</v>
      </c>
      <c r="I16" s="21">
        <v>0.71667800000000004</v>
      </c>
      <c r="J16" s="21">
        <f t="shared" si="0"/>
        <v>0.19200000166893005</v>
      </c>
      <c r="K16" s="21">
        <v>0</v>
      </c>
      <c r="L16" s="21">
        <v>0.19200000166893005</v>
      </c>
      <c r="M16" s="21">
        <v>0</v>
      </c>
      <c r="N16" s="22">
        <f t="shared" si="1"/>
        <v>0</v>
      </c>
      <c r="O16" s="22">
        <f t="shared" si="2"/>
        <v>0.26790274247141677</v>
      </c>
      <c r="P16" s="23">
        <f t="shared" si="3"/>
        <v>0.26790274247141677</v>
      </c>
      <c r="Q16" s="70">
        <v>0</v>
      </c>
      <c r="R16" s="21">
        <v>0</v>
      </c>
      <c r="S16" s="23">
        <f t="shared" si="4"/>
        <v>0</v>
      </c>
    </row>
    <row r="17" spans="1:19" ht="25.5" x14ac:dyDescent="0.25">
      <c r="A17" s="17"/>
      <c r="B17" s="19">
        <v>5004213</v>
      </c>
      <c r="C17" s="19" t="s">
        <v>1591</v>
      </c>
      <c r="D17" s="68">
        <v>3000545</v>
      </c>
      <c r="E17" s="19" t="s">
        <v>1580</v>
      </c>
      <c r="F17" s="69">
        <v>236</v>
      </c>
      <c r="G17" s="19" t="s">
        <v>1328</v>
      </c>
      <c r="H17" s="20">
        <v>0.33411999999999997</v>
      </c>
      <c r="I17" s="21">
        <v>0.35065999999999997</v>
      </c>
      <c r="J17" s="21">
        <f t="shared" si="0"/>
        <v>0</v>
      </c>
      <c r="K17" s="21">
        <v>0</v>
      </c>
      <c r="L17" s="21">
        <v>0</v>
      </c>
      <c r="M17" s="21">
        <v>0</v>
      </c>
      <c r="N17" s="22">
        <f t="shared" si="1"/>
        <v>0</v>
      </c>
      <c r="O17" s="22">
        <f t="shared" si="2"/>
        <v>0</v>
      </c>
      <c r="P17" s="23">
        <f t="shared" si="3"/>
        <v>0</v>
      </c>
      <c r="Q17" s="70">
        <v>0</v>
      </c>
      <c r="R17" s="21">
        <v>0</v>
      </c>
      <c r="S17" s="23">
        <f t="shared" si="4"/>
        <v>0</v>
      </c>
    </row>
    <row r="18" spans="1:19" ht="51" x14ac:dyDescent="0.25">
      <c r="A18" s="17"/>
      <c r="B18" s="19">
        <v>5004214</v>
      </c>
      <c r="C18" s="19" t="s">
        <v>1592</v>
      </c>
      <c r="D18" s="68">
        <v>3000546</v>
      </c>
      <c r="E18" s="19" t="s">
        <v>1581</v>
      </c>
      <c r="F18" s="69">
        <v>236</v>
      </c>
      <c r="G18" s="19" t="s">
        <v>1328</v>
      </c>
      <c r="H18" s="20">
        <v>94.208791999999988</v>
      </c>
      <c r="I18" s="21">
        <v>102.00340699999997</v>
      </c>
      <c r="J18" s="21">
        <f t="shared" si="0"/>
        <v>31.589842517962666</v>
      </c>
      <c r="K18" s="21">
        <v>15.989980783749729</v>
      </c>
      <c r="L18" s="21">
        <v>6.8923180559695538</v>
      </c>
      <c r="M18" s="21">
        <v>8.7075436782433826</v>
      </c>
      <c r="N18" s="22">
        <f t="shared" si="1"/>
        <v>0.1567592814203719</v>
      </c>
      <c r="O18" s="22">
        <f t="shared" si="2"/>
        <v>0.22432877011372071</v>
      </c>
      <c r="P18" s="23">
        <f t="shared" si="3"/>
        <v>0.30969399402475523</v>
      </c>
      <c r="Q18" s="70">
        <v>251454.5</v>
      </c>
      <c r="R18" s="21">
        <v>0</v>
      </c>
      <c r="S18" s="23">
        <f t="shared" si="4"/>
        <v>0</v>
      </c>
    </row>
    <row r="19" spans="1:19" ht="38.25" x14ac:dyDescent="0.25">
      <c r="A19" s="17"/>
      <c r="B19" s="19">
        <v>5004215</v>
      </c>
      <c r="C19" s="19" t="s">
        <v>1593</v>
      </c>
      <c r="D19" s="68">
        <v>3000546</v>
      </c>
      <c r="E19" s="19" t="s">
        <v>1581</v>
      </c>
      <c r="F19" s="69">
        <v>236</v>
      </c>
      <c r="G19" s="19" t="s">
        <v>1328</v>
      </c>
      <c r="H19" s="20">
        <v>4.4357760000000015</v>
      </c>
      <c r="I19" s="21">
        <v>5.1225200000000006</v>
      </c>
      <c r="J19" s="21">
        <f t="shared" si="0"/>
        <v>0.84491559232446889</v>
      </c>
      <c r="K19" s="21">
        <v>0.28756588097894564</v>
      </c>
      <c r="L19" s="21">
        <v>0.29573595174497314</v>
      </c>
      <c r="M19" s="21">
        <v>0.26161375960055011</v>
      </c>
      <c r="N19" s="22">
        <f t="shared" si="1"/>
        <v>5.6137580913094648E-2</v>
      </c>
      <c r="O19" s="22">
        <f t="shared" si="2"/>
        <v>0.11387009376711438</v>
      </c>
      <c r="P19" s="23">
        <f t="shared" si="3"/>
        <v>0.16494139453325096</v>
      </c>
      <c r="Q19" s="70">
        <v>10</v>
      </c>
      <c r="R19" s="21">
        <v>0</v>
      </c>
      <c r="S19" s="23">
        <f t="shared" si="4"/>
        <v>0</v>
      </c>
    </row>
    <row r="20" spans="1:19" ht="25.5" x14ac:dyDescent="0.25">
      <c r="A20" s="17"/>
      <c r="B20" s="19">
        <v>5004282</v>
      </c>
      <c r="C20" s="19" t="s">
        <v>1594</v>
      </c>
      <c r="D20" s="68">
        <v>3000567</v>
      </c>
      <c r="E20" s="19" t="s">
        <v>1582</v>
      </c>
      <c r="F20" s="69">
        <v>236</v>
      </c>
      <c r="G20" s="19" t="s">
        <v>1328</v>
      </c>
      <c r="H20" s="20">
        <v>0.43981999999999999</v>
      </c>
      <c r="I20" s="21">
        <v>1.1043270000000001</v>
      </c>
      <c r="J20" s="21">
        <f t="shared" si="0"/>
        <v>0.48428978724405169</v>
      </c>
      <c r="K20" s="21">
        <v>0</v>
      </c>
      <c r="L20" s="21">
        <v>0.47220000624656677</v>
      </c>
      <c r="M20" s="21">
        <v>1.2089780997484922E-2</v>
      </c>
      <c r="N20" s="22">
        <f t="shared" si="1"/>
        <v>0</v>
      </c>
      <c r="O20" s="22">
        <f t="shared" si="2"/>
        <v>0.42759074644246381</v>
      </c>
      <c r="P20" s="23">
        <f t="shared" si="3"/>
        <v>0.43853839238201336</v>
      </c>
      <c r="Q20" s="70">
        <v>0</v>
      </c>
      <c r="R20" s="21">
        <v>0</v>
      </c>
      <c r="S20" s="23">
        <f t="shared" si="4"/>
        <v>0</v>
      </c>
    </row>
    <row r="21" spans="1:19" ht="15.75" thickBot="1" x14ac:dyDescent="0.3">
      <c r="A21" s="41" t="s">
        <v>302</v>
      </c>
      <c r="B21" s="43"/>
      <c r="C21" s="43"/>
      <c r="D21" s="65"/>
      <c r="E21" s="43"/>
      <c r="F21" s="66"/>
      <c r="G21" s="43"/>
      <c r="H21" s="44">
        <f t="shared" ref="H21:M21" ca="1" si="5">OFFSET(H21,-MATCH("PROYECTOS",$A$8:$A$30,0)-1,0)-(OFFSET(H21,-MATCH("PROYECTOS",$A$8:$A$30,0),0))</f>
        <v>5.1039909999999793</v>
      </c>
      <c r="I21" s="45">
        <f t="shared" ca="1" si="5"/>
        <v>5.6419130000000592</v>
      </c>
      <c r="J21" s="45">
        <f t="shared" ca="1" si="5"/>
        <v>1.1871061820129398</v>
      </c>
      <c r="K21" s="45">
        <f t="shared" ca="1" si="5"/>
        <v>0.39997462811879814</v>
      </c>
      <c r="L21" s="45">
        <f t="shared" ca="1" si="5"/>
        <v>0.45340827386826277</v>
      </c>
      <c r="M21" s="45">
        <f t="shared" ca="1" si="5"/>
        <v>0.33372328002587892</v>
      </c>
      <c r="N21" s="46">
        <f t="shared" ca="1" si="1"/>
        <v>7.0893441305953125E-2</v>
      </c>
      <c r="O21" s="46">
        <f t="shared" ca="1" si="2"/>
        <v>0.15125772091612399</v>
      </c>
      <c r="P21" s="47">
        <f t="shared" ca="1" si="3"/>
        <v>0.21040845224180652</v>
      </c>
      <c r="Q21" s="67"/>
      <c r="R21" s="45"/>
      <c r="S21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workbookViewId="0">
      <selection activeCell="A16" sqref="A16:L1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108</v>
      </c>
      <c r="B1" s="50" t="s">
        <v>68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1597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890.12782000000016</v>
      </c>
      <c r="E6" s="14">
        <v>1909.8714859999995</v>
      </c>
      <c r="F6" s="14">
        <v>293.05637192168422</v>
      </c>
      <c r="G6" s="14">
        <v>71.538102991190954</v>
      </c>
      <c r="H6" s="14">
        <v>124.48117332439946</v>
      </c>
      <c r="I6" s="14">
        <v>97.037095606093843</v>
      </c>
      <c r="J6" s="15">
        <v>3.7457024472897421E-2</v>
      </c>
      <c r="K6" s="15">
        <v>0.10263479912259943</v>
      </c>
      <c r="L6" s="16">
        <v>0.15344297983915989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649.02405399999975</v>
      </c>
      <c r="E7" s="38">
        <f ca="1">SUM(E8:OFFSET(E6,MATCH("GOBIERNOS REGIONALES",$A$8:$A$50,0),0))</f>
        <v>797.23583599999995</v>
      </c>
      <c r="F7" s="38">
        <f ca="1">SUM(F8:OFFSET(F6,MATCH("GOBIERNOS REGIONALES",$A$8:$A$50,0),0))</f>
        <v>11.401099161739694</v>
      </c>
      <c r="G7" s="38">
        <f ca="1">SUM(G8:OFFSET(G6,MATCH("GOBIERNOS REGIONALES",$A$8:$A$50,0),0))</f>
        <v>5.2708187048701802</v>
      </c>
      <c r="H7" s="38">
        <f ca="1">SUM(H8:OFFSET(H6,MATCH("GOBIERNOS REGIONALES",$A$8:$A$50,0),0))</f>
        <v>1.7657903731524129</v>
      </c>
      <c r="I7" s="38">
        <f ca="1">SUM(I8:OFFSET(I6,MATCH("GOBIERNOS REGIONALES",$A$8:$A$50,0),0))</f>
        <v>4.3644900837171008</v>
      </c>
      <c r="J7" s="39">
        <f ca="1">IFERROR(G7/E7,0)</f>
        <v>6.6113670094355625E-3</v>
      </c>
      <c r="K7" s="39">
        <f ca="1">IFERROR(SUM(G7,H7)/E7,0)</f>
        <v>8.8262578778791796E-3</v>
      </c>
      <c r="L7" s="40">
        <f ca="1">IFERROR(SUM(G7,H7,I7)/E7,0)</f>
        <v>1.4300786099810614E-2</v>
      </c>
      <c r="M7" s="4"/>
    </row>
    <row r="8" spans="1:13" ht="25.5" x14ac:dyDescent="0.25">
      <c r="A8" s="17"/>
      <c r="B8" s="18">
        <v>37</v>
      </c>
      <c r="C8" s="19" t="s">
        <v>128</v>
      </c>
      <c r="D8" s="20">
        <v>649.02405399999975</v>
      </c>
      <c r="E8" s="21">
        <v>797.23583599999995</v>
      </c>
      <c r="F8" s="21">
        <f t="shared" ref="F8:F17" si="0">SUM(G8,H8,I8)</f>
        <v>11.401099161739694</v>
      </c>
      <c r="G8" s="21">
        <v>5.2708187048701802</v>
      </c>
      <c r="H8" s="21">
        <v>1.7657903731524129</v>
      </c>
      <c r="I8" s="21">
        <v>4.3644900837171008</v>
      </c>
      <c r="J8" s="22">
        <f t="shared" ref="J8:J17" si="1">IFERROR(G8/E8,0)</f>
        <v>6.6113670094355625E-3</v>
      </c>
      <c r="K8" s="22">
        <f t="shared" ref="K8:K17" si="2">IFERROR(SUM(G8,H8)/E8,0)</f>
        <v>8.8262578778791796E-3</v>
      </c>
      <c r="L8" s="23">
        <f t="shared" ref="L8:L17" si="3">IFERROR(SUM(G8,H8,I8)/E8,0)</f>
        <v>1.4300786099810614E-2</v>
      </c>
      <c r="M8" s="4"/>
    </row>
    <row r="9" spans="1:13" x14ac:dyDescent="0.25">
      <c r="A9" s="34" t="s">
        <v>214</v>
      </c>
      <c r="B9" s="57"/>
      <c r="C9" s="36"/>
      <c r="D9" s="37">
        <f ca="1">SUM(D10:OFFSET(D8,(MATCH("GOBIERNOS LOCALES",$A$8:$A$50,0)-MATCH("GOBIERNOS REGIONALES",$A$8:$A$50,0)),0))</f>
        <v>16.550507</v>
      </c>
      <c r="E9" s="38">
        <f ca="1">SUM(E10:OFFSET(E8,(MATCH("GOBIERNOS LOCALES",$A$8:$A$50,0)-MATCH("GOBIERNOS REGIONALES",$A$8:$A$50,0)),0))</f>
        <v>29.543862999999995</v>
      </c>
      <c r="F9" s="38">
        <f ca="1">SUM(F10:OFFSET(F8,(MATCH("GOBIERNOS LOCALES",$A$8:$A$50,0)-MATCH("GOBIERNOS REGIONALES",$A$8:$A$50,0)),0))</f>
        <v>5.0422190712852171</v>
      </c>
      <c r="G9" s="38">
        <f ca="1">SUM(G10:OFFSET(G8,(MATCH("GOBIERNOS LOCALES",$A$8:$A$50,0)-MATCH("GOBIERNOS REGIONALES",$A$8:$A$50,0)),0))</f>
        <v>1.6142862599808723</v>
      </c>
      <c r="H9" s="38">
        <f ca="1">SUM(H10:OFFSET(H8,(MATCH("GOBIERNOS LOCALES",$A$8:$A$50,0)-MATCH("GOBIERNOS REGIONALES",$A$8:$A$50,0)),0))</f>
        <v>1.9022474973899079</v>
      </c>
      <c r="I9" s="38">
        <f ca="1">SUM(I10:OFFSET(I8,(MATCH("GOBIERNOS LOCALES",$A$8:$A$50,0)-MATCH("GOBIERNOS REGIONALES",$A$8:$A$50,0)),0))</f>
        <v>1.5256853139144368</v>
      </c>
      <c r="J9" s="39">
        <f t="shared" ca="1" si="1"/>
        <v>5.4640324455230267E-2</v>
      </c>
      <c r="K9" s="39">
        <f t="shared" ca="1" si="2"/>
        <v>0.11902755429683588</v>
      </c>
      <c r="L9" s="40">
        <f t="shared" ca="1" si="3"/>
        <v>0.17066891595338152</v>
      </c>
      <c r="M9" s="4"/>
    </row>
    <row r="10" spans="1:13" x14ac:dyDescent="0.25">
      <c r="A10" s="17"/>
      <c r="B10" s="18">
        <v>440</v>
      </c>
      <c r="C10" s="19" t="s">
        <v>215</v>
      </c>
      <c r="D10" s="20">
        <v>0</v>
      </c>
      <c r="E10" s="21">
        <v>0.93148399999999998</v>
      </c>
      <c r="F10" s="21">
        <f t="shared" si="0"/>
        <v>0.1316932529443875</v>
      </c>
      <c r="G10" s="21">
        <v>0</v>
      </c>
      <c r="H10" s="21">
        <v>6.7166339606046677E-2</v>
      </c>
      <c r="I10" s="21">
        <v>6.4526913338340819E-2</v>
      </c>
      <c r="J10" s="22">
        <f t="shared" si="1"/>
        <v>0</v>
      </c>
      <c r="K10" s="22">
        <f t="shared" si="2"/>
        <v>7.2106809785296017E-2</v>
      </c>
      <c r="L10" s="23">
        <f t="shared" si="3"/>
        <v>0.14138004833618989</v>
      </c>
      <c r="M10" s="4"/>
    </row>
    <row r="11" spans="1:13" x14ac:dyDescent="0.25">
      <c r="A11" s="17"/>
      <c r="B11" s="18">
        <v>444</v>
      </c>
      <c r="C11" s="19" t="s">
        <v>219</v>
      </c>
      <c r="D11" s="20">
        <v>3.0147050000000002</v>
      </c>
      <c r="E11" s="21">
        <v>3.0575020000000004</v>
      </c>
      <c r="F11" s="21">
        <f t="shared" si="0"/>
        <v>0.62164435919839889</v>
      </c>
      <c r="G11" s="21">
        <v>0.16654007881879807</v>
      </c>
      <c r="H11" s="21">
        <v>0.18295332719571888</v>
      </c>
      <c r="I11" s="21">
        <v>0.27215095318388194</v>
      </c>
      <c r="J11" s="22">
        <f t="shared" si="1"/>
        <v>5.4469327843055554E-2</v>
      </c>
      <c r="K11" s="22">
        <f t="shared" si="2"/>
        <v>0.11430684461188149</v>
      </c>
      <c r="L11" s="23">
        <f t="shared" si="3"/>
        <v>0.20331772773931098</v>
      </c>
      <c r="M11" s="4"/>
    </row>
    <row r="12" spans="1:13" x14ac:dyDescent="0.25">
      <c r="A12" s="17"/>
      <c r="B12" s="18">
        <v>452</v>
      </c>
      <c r="C12" s="19" t="s">
        <v>227</v>
      </c>
      <c r="D12" s="20">
        <v>0</v>
      </c>
      <c r="E12" s="21">
        <v>1.321242</v>
      </c>
      <c r="F12" s="21">
        <f t="shared" si="0"/>
        <v>5.8327190112322569E-2</v>
      </c>
      <c r="G12" s="21">
        <v>0</v>
      </c>
      <c r="H12" s="21">
        <v>4.0695659816265106E-2</v>
      </c>
      <c r="I12" s="21">
        <v>1.7631530296057463E-2</v>
      </c>
      <c r="J12" s="22">
        <f t="shared" si="1"/>
        <v>0</v>
      </c>
      <c r="K12" s="22">
        <f t="shared" si="2"/>
        <v>3.0801064313929701E-2</v>
      </c>
      <c r="L12" s="23">
        <f t="shared" si="3"/>
        <v>4.4145728119695381E-2</v>
      </c>
      <c r="M12" s="4"/>
    </row>
    <row r="13" spans="1:13" x14ac:dyDescent="0.25">
      <c r="A13" s="17"/>
      <c r="B13" s="18">
        <v>454</v>
      </c>
      <c r="C13" s="19" t="s">
        <v>229</v>
      </c>
      <c r="D13" s="20">
        <v>7.88476</v>
      </c>
      <c r="E13" s="21">
        <v>13.147989999999997</v>
      </c>
      <c r="F13" s="21">
        <f t="shared" si="0"/>
        <v>3.067073412341415</v>
      </c>
      <c r="G13" s="21">
        <v>0.65501226368360221</v>
      </c>
      <c r="H13" s="21">
        <v>1.434936982623185</v>
      </c>
      <c r="I13" s="21">
        <v>0.97712416603462771</v>
      </c>
      <c r="J13" s="22">
        <f t="shared" si="1"/>
        <v>4.9818433363852756E-2</v>
      </c>
      <c r="K13" s="22">
        <f t="shared" si="2"/>
        <v>0.15895579828603368</v>
      </c>
      <c r="L13" s="23">
        <f t="shared" si="3"/>
        <v>0.23327317805546063</v>
      </c>
      <c r="M13" s="4"/>
    </row>
    <row r="14" spans="1:13" x14ac:dyDescent="0.25">
      <c r="A14" s="17"/>
      <c r="B14" s="18">
        <v>457</v>
      </c>
      <c r="C14" s="19" t="s">
        <v>232</v>
      </c>
      <c r="D14" s="20">
        <v>0</v>
      </c>
      <c r="E14" s="21">
        <v>0.144292</v>
      </c>
      <c r="F14" s="21">
        <f t="shared" si="0"/>
        <v>0</v>
      </c>
      <c r="G14" s="21">
        <v>0</v>
      </c>
      <c r="H14" s="21">
        <v>0</v>
      </c>
      <c r="I14" s="21">
        <v>0</v>
      </c>
      <c r="J14" s="22">
        <f t="shared" si="1"/>
        <v>0</v>
      </c>
      <c r="K14" s="22">
        <f t="shared" si="2"/>
        <v>0</v>
      </c>
      <c r="L14" s="23">
        <f t="shared" si="3"/>
        <v>0</v>
      </c>
      <c r="M14" s="4"/>
    </row>
    <row r="15" spans="1:13" x14ac:dyDescent="0.25">
      <c r="A15" s="17"/>
      <c r="B15" s="18">
        <v>461</v>
      </c>
      <c r="C15" s="19" t="s">
        <v>236</v>
      </c>
      <c r="D15" s="20">
        <v>0</v>
      </c>
      <c r="E15" s="21">
        <v>5.6235249999999999</v>
      </c>
      <c r="F15" s="21">
        <f t="shared" si="0"/>
        <v>7.0265002548694611E-2</v>
      </c>
      <c r="G15" s="21">
        <v>0</v>
      </c>
      <c r="H15" s="21">
        <v>0</v>
      </c>
      <c r="I15" s="21">
        <v>7.0265002548694611E-2</v>
      </c>
      <c r="J15" s="22">
        <f t="shared" si="1"/>
        <v>0</v>
      </c>
      <c r="K15" s="22">
        <f t="shared" si="2"/>
        <v>0</v>
      </c>
      <c r="L15" s="23">
        <f t="shared" si="3"/>
        <v>1.2494832431383272E-2</v>
      </c>
      <c r="M15" s="4"/>
    </row>
    <row r="16" spans="1:13" x14ac:dyDescent="0.25">
      <c r="A16" s="17"/>
      <c r="B16" s="18">
        <v>462</v>
      </c>
      <c r="C16" s="19" t="s">
        <v>237</v>
      </c>
      <c r="D16" s="20">
        <v>5.6510420000000003</v>
      </c>
      <c r="E16" s="21">
        <v>5.3178280000000004</v>
      </c>
      <c r="F16" s="21">
        <f t="shared" si="0"/>
        <v>1.0932158541399986</v>
      </c>
      <c r="G16" s="21">
        <v>0.79273391747847199</v>
      </c>
      <c r="H16" s="21">
        <v>0.17649518814869225</v>
      </c>
      <c r="I16" s="21">
        <v>0.12398674851283431</v>
      </c>
      <c r="J16" s="22">
        <f t="shared" si="1"/>
        <v>0.14907099618086028</v>
      </c>
      <c r="K16" s="22">
        <f t="shared" si="2"/>
        <v>0.18226033366012667</v>
      </c>
      <c r="L16" s="23">
        <f t="shared" si="3"/>
        <v>0.20557563240856952</v>
      </c>
      <c r="M16" s="4"/>
    </row>
    <row r="17" spans="1:13" ht="15.75" thickBot="1" x14ac:dyDescent="0.3">
      <c r="A17" s="41" t="s">
        <v>241</v>
      </c>
      <c r="B17" s="58"/>
      <c r="C17" s="43"/>
      <c r="D17" s="44">
        <v>224.553259</v>
      </c>
      <c r="E17" s="45">
        <v>1083.0917869999976</v>
      </c>
      <c r="F17" s="45">
        <f t="shared" si="0"/>
        <v>276.61305368865931</v>
      </c>
      <c r="G17" s="45">
        <v>64.652998026339901</v>
      </c>
      <c r="H17" s="45">
        <v>120.81313545385714</v>
      </c>
      <c r="I17" s="45">
        <v>91.146920208462291</v>
      </c>
      <c r="J17" s="46">
        <f t="shared" si="1"/>
        <v>5.9692999986103716E-2</v>
      </c>
      <c r="K17" s="46">
        <f t="shared" si="2"/>
        <v>0.17123768798386932</v>
      </c>
      <c r="L17" s="47">
        <f t="shared" si="3"/>
        <v>0.25539207019087101</v>
      </c>
      <c r="M17" s="4"/>
    </row>
    <row r="18" spans="1:13" x14ac:dyDescent="0.25">
      <c r="D18" s="5"/>
      <c r="E18" s="5"/>
      <c r="F18" s="5"/>
      <c r="G18" s="5"/>
      <c r="H18" s="5"/>
      <c r="I18" s="5"/>
      <c r="J18" s="4"/>
      <c r="K18" s="4"/>
      <c r="L18" s="4"/>
      <c r="M18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108</v>
      </c>
      <c r="B1" s="51" t="s">
        <v>68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1598</v>
      </c>
      <c r="N2" s="72" t="s">
        <v>1604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890.12782000000016</v>
      </c>
      <c r="E6" s="14">
        <f ca="1">SUM(E7:OFFSET(E7,50,0))</f>
        <v>1909.8714859999995</v>
      </c>
      <c r="F6" s="14">
        <f ca="1">SUM(F7:OFFSET(F7,50,0))</f>
        <v>293.05637192168422</v>
      </c>
      <c r="G6" s="14">
        <f ca="1">SUM(G7:OFFSET(G7,50,0))</f>
        <v>71.538102991190954</v>
      </c>
      <c r="H6" s="14">
        <f ca="1">SUM(H7:OFFSET(H7,50,0))</f>
        <v>124.48117332439946</v>
      </c>
      <c r="I6" s="14">
        <f ca="1">SUM(I7:OFFSET(I7,50,0))</f>
        <v>97.037095606093843</v>
      </c>
      <c r="J6" s="15">
        <f ca="1">IFERROR(G6/E6,0)</f>
        <v>3.7457024472897421E-2</v>
      </c>
      <c r="K6" s="15">
        <f ca="1">IFERROR(SUM(G6,H6)/E6,0)</f>
        <v>0.10263479912259943</v>
      </c>
      <c r="L6" s="16">
        <f ca="1">IFERROR(SUM(G6,H6,I6)/E6,0)</f>
        <v>0.15344297983915989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</v>
      </c>
      <c r="C7" s="19" t="s">
        <v>258</v>
      </c>
      <c r="D7" s="20">
        <v>0.67905300000000002</v>
      </c>
      <c r="E7" s="21">
        <v>18.870268000000003</v>
      </c>
      <c r="F7" s="21">
        <f t="shared" ref="F7:F31" si="0">SUM(G7,H7,I7)</f>
        <v>2.9567237392766401</v>
      </c>
      <c r="G7" s="21">
        <v>0.24187670578248799</v>
      </c>
      <c r="H7" s="21">
        <v>1.6290743355639279</v>
      </c>
      <c r="I7" s="21">
        <v>1.0857726979302242</v>
      </c>
      <c r="J7" s="22">
        <f t="shared" ref="J7:J31" si="1">IFERROR(G7/E7,0)</f>
        <v>1.2817873375327152E-2</v>
      </c>
      <c r="K7" s="22">
        <f t="shared" ref="K7:K31" si="2">IFERROR(SUM(G7,H7)/E7,0)</f>
        <v>9.9148090601914901E-2</v>
      </c>
      <c r="L7" s="23">
        <f t="shared" ref="L7:L31" si="3">IFERROR(SUM(G7,H7,I7)/E7,0)</f>
        <v>0.15668689704230165</v>
      </c>
      <c r="M7" s="4"/>
      <c r="N7" t="s">
        <v>275</v>
      </c>
      <c r="O7" s="5">
        <v>3.4810285337443929</v>
      </c>
      <c r="P7" s="71">
        <v>0.45479462535987641</v>
      </c>
    </row>
    <row r="8" spans="1:16" x14ac:dyDescent="0.25">
      <c r="A8" s="17"/>
      <c r="B8" s="55">
        <v>2</v>
      </c>
      <c r="C8" s="19" t="s">
        <v>259</v>
      </c>
      <c r="D8" s="20">
        <v>5.0335830000000001</v>
      </c>
      <c r="E8" s="21">
        <v>37.861619000000005</v>
      </c>
      <c r="F8" s="21">
        <f t="shared" si="0"/>
        <v>14.592462882515974</v>
      </c>
      <c r="G8" s="21">
        <v>1.7322683103848249</v>
      </c>
      <c r="H8" s="21">
        <v>6.6903101071948186</v>
      </c>
      <c r="I8" s="21">
        <v>6.1698844649363309</v>
      </c>
      <c r="J8" s="22">
        <f t="shared" si="1"/>
        <v>4.575262115401945E-2</v>
      </c>
      <c r="K8" s="22">
        <f t="shared" si="2"/>
        <v>0.22245690068297508</v>
      </c>
      <c r="L8" s="23">
        <f t="shared" si="3"/>
        <v>0.38541571300783445</v>
      </c>
      <c r="M8" s="4"/>
      <c r="N8" t="s">
        <v>280</v>
      </c>
      <c r="O8" s="5">
        <v>2.786677797237644</v>
      </c>
      <c r="P8" s="71">
        <v>0.4384871305964152</v>
      </c>
    </row>
    <row r="9" spans="1:16" x14ac:dyDescent="0.25">
      <c r="A9" s="17"/>
      <c r="B9" s="55">
        <v>3</v>
      </c>
      <c r="C9" s="19" t="s">
        <v>260</v>
      </c>
      <c r="D9" s="20">
        <v>16.411244999999997</v>
      </c>
      <c r="E9" s="21">
        <v>37.136609000000014</v>
      </c>
      <c r="F9" s="21">
        <f t="shared" si="0"/>
        <v>8.9077684924341156</v>
      </c>
      <c r="G9" s="21">
        <v>3.5612415516079636</v>
      </c>
      <c r="H9" s="21">
        <v>3.3699505900513032</v>
      </c>
      <c r="I9" s="21">
        <v>1.9765763507748488</v>
      </c>
      <c r="J9" s="22">
        <f t="shared" si="1"/>
        <v>9.5895711738461689E-2</v>
      </c>
      <c r="K9" s="22">
        <f t="shared" si="2"/>
        <v>0.1866404157056791</v>
      </c>
      <c r="L9" s="23">
        <f t="shared" si="3"/>
        <v>0.23986488622141328</v>
      </c>
      <c r="M9" s="4"/>
      <c r="N9" t="s">
        <v>273</v>
      </c>
      <c r="O9" s="5">
        <v>8.9430808344186516</v>
      </c>
      <c r="P9" s="71">
        <v>0.39254059494617244</v>
      </c>
    </row>
    <row r="10" spans="1:16" x14ac:dyDescent="0.25">
      <c r="A10" s="17"/>
      <c r="B10" s="55">
        <v>4</v>
      </c>
      <c r="C10" s="19" t="s">
        <v>261</v>
      </c>
      <c r="D10" s="20">
        <v>16.370080999999999</v>
      </c>
      <c r="E10" s="21">
        <v>52.469180999999999</v>
      </c>
      <c r="F10" s="21">
        <f t="shared" si="0"/>
        <v>16.283225313639491</v>
      </c>
      <c r="G10" s="21">
        <v>4.527780307456851</v>
      </c>
      <c r="H10" s="21">
        <v>6.9026262510545848</v>
      </c>
      <c r="I10" s="21">
        <v>4.8528187551280553</v>
      </c>
      <c r="J10" s="22">
        <f t="shared" si="1"/>
        <v>8.6294091525020197E-2</v>
      </c>
      <c r="K10" s="22">
        <f t="shared" si="2"/>
        <v>0.21784991380962163</v>
      </c>
      <c r="L10" s="23">
        <f t="shared" si="3"/>
        <v>0.31033885041276882</v>
      </c>
      <c r="M10" s="4"/>
      <c r="N10" t="s">
        <v>259</v>
      </c>
      <c r="O10" s="5">
        <v>14.592462882515974</v>
      </c>
      <c r="P10" s="71">
        <v>0.38541571300783445</v>
      </c>
    </row>
    <row r="11" spans="1:16" x14ac:dyDescent="0.25">
      <c r="A11" s="17"/>
      <c r="B11" s="55">
        <v>5</v>
      </c>
      <c r="C11" s="19" t="s">
        <v>262</v>
      </c>
      <c r="D11" s="20">
        <v>22.748578999999992</v>
      </c>
      <c r="E11" s="21">
        <v>35.910786000000002</v>
      </c>
      <c r="F11" s="21">
        <f t="shared" si="0"/>
        <v>7.3181777660865919</v>
      </c>
      <c r="G11" s="21">
        <v>1.2813653687480837</v>
      </c>
      <c r="H11" s="21">
        <v>3.8958589063258842</v>
      </c>
      <c r="I11" s="21">
        <v>2.140953491012624</v>
      </c>
      <c r="J11" s="22">
        <f t="shared" si="1"/>
        <v>3.5681908180680968E-2</v>
      </c>
      <c r="K11" s="22">
        <f t="shared" si="2"/>
        <v>0.14416906037851601</v>
      </c>
      <c r="L11" s="23">
        <f t="shared" si="3"/>
        <v>0.20378773569831057</v>
      </c>
      <c r="M11" s="4"/>
      <c r="N11" t="s">
        <v>265</v>
      </c>
      <c r="O11" s="5">
        <v>38.940535450345884</v>
      </c>
      <c r="P11" s="71">
        <v>0.33479873645518177</v>
      </c>
    </row>
    <row r="12" spans="1:16" x14ac:dyDescent="0.25">
      <c r="A12" s="17"/>
      <c r="B12" s="55">
        <v>6</v>
      </c>
      <c r="C12" s="19" t="s">
        <v>263</v>
      </c>
      <c r="D12" s="20">
        <v>7.6183239999999994</v>
      </c>
      <c r="E12" s="21">
        <v>48.003281000000015</v>
      </c>
      <c r="F12" s="21">
        <f t="shared" si="0"/>
        <v>13.131841689348221</v>
      </c>
      <c r="G12" s="21">
        <v>2.0672295833937824</v>
      </c>
      <c r="H12" s="21">
        <v>4.0918547997134738</v>
      </c>
      <c r="I12" s="21">
        <v>6.9727573062409647</v>
      </c>
      <c r="J12" s="22">
        <f t="shared" si="1"/>
        <v>4.3064339360340424E-2</v>
      </c>
      <c r="K12" s="22">
        <f t="shared" si="2"/>
        <v>0.12830548776670608</v>
      </c>
      <c r="L12" s="23">
        <f t="shared" si="3"/>
        <v>0.27356133613759059</v>
      </c>
      <c r="M12" s="4"/>
      <c r="N12" t="s">
        <v>277</v>
      </c>
      <c r="O12" s="5">
        <v>23.073853932956069</v>
      </c>
      <c r="P12" s="71">
        <v>0.31538374578586165</v>
      </c>
    </row>
    <row r="13" spans="1:16" x14ac:dyDescent="0.25">
      <c r="A13" s="17"/>
      <c r="B13" s="55">
        <v>7</v>
      </c>
      <c r="C13" s="19" t="s">
        <v>264</v>
      </c>
      <c r="D13" s="20">
        <v>16.708763999999999</v>
      </c>
      <c r="E13" s="21">
        <v>20.940408999999995</v>
      </c>
      <c r="F13" s="21">
        <f t="shared" si="0"/>
        <v>4.9057348780333996</v>
      </c>
      <c r="G13" s="21">
        <v>1.4972410202026367</v>
      </c>
      <c r="H13" s="21">
        <v>1.8248069919645786</v>
      </c>
      <c r="I13" s="21">
        <v>1.5836868658661842</v>
      </c>
      <c r="J13" s="22">
        <f t="shared" si="1"/>
        <v>7.1500084845651152E-2</v>
      </c>
      <c r="K13" s="22">
        <f t="shared" si="2"/>
        <v>0.15864293826196116</v>
      </c>
      <c r="L13" s="23">
        <f t="shared" si="3"/>
        <v>0.23427120635673357</v>
      </c>
      <c r="M13" s="4"/>
      <c r="N13" t="s">
        <v>261</v>
      </c>
      <c r="O13" s="5">
        <v>16.283225313639491</v>
      </c>
      <c r="P13" s="71">
        <v>0.31033885041276882</v>
      </c>
    </row>
    <row r="14" spans="1:16" x14ac:dyDescent="0.25">
      <c r="A14" s="17"/>
      <c r="B14" s="55">
        <v>8</v>
      </c>
      <c r="C14" s="19" t="s">
        <v>265</v>
      </c>
      <c r="D14" s="20">
        <v>63.425682000000002</v>
      </c>
      <c r="E14" s="21">
        <v>116.31028200000003</v>
      </c>
      <c r="F14" s="21">
        <f t="shared" si="0"/>
        <v>38.940535450345884</v>
      </c>
      <c r="G14" s="21">
        <v>11.381502244352305</v>
      </c>
      <c r="H14" s="21">
        <v>14.470459119235635</v>
      </c>
      <c r="I14" s="21">
        <v>13.088574086757944</v>
      </c>
      <c r="J14" s="22">
        <f t="shared" si="1"/>
        <v>9.7854652646722176E-2</v>
      </c>
      <c r="K14" s="22">
        <f t="shared" si="2"/>
        <v>0.22226720560773752</v>
      </c>
      <c r="L14" s="23">
        <f t="shared" si="3"/>
        <v>0.33479873645518177</v>
      </c>
      <c r="M14" s="4"/>
      <c r="N14" t="s">
        <v>263</v>
      </c>
      <c r="O14" s="5">
        <v>13.131841689348221</v>
      </c>
      <c r="P14" s="71">
        <v>0.27356133613759059</v>
      </c>
    </row>
    <row r="15" spans="1:16" x14ac:dyDescent="0.25">
      <c r="A15" s="17"/>
      <c r="B15" s="55">
        <v>9</v>
      </c>
      <c r="C15" s="19" t="s">
        <v>266</v>
      </c>
      <c r="D15" s="20">
        <v>13.619857999999999</v>
      </c>
      <c r="E15" s="21">
        <v>13.423000999999992</v>
      </c>
      <c r="F15" s="21">
        <f t="shared" si="0"/>
        <v>2.3160101689006041</v>
      </c>
      <c r="G15" s="21">
        <v>0.55592515337048098</v>
      </c>
      <c r="H15" s="21">
        <v>0.93215464527020231</v>
      </c>
      <c r="I15" s="21">
        <v>0.82793037025992078</v>
      </c>
      <c r="J15" s="22">
        <f t="shared" si="1"/>
        <v>4.1415861726485849E-2</v>
      </c>
      <c r="K15" s="22">
        <f t="shared" si="2"/>
        <v>0.11086044012368651</v>
      </c>
      <c r="L15" s="23">
        <f t="shared" si="3"/>
        <v>0.17254041543322582</v>
      </c>
      <c r="M15" s="4"/>
      <c r="N15" t="s">
        <v>271</v>
      </c>
      <c r="O15" s="5">
        <v>13.151154089242027</v>
      </c>
      <c r="P15" s="71">
        <v>0.25068959492806675</v>
      </c>
    </row>
    <row r="16" spans="1:16" x14ac:dyDescent="0.25">
      <c r="A16" s="17"/>
      <c r="B16" s="55">
        <v>10</v>
      </c>
      <c r="C16" s="19" t="s">
        <v>267</v>
      </c>
      <c r="D16" s="20">
        <v>0.48199999999999998</v>
      </c>
      <c r="E16" s="21">
        <v>19.248367000000002</v>
      </c>
      <c r="F16" s="21">
        <f t="shared" si="0"/>
        <v>4.2058164525660686</v>
      </c>
      <c r="G16" s="21">
        <v>1.1907224747556029</v>
      </c>
      <c r="H16" s="21">
        <v>1.7089797197986627</v>
      </c>
      <c r="I16" s="21">
        <v>1.306114258011803</v>
      </c>
      <c r="J16" s="22">
        <f t="shared" si="1"/>
        <v>6.1860960711919238E-2</v>
      </c>
      <c r="K16" s="22">
        <f t="shared" si="2"/>
        <v>0.15064665976881392</v>
      </c>
      <c r="L16" s="23">
        <f t="shared" si="3"/>
        <v>0.21850250738496768</v>
      </c>
      <c r="M16" s="4"/>
      <c r="N16" t="s">
        <v>276</v>
      </c>
      <c r="O16" s="5">
        <v>5.1056233821436763</v>
      </c>
      <c r="P16" s="71">
        <v>0.24422405915229603</v>
      </c>
    </row>
    <row r="17" spans="1:16" x14ac:dyDescent="0.25">
      <c r="A17" s="17"/>
      <c r="B17" s="55">
        <v>11</v>
      </c>
      <c r="C17" s="19" t="s">
        <v>268</v>
      </c>
      <c r="D17" s="20">
        <v>20.473585000000003</v>
      </c>
      <c r="E17" s="21">
        <v>76.149487000000036</v>
      </c>
      <c r="F17" s="21">
        <f t="shared" si="0"/>
        <v>14.685651051928289</v>
      </c>
      <c r="G17" s="21">
        <v>3.7292779986746609</v>
      </c>
      <c r="H17" s="21">
        <v>6.0284020715625957</v>
      </c>
      <c r="I17" s="21">
        <v>4.9279709816910326</v>
      </c>
      <c r="J17" s="22">
        <f t="shared" si="1"/>
        <v>4.8973120444982893E-2</v>
      </c>
      <c r="K17" s="22">
        <f t="shared" si="2"/>
        <v>0.12813848726567589</v>
      </c>
      <c r="L17" s="23">
        <f t="shared" si="3"/>
        <v>0.19285292167402629</v>
      </c>
      <c r="M17" s="4"/>
      <c r="N17" t="s">
        <v>260</v>
      </c>
      <c r="O17" s="5">
        <v>8.9077684924341156</v>
      </c>
      <c r="P17" s="71">
        <v>0.23986488622141328</v>
      </c>
    </row>
    <row r="18" spans="1:16" x14ac:dyDescent="0.25">
      <c r="A18" s="17"/>
      <c r="B18" s="55">
        <v>12</v>
      </c>
      <c r="C18" s="19" t="s">
        <v>269</v>
      </c>
      <c r="D18" s="20">
        <v>3.0769380000000002</v>
      </c>
      <c r="E18" s="21">
        <v>53.346769999999971</v>
      </c>
      <c r="F18" s="21">
        <f t="shared" si="0"/>
        <v>3.2685336508729961</v>
      </c>
      <c r="G18" s="21">
        <v>0.2673583610157948</v>
      </c>
      <c r="H18" s="21">
        <v>1.6639162649807986</v>
      </c>
      <c r="I18" s="21">
        <v>1.3372590248764027</v>
      </c>
      <c r="J18" s="22">
        <f t="shared" si="1"/>
        <v>5.0117066322065036E-3</v>
      </c>
      <c r="K18" s="22">
        <f t="shared" si="2"/>
        <v>3.620227852589003E-2</v>
      </c>
      <c r="L18" s="23">
        <f t="shared" si="3"/>
        <v>6.126956985161422E-2</v>
      </c>
      <c r="M18" s="4"/>
      <c r="N18" t="s">
        <v>282</v>
      </c>
      <c r="O18" s="5">
        <v>12.441848042944912</v>
      </c>
      <c r="P18" s="71">
        <v>0.23549888788626225</v>
      </c>
    </row>
    <row r="19" spans="1:16" x14ac:dyDescent="0.25">
      <c r="A19" s="17"/>
      <c r="B19" s="55">
        <v>13</v>
      </c>
      <c r="C19" s="19" t="s">
        <v>270</v>
      </c>
      <c r="D19" s="20">
        <v>27.542051000000004</v>
      </c>
      <c r="E19" s="21">
        <v>43.12514400000002</v>
      </c>
      <c r="F19" s="21">
        <f t="shared" si="0"/>
        <v>9.3498031363124028</v>
      </c>
      <c r="G19" s="21">
        <v>2.964711599634029</v>
      </c>
      <c r="H19" s="21">
        <v>3.1445004267152399</v>
      </c>
      <c r="I19" s="21">
        <v>3.2405911099631339</v>
      </c>
      <c r="J19" s="22">
        <f t="shared" si="1"/>
        <v>6.8746706089469006E-2</v>
      </c>
      <c r="K19" s="22">
        <f t="shared" si="2"/>
        <v>0.14166241453823936</v>
      </c>
      <c r="L19" s="23">
        <f t="shared" si="3"/>
        <v>0.21680630530329123</v>
      </c>
      <c r="M19" s="4"/>
      <c r="N19" t="s">
        <v>264</v>
      </c>
      <c r="O19" s="5">
        <v>4.9057348780333996</v>
      </c>
      <c r="P19" s="71">
        <v>0.23427120635673357</v>
      </c>
    </row>
    <row r="20" spans="1:16" x14ac:dyDescent="0.25">
      <c r="A20" s="17"/>
      <c r="B20" s="55">
        <v>14</v>
      </c>
      <c r="C20" s="19" t="s">
        <v>271</v>
      </c>
      <c r="D20" s="20">
        <v>18.825855000000001</v>
      </c>
      <c r="E20" s="21">
        <v>52.459911999999996</v>
      </c>
      <c r="F20" s="21">
        <f t="shared" si="0"/>
        <v>13.151154089242027</v>
      </c>
      <c r="G20" s="21">
        <v>2.876266549650154</v>
      </c>
      <c r="H20" s="21">
        <v>5.0963430571428034</v>
      </c>
      <c r="I20" s="21">
        <v>5.1785444824490696</v>
      </c>
      <c r="J20" s="22">
        <f t="shared" si="1"/>
        <v>5.4827895053467766E-2</v>
      </c>
      <c r="K20" s="22">
        <f t="shared" si="2"/>
        <v>0.15197527603159072</v>
      </c>
      <c r="L20" s="23">
        <f t="shared" si="3"/>
        <v>0.25068959492806675</v>
      </c>
      <c r="M20" s="4"/>
      <c r="N20" t="s">
        <v>267</v>
      </c>
      <c r="O20" s="5">
        <v>4.2058164525660686</v>
      </c>
      <c r="P20" s="71">
        <v>0.21850250738496768</v>
      </c>
    </row>
    <row r="21" spans="1:16" x14ac:dyDescent="0.25">
      <c r="A21" s="17"/>
      <c r="B21" s="55">
        <v>15</v>
      </c>
      <c r="C21" s="19" t="s">
        <v>272</v>
      </c>
      <c r="D21" s="20">
        <v>464.66444400000023</v>
      </c>
      <c r="E21" s="21">
        <v>916.59676099999979</v>
      </c>
      <c r="F21" s="21">
        <f t="shared" si="0"/>
        <v>57.056446024897816</v>
      </c>
      <c r="G21" s="21">
        <v>13.953588055926957</v>
      </c>
      <c r="H21" s="21">
        <v>24.394457479364064</v>
      </c>
      <c r="I21" s="21">
        <v>18.708400489606795</v>
      </c>
      <c r="J21" s="22">
        <f t="shared" si="1"/>
        <v>1.5223256997661331E-2</v>
      </c>
      <c r="K21" s="22">
        <f t="shared" si="2"/>
        <v>4.1837422045277149E-2</v>
      </c>
      <c r="L21" s="23">
        <f t="shared" si="3"/>
        <v>6.2248142752162561E-2</v>
      </c>
      <c r="M21" s="4"/>
      <c r="N21" t="s">
        <v>270</v>
      </c>
      <c r="O21" s="5">
        <v>9.3498031363124028</v>
      </c>
      <c r="P21" s="71">
        <v>0.21680630530329123</v>
      </c>
    </row>
    <row r="22" spans="1:16" x14ac:dyDescent="0.25">
      <c r="A22" s="17"/>
      <c r="B22" s="55">
        <v>16</v>
      </c>
      <c r="C22" s="19" t="s">
        <v>273</v>
      </c>
      <c r="D22" s="20">
        <v>18.323712999999998</v>
      </c>
      <c r="E22" s="21">
        <v>22.782562999999993</v>
      </c>
      <c r="F22" s="21">
        <f t="shared" si="0"/>
        <v>8.9430808344186516</v>
      </c>
      <c r="G22" s="21">
        <v>2.9012789027183317</v>
      </c>
      <c r="H22" s="21">
        <v>5.3448515011259587</v>
      </c>
      <c r="I22" s="21">
        <v>0.69695043057436123</v>
      </c>
      <c r="J22" s="22">
        <f t="shared" si="1"/>
        <v>0.12734646680087452</v>
      </c>
      <c r="K22" s="22">
        <f t="shared" si="2"/>
        <v>0.36194919789508728</v>
      </c>
      <c r="L22" s="23">
        <f t="shared" si="3"/>
        <v>0.39254059494617244</v>
      </c>
      <c r="M22" s="4"/>
      <c r="N22" t="s">
        <v>262</v>
      </c>
      <c r="O22" s="5">
        <v>7.3181777660865919</v>
      </c>
      <c r="P22" s="71">
        <v>0.20378773569831057</v>
      </c>
    </row>
    <row r="23" spans="1:16" x14ac:dyDescent="0.25">
      <c r="A23" s="17"/>
      <c r="B23" s="55">
        <v>17</v>
      </c>
      <c r="C23" s="19" t="s">
        <v>274</v>
      </c>
      <c r="D23" s="20">
        <v>11.440308</v>
      </c>
      <c r="E23" s="21">
        <v>21.779055</v>
      </c>
      <c r="F23" s="21">
        <f t="shared" si="0"/>
        <v>4.0969706076284638</v>
      </c>
      <c r="G23" s="21">
        <v>1.108093085931614</v>
      </c>
      <c r="H23" s="21">
        <v>1.8085872922529234</v>
      </c>
      <c r="I23" s="21">
        <v>1.1802902294439264</v>
      </c>
      <c r="J23" s="22">
        <f t="shared" si="1"/>
        <v>5.0878841434195105E-2</v>
      </c>
      <c r="K23" s="22">
        <f t="shared" si="2"/>
        <v>0.13392134682540346</v>
      </c>
      <c r="L23" s="23">
        <f t="shared" si="3"/>
        <v>0.18811516879995316</v>
      </c>
      <c r="M23" s="4"/>
      <c r="N23" t="s">
        <v>268</v>
      </c>
      <c r="O23" s="5">
        <v>14.685651051928289</v>
      </c>
      <c r="P23" s="71">
        <v>0.19285292167402629</v>
      </c>
    </row>
    <row r="24" spans="1:16" x14ac:dyDescent="0.25">
      <c r="A24" s="17"/>
      <c r="B24" s="55">
        <v>18</v>
      </c>
      <c r="C24" s="19" t="s">
        <v>275</v>
      </c>
      <c r="D24" s="20">
        <v>2.0669919999999999</v>
      </c>
      <c r="E24" s="21">
        <v>7.6540669999999995</v>
      </c>
      <c r="F24" s="21">
        <f t="shared" si="0"/>
        <v>3.4810285337443929</v>
      </c>
      <c r="G24" s="21">
        <v>0.41813877504318953</v>
      </c>
      <c r="H24" s="21">
        <v>0.97790628866641782</v>
      </c>
      <c r="I24" s="21">
        <v>2.0849834700347856</v>
      </c>
      <c r="J24" s="22">
        <f t="shared" si="1"/>
        <v>5.4629620441418864E-2</v>
      </c>
      <c r="K24" s="22">
        <f t="shared" si="2"/>
        <v>0.18239258471471539</v>
      </c>
      <c r="L24" s="23">
        <f t="shared" si="3"/>
        <v>0.45479462535987641</v>
      </c>
      <c r="M24" s="4"/>
      <c r="N24" t="s">
        <v>274</v>
      </c>
      <c r="O24" s="5">
        <v>4.0969706076284638</v>
      </c>
      <c r="P24" s="71">
        <v>0.18811516879995316</v>
      </c>
    </row>
    <row r="25" spans="1:16" x14ac:dyDescent="0.25">
      <c r="A25" s="17"/>
      <c r="B25" s="55">
        <v>19</v>
      </c>
      <c r="C25" s="19" t="s">
        <v>276</v>
      </c>
      <c r="D25" s="20">
        <v>5.8293599999999994</v>
      </c>
      <c r="E25" s="21">
        <v>20.90548900000001</v>
      </c>
      <c r="F25" s="21">
        <f t="shared" si="0"/>
        <v>5.1056233821436763</v>
      </c>
      <c r="G25" s="21">
        <v>0.79195606731809676</v>
      </c>
      <c r="H25" s="21">
        <v>2.3067332725040615</v>
      </c>
      <c r="I25" s="21">
        <v>2.0069340423215181</v>
      </c>
      <c r="J25" s="22">
        <f t="shared" si="1"/>
        <v>3.7882685610372301E-2</v>
      </c>
      <c r="K25" s="22">
        <f t="shared" si="2"/>
        <v>0.14822371960886238</v>
      </c>
      <c r="L25" s="23">
        <f t="shared" si="3"/>
        <v>0.24422405915229603</v>
      </c>
      <c r="M25" s="4"/>
      <c r="N25" t="s">
        <v>266</v>
      </c>
      <c r="O25" s="5">
        <v>2.3160101689006041</v>
      </c>
      <c r="P25" s="71">
        <v>0.17254041543322582</v>
      </c>
    </row>
    <row r="26" spans="1:16" x14ac:dyDescent="0.25">
      <c r="A26" s="17"/>
      <c r="B26" s="55">
        <v>20</v>
      </c>
      <c r="C26" s="19" t="s">
        <v>277</v>
      </c>
      <c r="D26" s="20">
        <v>30.903189000000001</v>
      </c>
      <c r="E26" s="21">
        <v>73.161201999999989</v>
      </c>
      <c r="F26" s="21">
        <f t="shared" si="0"/>
        <v>23.073853932956069</v>
      </c>
      <c r="G26" s="21">
        <v>5.0444041934970301</v>
      </c>
      <c r="H26" s="21">
        <v>13.65304159471998</v>
      </c>
      <c r="I26" s="21">
        <v>4.3764081447390595</v>
      </c>
      <c r="J26" s="22">
        <f t="shared" si="1"/>
        <v>6.8949170538464236E-2</v>
      </c>
      <c r="K26" s="22">
        <f t="shared" si="2"/>
        <v>0.25556504372655076</v>
      </c>
      <c r="L26" s="23">
        <f t="shared" si="3"/>
        <v>0.31538374578586165</v>
      </c>
      <c r="M26" s="4"/>
      <c r="N26" t="s">
        <v>278</v>
      </c>
      <c r="O26" s="5">
        <v>13.316159806605086</v>
      </c>
      <c r="P26" s="71">
        <v>0.16065641578516851</v>
      </c>
    </row>
    <row r="27" spans="1:16" x14ac:dyDescent="0.25">
      <c r="A27" s="17"/>
      <c r="B27" s="55">
        <v>21</v>
      </c>
      <c r="C27" s="19" t="s">
        <v>278</v>
      </c>
      <c r="D27" s="20">
        <v>32.006942000000002</v>
      </c>
      <c r="E27" s="21">
        <v>82.885950999999892</v>
      </c>
      <c r="F27" s="21">
        <f t="shared" si="0"/>
        <v>13.316159806605086</v>
      </c>
      <c r="G27" s="21">
        <v>3.7082779528718675</v>
      </c>
      <c r="H27" s="21">
        <v>4.0696558044998028</v>
      </c>
      <c r="I27" s="21">
        <v>5.5382260492334154</v>
      </c>
      <c r="J27" s="22">
        <f t="shared" si="1"/>
        <v>4.4739523503468909E-2</v>
      </c>
      <c r="K27" s="22">
        <f t="shared" si="2"/>
        <v>9.3838987953117417E-2</v>
      </c>
      <c r="L27" s="23">
        <f t="shared" si="3"/>
        <v>0.16065641578516851</v>
      </c>
      <c r="M27" s="4"/>
      <c r="N27" t="s">
        <v>258</v>
      </c>
      <c r="O27" s="5">
        <v>2.9567237392766401</v>
      </c>
      <c r="P27" s="71">
        <v>0.15668689704230165</v>
      </c>
    </row>
    <row r="28" spans="1:16" x14ac:dyDescent="0.25">
      <c r="A28" s="17"/>
      <c r="B28" s="55">
        <v>22</v>
      </c>
      <c r="C28" s="19" t="s">
        <v>279</v>
      </c>
      <c r="D28" s="20">
        <v>19.820685000000001</v>
      </c>
      <c r="E28" s="21">
        <v>52.14031499999998</v>
      </c>
      <c r="F28" s="21">
        <f t="shared" si="0"/>
        <v>7.4139776898227865</v>
      </c>
      <c r="G28" s="21">
        <v>1.0788103388622403</v>
      </c>
      <c r="H28" s="21">
        <v>2.9469226926594274</v>
      </c>
      <c r="I28" s="21">
        <v>3.3882446583011188</v>
      </c>
      <c r="J28" s="22">
        <f t="shared" si="1"/>
        <v>2.0690522081852417E-2</v>
      </c>
      <c r="K28" s="22">
        <f t="shared" si="2"/>
        <v>7.7209603193261672E-2</v>
      </c>
      <c r="L28" s="23">
        <f t="shared" si="3"/>
        <v>0.14219280588969954</v>
      </c>
      <c r="M28" s="4"/>
      <c r="N28" t="s">
        <v>279</v>
      </c>
      <c r="O28" s="5">
        <v>7.4139776898227865</v>
      </c>
      <c r="P28" s="71">
        <v>0.14219280588969954</v>
      </c>
    </row>
    <row r="29" spans="1:16" x14ac:dyDescent="0.25">
      <c r="A29" s="17"/>
      <c r="B29" s="55">
        <v>23</v>
      </c>
      <c r="C29" s="19" t="s">
        <v>280</v>
      </c>
      <c r="D29" s="20">
        <v>0.23604400000000003</v>
      </c>
      <c r="E29" s="21">
        <v>6.3552100000000005</v>
      </c>
      <c r="F29" s="21">
        <f t="shared" si="0"/>
        <v>2.786677797237644</v>
      </c>
      <c r="G29" s="21">
        <v>0.60201561031863093</v>
      </c>
      <c r="H29" s="21">
        <v>1.9325648514204659</v>
      </c>
      <c r="I29" s="21">
        <v>0.25209733549854718</v>
      </c>
      <c r="J29" s="22">
        <f t="shared" si="1"/>
        <v>9.4727886304092374E-2</v>
      </c>
      <c r="K29" s="22">
        <f t="shared" si="2"/>
        <v>0.39881930915565283</v>
      </c>
      <c r="L29" s="23">
        <f t="shared" si="3"/>
        <v>0.4384871305964152</v>
      </c>
      <c r="M29" s="4"/>
      <c r="N29" t="s">
        <v>272</v>
      </c>
      <c r="O29" s="5">
        <v>57.056446024897816</v>
      </c>
      <c r="P29" s="71">
        <v>6.2248142752162561E-2</v>
      </c>
    </row>
    <row r="30" spans="1:16" x14ac:dyDescent="0.25">
      <c r="A30" s="17"/>
      <c r="B30" s="55">
        <v>24</v>
      </c>
      <c r="C30" s="19" t="s">
        <v>281</v>
      </c>
      <c r="D30" s="20">
        <v>7.7350000000000003</v>
      </c>
      <c r="E30" s="21">
        <v>27.523880999999999</v>
      </c>
      <c r="F30" s="21">
        <f t="shared" si="0"/>
        <v>1.327266507782042</v>
      </c>
      <c r="G30" s="21">
        <v>4.9452958162873983E-2</v>
      </c>
      <c r="H30" s="21">
        <v>0.5561143234372139</v>
      </c>
      <c r="I30" s="21">
        <v>0.72169922618195415</v>
      </c>
      <c r="J30" s="22">
        <f t="shared" si="1"/>
        <v>1.7967291081833257E-3</v>
      </c>
      <c r="K30" s="22">
        <f t="shared" si="2"/>
        <v>2.2001522299856184E-2</v>
      </c>
      <c r="L30" s="23">
        <f t="shared" si="3"/>
        <v>4.8222360348892733E-2</v>
      </c>
      <c r="M30" s="4"/>
      <c r="N30" t="s">
        <v>269</v>
      </c>
      <c r="O30" s="5">
        <v>3.2685336508729961</v>
      </c>
      <c r="P30" s="71">
        <v>6.126956985161422E-2</v>
      </c>
    </row>
    <row r="31" spans="1:16" ht="15.75" thickBot="1" x14ac:dyDescent="0.3">
      <c r="A31" s="24"/>
      <c r="B31" s="56">
        <v>25</v>
      </c>
      <c r="C31" s="26" t="s">
        <v>282</v>
      </c>
      <c r="D31" s="27">
        <v>64.085544999999996</v>
      </c>
      <c r="E31" s="28">
        <v>52.831876000000008</v>
      </c>
      <c r="F31" s="28">
        <f t="shared" si="0"/>
        <v>12.441848042944912</v>
      </c>
      <c r="G31" s="28">
        <v>4.007319821510464</v>
      </c>
      <c r="H31" s="28">
        <v>5.0411009371746331</v>
      </c>
      <c r="I31" s="28">
        <v>3.3934272842598148</v>
      </c>
      <c r="J31" s="29">
        <f t="shared" si="1"/>
        <v>7.5850416924632083E-2</v>
      </c>
      <c r="K31" s="29">
        <f t="shared" si="2"/>
        <v>0.17126820858462599</v>
      </c>
      <c r="L31" s="30">
        <f t="shared" si="3"/>
        <v>0.23549888788626225</v>
      </c>
      <c r="M31" s="4"/>
      <c r="N31" t="s">
        <v>281</v>
      </c>
      <c r="O31" s="5">
        <v>1.327266507782042</v>
      </c>
      <c r="P31" s="71">
        <v>4.8222360348892733E-2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workbookViewId="0">
      <selection activeCell="D10" sqref="D1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108</v>
      </c>
      <c r="B1" s="49" t="s">
        <v>68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1599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890.12782000000016</v>
      </c>
      <c r="E6" s="14">
        <v>1909.8714859999995</v>
      </c>
      <c r="F6" s="14">
        <v>293.05637192168422</v>
      </c>
      <c r="G6" s="14">
        <v>71.538102991190954</v>
      </c>
      <c r="H6" s="14">
        <v>124.48117332439946</v>
      </c>
      <c r="I6" s="14">
        <v>97.037095606093843</v>
      </c>
      <c r="J6" s="15">
        <v>3.7457024472897421E-2</v>
      </c>
      <c r="K6" s="15">
        <v>0.10263479912259943</v>
      </c>
      <c r="L6" s="16">
        <v>0.15344297983915989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428.13206199999996</v>
      </c>
      <c r="E7" s="38">
        <f ca="1">SUM(E8:OFFSET(E6,MATCH("PROYECTOS",$A$8:$A$50,0),0))</f>
        <v>758.38735199999996</v>
      </c>
      <c r="F7" s="38">
        <f ca="1">SUM(F8:OFFSET(F6,MATCH("PROYECTOS",$A$8:$A$50,0),0))</f>
        <v>5.1132881264493335</v>
      </c>
      <c r="G7" s="38">
        <f ca="1">SUM(G8:OFFSET(G6,MATCH("PROYECTOS",$A$8:$A$50,0),0))</f>
        <v>2.8574373518495122</v>
      </c>
      <c r="H7" s="38">
        <f ca="1">SUM(H8:OFFSET(H6,MATCH("PROYECTOS",$A$8:$A$50,0),0))</f>
        <v>1.6766651627331157</v>
      </c>
      <c r="I7" s="38">
        <f ca="1">SUM(I8:OFFSET(I6,MATCH("PROYECTOS",$A$8:$A$50,0),0))</f>
        <v>0.57918561186670559</v>
      </c>
      <c r="J7" s="39">
        <f ca="1">IFERROR(G7/E7,0)</f>
        <v>3.7677808633199785E-3</v>
      </c>
      <c r="K7" s="39">
        <f ca="1">IFERROR(SUM(G7,H7)/E7,0)</f>
        <v>5.978610406180176E-3</v>
      </c>
      <c r="L7" s="40">
        <f ca="1">IFERROR(SUM(G7,H7,I7)/E7,0)</f>
        <v>6.7423172511576037E-3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426.98228999999998</v>
      </c>
      <c r="E8" s="21">
        <v>757.30337699999995</v>
      </c>
      <c r="F8" s="21">
        <f t="shared" ref="F8:F9" si="0">SUM(G8,H8,I8)</f>
        <v>4.8483640745398588</v>
      </c>
      <c r="G8" s="21">
        <v>2.7327571409987286</v>
      </c>
      <c r="H8" s="21">
        <v>1.5995181323960423</v>
      </c>
      <c r="I8" s="21">
        <v>0.51608880114508793</v>
      </c>
      <c r="J8" s="22">
        <f t="shared" ref="J8:J10" si="1">IFERROR(G8/E8,0)</f>
        <v>3.6085368479727891E-3</v>
      </c>
      <c r="K8" s="22">
        <f t="shared" ref="K8:K10" si="2">IFERROR(SUM(G8,H8)/E8,0)</f>
        <v>5.7206601805431688E-3</v>
      </c>
      <c r="L8" s="23">
        <f t="shared" ref="L8:L10" si="3">IFERROR(SUM(G8,H8,I8)/E8,0)</f>
        <v>6.4021424197872809E-3</v>
      </c>
      <c r="M8" s="4"/>
    </row>
    <row r="9" spans="1:13" ht="38.25" x14ac:dyDescent="0.25">
      <c r="A9" s="17"/>
      <c r="B9" s="19">
        <v>3000410</v>
      </c>
      <c r="C9" s="19" t="s">
        <v>1601</v>
      </c>
      <c r="D9" s="20">
        <v>1.149772</v>
      </c>
      <c r="E9" s="21">
        <v>1.0839749999999999</v>
      </c>
      <c r="F9" s="21">
        <f t="shared" si="0"/>
        <v>0.26492405190947466</v>
      </c>
      <c r="G9" s="21">
        <v>0.12468021085078362</v>
      </c>
      <c r="H9" s="21">
        <v>7.7147030337073375E-2</v>
      </c>
      <c r="I9" s="21">
        <v>6.3096810721617658E-2</v>
      </c>
      <c r="J9" s="22">
        <f t="shared" si="1"/>
        <v>0.11502129740149324</v>
      </c>
      <c r="K9" s="22">
        <f t="shared" si="2"/>
        <v>0.18619178596172145</v>
      </c>
      <c r="L9" s="23">
        <f t="shared" si="3"/>
        <v>0.24440051837862928</v>
      </c>
      <c r="M9" s="4"/>
    </row>
    <row r="10" spans="1:13" ht="15.75" thickBot="1" x14ac:dyDescent="0.3">
      <c r="A10" s="41" t="s">
        <v>302</v>
      </c>
      <c r="B10" s="43"/>
      <c r="C10" s="43"/>
      <c r="D10" s="44">
        <f ca="1">OFFSET(D10,-MATCH("PROYECTOS",$A$8:$A$50,0)-1,0)-(OFFSET(D10,-MATCH("PROYECTOS",$A$8:$A$50,0),0))</f>
        <v>461.99575800000019</v>
      </c>
      <c r="E10" s="45">
        <f t="shared" ref="E10:I10" ca="1" si="4">OFFSET(E10,-MATCH("PROYECTOS",$A$8:$A$50,0)-1,0)-(OFFSET(E10,-MATCH("PROYECTOS",$A$8:$A$50,0),0))</f>
        <v>1151.4841339999996</v>
      </c>
      <c r="F10" s="45">
        <f t="shared" ca="1" si="4"/>
        <v>287.94308379523488</v>
      </c>
      <c r="G10" s="45">
        <f t="shared" ca="1" si="4"/>
        <v>68.680665639341441</v>
      </c>
      <c r="H10" s="45">
        <f t="shared" ca="1" si="4"/>
        <v>122.80450816166635</v>
      </c>
      <c r="I10" s="45">
        <f t="shared" ca="1" si="4"/>
        <v>96.457909994227137</v>
      </c>
      <c r="J10" s="46">
        <f t="shared" ca="1" si="1"/>
        <v>5.9645342572598112E-2</v>
      </c>
      <c r="K10" s="46">
        <f t="shared" ca="1" si="2"/>
        <v>0.16629423554090225</v>
      </c>
      <c r="L10" s="47">
        <f t="shared" ca="1" si="3"/>
        <v>0.25006257167867763</v>
      </c>
      <c r="M10" s="4"/>
    </row>
    <row r="11" spans="1:13" ht="15.75" thickBot="1" x14ac:dyDescent="0.3"/>
    <row r="12" spans="1:13" ht="15.75" thickBot="1" x14ac:dyDescent="0.3">
      <c r="A12" s="89" t="s">
        <v>324</v>
      </c>
      <c r="B12" s="90"/>
      <c r="C12" s="90"/>
      <c r="D12" s="91"/>
    </row>
    <row r="13" spans="1:13" ht="15.75" thickBot="1" x14ac:dyDescent="0.3">
      <c r="A13" s="1" t="s">
        <v>1605</v>
      </c>
    </row>
    <row r="14" spans="1:13" ht="45" customHeight="1" x14ac:dyDescent="0.25">
      <c r="A14" s="82" t="s">
        <v>326</v>
      </c>
      <c r="B14" s="83"/>
      <c r="C14" s="83"/>
      <c r="D14" s="94" t="s">
        <v>327</v>
      </c>
    </row>
    <row r="15" spans="1:13" ht="15.75" thickBot="1" x14ac:dyDescent="0.3">
      <c r="A15" s="92"/>
      <c r="B15" s="93"/>
      <c r="C15" s="93"/>
      <c r="D15" s="95"/>
    </row>
    <row r="16" spans="1:13" x14ac:dyDescent="0.25">
      <c r="A16" s="17"/>
      <c r="B16" s="19">
        <v>3000001</v>
      </c>
      <c r="C16" s="19" t="s">
        <v>284</v>
      </c>
      <c r="D16" s="23">
        <v>6.4021424197872809E-3</v>
      </c>
    </row>
    <row r="17" spans="1:4" ht="39" thickBot="1" x14ac:dyDescent="0.3">
      <c r="A17" s="24"/>
      <c r="B17" s="26">
        <v>3000410</v>
      </c>
      <c r="C17" s="26" t="s">
        <v>1601</v>
      </c>
      <c r="D17" s="30">
        <v>0.24440051837862928</v>
      </c>
    </row>
  </sheetData>
  <mergeCells count="10">
    <mergeCell ref="A12:D12"/>
    <mergeCell ref="A14:C15"/>
    <mergeCell ref="D14:D1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"/>
  <sheetViews>
    <sheetView topLeftCell="A9" workbookViewId="0">
      <selection activeCell="A12" sqref="A12:XFD1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108</v>
      </c>
      <c r="B1" s="49" t="s">
        <v>68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1600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890.12782000000016</v>
      </c>
      <c r="I6" s="14">
        <v>1909.8714859999995</v>
      </c>
      <c r="J6" s="14">
        <v>293.05637192168422</v>
      </c>
      <c r="K6" s="14">
        <v>71.538102991190954</v>
      </c>
      <c r="L6" s="14">
        <v>124.48117332439946</v>
      </c>
      <c r="M6" s="14">
        <v>97.037095606093843</v>
      </c>
      <c r="N6" s="15">
        <v>3.7457024472897421E-2</v>
      </c>
      <c r="O6" s="15">
        <v>0.10263479912259943</v>
      </c>
      <c r="P6" s="16">
        <v>0.15344297983915989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SUM(H8:OFFSET(H6,MATCH("PROYECTOS",$A$8:$A$21,0),0))</f>
        <v>428.13206199999996</v>
      </c>
      <c r="I7" s="38">
        <f ca="1">SUM(I8:OFFSET(I6,MATCH("PROYECTOS",$A$8:$A$21,0),0))</f>
        <v>758.38735199999996</v>
      </c>
      <c r="J7" s="38">
        <f ca="1">SUM(J8:OFFSET(J6,MATCH("PROYECTOS",$A$8:$A$21,0),0))</f>
        <v>5.1132881264493335</v>
      </c>
      <c r="K7" s="38">
        <f ca="1">SUM(K8:OFFSET(K6,MATCH("PROYECTOS",$A$8:$A$21,0),0))</f>
        <v>2.8574373518495122</v>
      </c>
      <c r="L7" s="38">
        <f ca="1">SUM(L8:OFFSET(L6,MATCH("PROYECTOS",$A$8:$A$21,0),0))</f>
        <v>1.6766651627331157</v>
      </c>
      <c r="M7" s="38">
        <f ca="1">SUM(M8:OFFSET(M6,MATCH("PROYECTOS",$A$8:$A$21,0),0))</f>
        <v>0.57918561186670559</v>
      </c>
      <c r="N7" s="39">
        <f ca="1">IFERROR(K7/I7,0)</f>
        <v>3.7677808633199785E-3</v>
      </c>
      <c r="O7" s="39">
        <f ca="1">IFERROR(SUM(K7,L7)/I7,0)</f>
        <v>5.978610406180176E-3</v>
      </c>
      <c r="P7" s="40">
        <f ca="1">IFERROR(SUM(K7,L7,M7)/I7,0)</f>
        <v>6.7423172511576037E-3</v>
      </c>
      <c r="Q7" s="64"/>
      <c r="R7" s="38"/>
      <c r="S7" s="40"/>
    </row>
    <row r="8" spans="1:19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1</v>
      </c>
      <c r="G8" s="19" t="s">
        <v>539</v>
      </c>
      <c r="H8" s="20">
        <v>6.982289999999999</v>
      </c>
      <c r="I8" s="21">
        <v>11.153520000000002</v>
      </c>
      <c r="J8" s="21">
        <f t="shared" ref="J8:J11" si="0">SUM(K8,L8,M8)</f>
        <v>4.8483640745398588</v>
      </c>
      <c r="K8" s="21">
        <v>2.7327571409987286</v>
      </c>
      <c r="L8" s="21">
        <v>1.5995181323960423</v>
      </c>
      <c r="M8" s="21">
        <v>0.51608880114508793</v>
      </c>
      <c r="N8" s="22">
        <f t="shared" ref="N8:N12" si="1">IFERROR(K8/I8,0)</f>
        <v>0.24501297715866632</v>
      </c>
      <c r="O8" s="22">
        <f t="shared" ref="O8:O12" si="2">IFERROR(SUM(K8,L8)/I8,0)</f>
        <v>0.38842224458240715</v>
      </c>
      <c r="P8" s="23">
        <f t="shared" ref="P8:P12" si="3">IFERROR(SUM(K8,L8,M8)/I8,0)</f>
        <v>0.43469362806897355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5001253</v>
      </c>
      <c r="C9" s="19" t="s">
        <v>863</v>
      </c>
      <c r="D9" s="68">
        <v>3000001</v>
      </c>
      <c r="E9" s="19" t="s">
        <v>284</v>
      </c>
      <c r="F9" s="69">
        <v>177</v>
      </c>
      <c r="G9" s="19" t="s">
        <v>874</v>
      </c>
      <c r="H9" s="20">
        <v>420</v>
      </c>
      <c r="I9" s="21">
        <v>746.149857</v>
      </c>
      <c r="J9" s="21">
        <f t="shared" si="0"/>
        <v>0</v>
      </c>
      <c r="K9" s="21">
        <v>0</v>
      </c>
      <c r="L9" s="21">
        <v>0</v>
      </c>
      <c r="M9" s="21">
        <v>0</v>
      </c>
      <c r="N9" s="22">
        <f t="shared" si="1"/>
        <v>0</v>
      </c>
      <c r="O9" s="22">
        <f t="shared" si="2"/>
        <v>0</v>
      </c>
      <c r="P9" s="23">
        <f t="shared" si="3"/>
        <v>0</v>
      </c>
      <c r="Q9" s="70">
        <v>0</v>
      </c>
      <c r="R9" s="21">
        <v>0</v>
      </c>
      <c r="S9" s="23">
        <f t="shared" ref="S9:S11" si="4">IFERROR(R9/Q9,0)</f>
        <v>0</v>
      </c>
    </row>
    <row r="10" spans="1:19" ht="38.25" x14ac:dyDescent="0.25">
      <c r="A10" s="17"/>
      <c r="B10" s="19">
        <v>5004411</v>
      </c>
      <c r="C10" s="19" t="s">
        <v>1602</v>
      </c>
      <c r="D10" s="68">
        <v>3000410</v>
      </c>
      <c r="E10" s="19" t="s">
        <v>1601</v>
      </c>
      <c r="F10" s="69">
        <v>86</v>
      </c>
      <c r="G10" s="19" t="s">
        <v>508</v>
      </c>
      <c r="H10" s="20">
        <v>0.72197599999999995</v>
      </c>
      <c r="I10" s="21">
        <v>0.72197599999999995</v>
      </c>
      <c r="J10" s="21">
        <f t="shared" si="0"/>
        <v>0.22246445337077603</v>
      </c>
      <c r="K10" s="21">
        <v>0.11049399140756577</v>
      </c>
      <c r="L10" s="21">
        <v>5.5265061091631651E-2</v>
      </c>
      <c r="M10" s="21">
        <v>5.6705400871578604E-2</v>
      </c>
      <c r="N10" s="22">
        <f t="shared" si="1"/>
        <v>0.15304385659296954</v>
      </c>
      <c r="O10" s="22">
        <f t="shared" si="2"/>
        <v>0.22959080703402529</v>
      </c>
      <c r="P10" s="23">
        <f t="shared" si="3"/>
        <v>0.30813275423390257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5004412</v>
      </c>
      <c r="C11" s="19" t="s">
        <v>1603</v>
      </c>
      <c r="D11" s="68">
        <v>3000410</v>
      </c>
      <c r="E11" s="19" t="s">
        <v>1601</v>
      </c>
      <c r="F11" s="69">
        <v>86</v>
      </c>
      <c r="G11" s="19" t="s">
        <v>508</v>
      </c>
      <c r="H11" s="20">
        <v>0.42779599999999995</v>
      </c>
      <c r="I11" s="21">
        <v>0.36199900000000002</v>
      </c>
      <c r="J11" s="21">
        <f t="shared" si="0"/>
        <v>4.2459598538698629E-2</v>
      </c>
      <c r="K11" s="21">
        <v>1.4186219443217851E-2</v>
      </c>
      <c r="L11" s="21">
        <v>2.1881969245441724E-2</v>
      </c>
      <c r="M11" s="21">
        <v>6.3914098500390537E-3</v>
      </c>
      <c r="N11" s="22">
        <f t="shared" si="1"/>
        <v>3.9188559756291728E-2</v>
      </c>
      <c r="O11" s="22">
        <f t="shared" si="2"/>
        <v>9.963615559341206E-2</v>
      </c>
      <c r="P11" s="23">
        <f t="shared" si="3"/>
        <v>0.1172920326815782</v>
      </c>
      <c r="Q11" s="70">
        <v>0</v>
      </c>
      <c r="R11" s="21">
        <v>0</v>
      </c>
      <c r="S11" s="23">
        <f t="shared" si="4"/>
        <v>0</v>
      </c>
    </row>
    <row r="12" spans="1:19" ht="15.75" thickBot="1" x14ac:dyDescent="0.3">
      <c r="A12" s="41" t="s">
        <v>302</v>
      </c>
      <c r="B12" s="43"/>
      <c r="C12" s="43"/>
      <c r="D12" s="65"/>
      <c r="E12" s="43"/>
      <c r="F12" s="66"/>
      <c r="G12" s="43"/>
      <c r="H12" s="44">
        <f t="shared" ref="H12:M12" ca="1" si="5">OFFSET(H12,-MATCH("PROYECTOS",$A$8:$A$21,0)-1,0)-(OFFSET(H12,-MATCH("PROYECTOS",$A$8:$A$21,0),0))</f>
        <v>461.99575800000019</v>
      </c>
      <c r="I12" s="45">
        <f t="shared" ca="1" si="5"/>
        <v>1151.4841339999996</v>
      </c>
      <c r="J12" s="45">
        <f t="shared" ca="1" si="5"/>
        <v>287.94308379523488</v>
      </c>
      <c r="K12" s="45">
        <f t="shared" ca="1" si="5"/>
        <v>68.680665639341441</v>
      </c>
      <c r="L12" s="45">
        <f t="shared" ca="1" si="5"/>
        <v>122.80450816166635</v>
      </c>
      <c r="M12" s="45">
        <f t="shared" ca="1" si="5"/>
        <v>96.457909994227137</v>
      </c>
      <c r="N12" s="46">
        <f t="shared" ca="1" si="1"/>
        <v>5.9645342572598112E-2</v>
      </c>
      <c r="O12" s="46">
        <f t="shared" ca="1" si="2"/>
        <v>0.16629423554090225</v>
      </c>
      <c r="P12" s="47">
        <f t="shared" ca="1" si="3"/>
        <v>0.25006257167867763</v>
      </c>
      <c r="Q12" s="67"/>
      <c r="R12" s="45"/>
      <c r="S12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workbookViewId="0">
      <selection activeCell="A11" sqref="A11:L11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109</v>
      </c>
      <c r="B1" s="50" t="s">
        <v>69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1606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553.6078369999999</v>
      </c>
      <c r="E6" s="14">
        <v>511.20783599999993</v>
      </c>
      <c r="F6" s="14">
        <v>11.104857812208138</v>
      </c>
      <c r="G6" s="14">
        <v>5.5440059226748417</v>
      </c>
      <c r="H6" s="14">
        <v>2.5949428342137253</v>
      </c>
      <c r="I6" s="14">
        <v>2.9659090553195711</v>
      </c>
      <c r="J6" s="15">
        <v>1.0844915770568984E-2</v>
      </c>
      <c r="K6" s="15">
        <v>1.5921017214001718E-2</v>
      </c>
      <c r="L6" s="16">
        <v>2.1722784805294219E-2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550.108428</v>
      </c>
      <c r="E7" s="38">
        <f ca="1">SUM(E8:OFFSET(E6,MATCH("GOBIERNOS REGIONALES",$A$8:$A$50,0),0))</f>
        <v>492.79683999999946</v>
      </c>
      <c r="F7" s="38">
        <f ca="1">SUM(F8:OFFSET(F6,MATCH("GOBIERNOS REGIONALES",$A$8:$A$50,0),0))</f>
        <v>8.864695359401594</v>
      </c>
      <c r="G7" s="38">
        <f ca="1">SUM(G8:OFFSET(G6,MATCH("GOBIERNOS REGIONALES",$A$8:$A$50,0),0))</f>
        <v>4.8513741214264883</v>
      </c>
      <c r="H7" s="38">
        <f ca="1">SUM(H8:OFFSET(H6,MATCH("GOBIERNOS REGIONALES",$A$8:$A$50,0),0))</f>
        <v>1.7513766139163636</v>
      </c>
      <c r="I7" s="38">
        <f ca="1">SUM(I8:OFFSET(I6,MATCH("GOBIERNOS REGIONALES",$A$8:$A$50,0),0))</f>
        <v>2.2619446240587422</v>
      </c>
      <c r="J7" s="39">
        <f ca="1">IFERROR(G7/E7,0)</f>
        <v>9.8445723016943321E-3</v>
      </c>
      <c r="K7" s="39">
        <f ca="1">IFERROR(SUM(G7,H7)/E7,0)</f>
        <v>1.3398524908038898E-2</v>
      </c>
      <c r="L7" s="40">
        <f ca="1">IFERROR(SUM(G7,H7,I7)/E7,0)</f>
        <v>1.7988539373348263E-2</v>
      </c>
      <c r="M7" s="4"/>
    </row>
    <row r="8" spans="1:13" ht="25.5" x14ac:dyDescent="0.25">
      <c r="A8" s="17"/>
      <c r="B8" s="18">
        <v>37</v>
      </c>
      <c r="C8" s="19" t="s">
        <v>128</v>
      </c>
      <c r="D8" s="20">
        <v>550.108428</v>
      </c>
      <c r="E8" s="21">
        <v>492.79683999999946</v>
      </c>
      <c r="F8" s="21">
        <f t="shared" ref="F8:F12" si="0">SUM(G8,H8,I8)</f>
        <v>8.864695359401594</v>
      </c>
      <c r="G8" s="21">
        <v>4.8513741214264883</v>
      </c>
      <c r="H8" s="21">
        <v>1.7513766139163636</v>
      </c>
      <c r="I8" s="21">
        <v>2.2619446240587422</v>
      </c>
      <c r="J8" s="22">
        <f t="shared" ref="J8:J12" si="1">IFERROR(G8/E8,0)</f>
        <v>9.8445723016943321E-3</v>
      </c>
      <c r="K8" s="22">
        <f t="shared" ref="K8:K12" si="2">IFERROR(SUM(G8,H8)/E8,0)</f>
        <v>1.3398524908038898E-2</v>
      </c>
      <c r="L8" s="23">
        <f t="shared" ref="L8:L12" si="3">IFERROR(SUM(G8,H8,I8)/E8,0)</f>
        <v>1.7988539373348263E-2</v>
      </c>
      <c r="M8" s="4"/>
    </row>
    <row r="9" spans="1:13" x14ac:dyDescent="0.25">
      <c r="A9" s="34" t="s">
        <v>214</v>
      </c>
      <c r="B9" s="57"/>
      <c r="C9" s="36"/>
      <c r="D9" s="37">
        <f ca="1">SUM(D10:OFFSET(D8,(MATCH("GOBIERNOS LOCALES",$A$8:$A$50,0)-MATCH("GOBIERNOS REGIONALES",$A$8:$A$50,0)),0))</f>
        <v>0</v>
      </c>
      <c r="E9" s="38">
        <f ca="1">SUM(E10:OFFSET(E8,(MATCH("GOBIERNOS LOCALES",$A$8:$A$50,0)-MATCH("GOBIERNOS REGIONALES",$A$8:$A$50,0)),0))</f>
        <v>3.1666279999999998</v>
      </c>
      <c r="F9" s="38">
        <f ca="1">SUM(F10:OFFSET(F8,(MATCH("GOBIERNOS LOCALES",$A$8:$A$50,0)-MATCH("GOBIERNOS REGIONALES",$A$8:$A$50,0)),0))</f>
        <v>1.266950013814494E-3</v>
      </c>
      <c r="G9" s="38">
        <f ca="1">SUM(G10:OFFSET(G8,(MATCH("GOBIERNOS LOCALES",$A$8:$A$50,0)-MATCH("GOBIERNOS REGIONALES",$A$8:$A$50,0)),0))</f>
        <v>4.7999998787418008E-4</v>
      </c>
      <c r="H9" s="38">
        <f ca="1">SUM(H10:OFFSET(H8,(MATCH("GOBIERNOS LOCALES",$A$8:$A$50,0)-MATCH("GOBIERNOS REGIONALES",$A$8:$A$50,0)),0))</f>
        <v>7.8695002594031394E-4</v>
      </c>
      <c r="I9" s="38">
        <f ca="1">SUM(I10:OFFSET(I8,(MATCH("GOBIERNOS LOCALES",$A$8:$A$50,0)-MATCH("GOBIERNOS REGIONALES",$A$8:$A$50,0)),0))</f>
        <v>0</v>
      </c>
      <c r="J9" s="39">
        <f t="shared" ca="1" si="1"/>
        <v>1.5158079442049402E-4</v>
      </c>
      <c r="K9" s="39">
        <f t="shared" ca="1" si="2"/>
        <v>4.0009436340943556E-4</v>
      </c>
      <c r="L9" s="40">
        <f t="shared" ca="1" si="3"/>
        <v>4.0009436340943556E-4</v>
      </c>
      <c r="M9" s="4"/>
    </row>
    <row r="10" spans="1:13" x14ac:dyDescent="0.25">
      <c r="A10" s="17"/>
      <c r="B10" s="18">
        <v>441</v>
      </c>
      <c r="C10" s="19" t="s">
        <v>216</v>
      </c>
      <c r="D10" s="20">
        <v>0</v>
      </c>
      <c r="E10" s="21">
        <v>3.1555979999999999</v>
      </c>
      <c r="F10" s="21">
        <f t="shared" si="0"/>
        <v>0</v>
      </c>
      <c r="G10" s="21">
        <v>0</v>
      </c>
      <c r="H10" s="21">
        <v>0</v>
      </c>
      <c r="I10" s="21">
        <v>0</v>
      </c>
      <c r="J10" s="22">
        <f t="shared" si="1"/>
        <v>0</v>
      </c>
      <c r="K10" s="22">
        <f t="shared" si="2"/>
        <v>0</v>
      </c>
      <c r="L10" s="23">
        <f t="shared" si="3"/>
        <v>0</v>
      </c>
      <c r="M10" s="4"/>
    </row>
    <row r="11" spans="1:13" x14ac:dyDescent="0.25">
      <c r="A11" s="17"/>
      <c r="B11" s="18">
        <v>459</v>
      </c>
      <c r="C11" s="19" t="s">
        <v>234</v>
      </c>
      <c r="D11" s="20">
        <v>0</v>
      </c>
      <c r="E11" s="21">
        <v>1.103E-2</v>
      </c>
      <c r="F11" s="21">
        <f t="shared" si="0"/>
        <v>1.266950013814494E-3</v>
      </c>
      <c r="G11" s="21">
        <v>4.7999998787418008E-4</v>
      </c>
      <c r="H11" s="21">
        <v>7.8695002594031394E-4</v>
      </c>
      <c r="I11" s="21">
        <v>0</v>
      </c>
      <c r="J11" s="22">
        <f t="shared" si="1"/>
        <v>4.3517677957767911E-2</v>
      </c>
      <c r="K11" s="22">
        <f t="shared" si="2"/>
        <v>0.11486400850539384</v>
      </c>
      <c r="L11" s="23">
        <f t="shared" si="3"/>
        <v>0.11486400850539384</v>
      </c>
      <c r="M11" s="4"/>
    </row>
    <row r="12" spans="1:13" ht="15.75" thickBot="1" x14ac:dyDescent="0.3">
      <c r="A12" s="41" t="s">
        <v>241</v>
      </c>
      <c r="B12" s="58"/>
      <c r="C12" s="43"/>
      <c r="D12" s="44">
        <v>3.499409</v>
      </c>
      <c r="E12" s="45">
        <v>15.244367999999998</v>
      </c>
      <c r="F12" s="45">
        <f t="shared" si="0"/>
        <v>2.2388955027927295</v>
      </c>
      <c r="G12" s="45">
        <v>0.69215180126047926</v>
      </c>
      <c r="H12" s="45">
        <v>0.84277927027142141</v>
      </c>
      <c r="I12" s="45">
        <v>0.70396443126082886</v>
      </c>
      <c r="J12" s="46">
        <f t="shared" si="1"/>
        <v>4.5403771495182967E-2</v>
      </c>
      <c r="K12" s="46">
        <f t="shared" si="2"/>
        <v>0.10068840318810861</v>
      </c>
      <c r="L12" s="47">
        <f t="shared" si="3"/>
        <v>0.14686705954571092</v>
      </c>
      <c r="M12" s="4"/>
    </row>
    <row r="13" spans="1:13" x14ac:dyDescent="0.25">
      <c r="D13" s="5"/>
      <c r="E13" s="5"/>
      <c r="F13" s="5"/>
      <c r="G13" s="5"/>
      <c r="H13" s="5"/>
      <c r="I13" s="5"/>
      <c r="J13" s="4"/>
      <c r="K13" s="4"/>
      <c r="L13" s="4"/>
      <c r="M13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109</v>
      </c>
      <c r="B1" s="51" t="s">
        <v>69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1607</v>
      </c>
      <c r="N2" s="72" t="s">
        <v>1618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553.6078369999999</v>
      </c>
      <c r="E6" s="14">
        <f ca="1">SUM(E7:OFFSET(E7,50,0))</f>
        <v>511.20783599999993</v>
      </c>
      <c r="F6" s="14">
        <f ca="1">SUM(F7:OFFSET(F7,50,0))</f>
        <v>11.104857812208138</v>
      </c>
      <c r="G6" s="14">
        <f ca="1">SUM(G7:OFFSET(G7,50,0))</f>
        <v>5.5440059226748417</v>
      </c>
      <c r="H6" s="14">
        <f ca="1">SUM(H7:OFFSET(H7,50,0))</f>
        <v>2.5949428342137253</v>
      </c>
      <c r="I6" s="14">
        <f ca="1">SUM(I7:OFFSET(I7,50,0))</f>
        <v>2.9659090553195711</v>
      </c>
      <c r="J6" s="15">
        <f ca="1">IFERROR(G6/E6,0)</f>
        <v>1.0844915770568984E-2</v>
      </c>
      <c r="K6" s="15">
        <f ca="1">IFERROR(SUM(G6,H6)/E6,0)</f>
        <v>1.5921017214001718E-2</v>
      </c>
      <c r="L6" s="16">
        <f ca="1">IFERROR(SUM(G6,H6,I6)/E6,0)</f>
        <v>2.1722784805294219E-2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</v>
      </c>
      <c r="C7" s="19" t="s">
        <v>258</v>
      </c>
      <c r="D7" s="20">
        <v>0</v>
      </c>
      <c r="E7" s="21">
        <v>0.59119700000000008</v>
      </c>
      <c r="F7" s="21">
        <f t="shared" ref="F7:F28" si="0">SUM(G7,H7,I7)</f>
        <v>1.8500000238418579E-2</v>
      </c>
      <c r="G7" s="21">
        <v>1.8500000238418579E-2</v>
      </c>
      <c r="H7" s="21">
        <v>0</v>
      </c>
      <c r="I7" s="21">
        <v>0</v>
      </c>
      <c r="J7" s="22">
        <f t="shared" ref="J7:J28" si="1">IFERROR(G7/E7,0)</f>
        <v>3.1292446068600779E-2</v>
      </c>
      <c r="K7" s="22">
        <f t="shared" ref="K7:K28" si="2">IFERROR(SUM(G7,H7)/E7,0)</f>
        <v>3.1292446068600779E-2</v>
      </c>
      <c r="L7" s="23">
        <f t="shared" ref="L7:L28" si="3">IFERROR(SUM(G7,H7,I7)/E7,0)</f>
        <v>3.1292446068600779E-2</v>
      </c>
      <c r="M7" s="4"/>
      <c r="N7" t="s">
        <v>274</v>
      </c>
      <c r="O7" s="5">
        <v>1.9874909427016973E-2</v>
      </c>
      <c r="P7" s="71">
        <v>0.99374547135084867</v>
      </c>
    </row>
    <row r="8" spans="1:16" x14ac:dyDescent="0.25">
      <c r="A8" s="17"/>
      <c r="B8" s="55">
        <v>2</v>
      </c>
      <c r="C8" s="19" t="s">
        <v>259</v>
      </c>
      <c r="D8" s="20">
        <v>0</v>
      </c>
      <c r="E8" s="21">
        <v>4.1489250000000002</v>
      </c>
      <c r="F8" s="21">
        <f t="shared" si="0"/>
        <v>0.32317173108458519</v>
      </c>
      <c r="G8" s="21">
        <v>0</v>
      </c>
      <c r="H8" s="21">
        <v>0.21716899424791336</v>
      </c>
      <c r="I8" s="21">
        <v>0.10600273683667183</v>
      </c>
      <c r="J8" s="22">
        <f t="shared" si="1"/>
        <v>0</v>
      </c>
      <c r="K8" s="22">
        <f t="shared" si="2"/>
        <v>5.2343436974135071E-2</v>
      </c>
      <c r="L8" s="23">
        <f t="shared" si="3"/>
        <v>7.7892883357637263E-2</v>
      </c>
      <c r="M8" s="4"/>
      <c r="N8" t="s">
        <v>265</v>
      </c>
      <c r="O8" s="5">
        <v>0.4858674849383533</v>
      </c>
      <c r="P8" s="71">
        <v>0.41983717362008138</v>
      </c>
    </row>
    <row r="9" spans="1:16" x14ac:dyDescent="0.25">
      <c r="A9" s="17"/>
      <c r="B9" s="55">
        <v>3</v>
      </c>
      <c r="C9" s="19" t="s">
        <v>260</v>
      </c>
      <c r="D9" s="20">
        <v>0.1</v>
      </c>
      <c r="E9" s="21">
        <v>0.28820200000000001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  <c r="N9" t="s">
        <v>275</v>
      </c>
      <c r="O9" s="5">
        <v>4.1329199448227882E-3</v>
      </c>
      <c r="P9" s="71">
        <v>0.23406693916422883</v>
      </c>
    </row>
    <row r="10" spans="1:16" x14ac:dyDescent="0.25">
      <c r="A10" s="17"/>
      <c r="B10" s="55">
        <v>4</v>
      </c>
      <c r="C10" s="19" t="s">
        <v>261</v>
      </c>
      <c r="D10" s="20">
        <v>0</v>
      </c>
      <c r="E10" s="21">
        <v>0.32281100000000001</v>
      </c>
      <c r="F10" s="21">
        <f t="shared" si="0"/>
        <v>1.4499999582767487E-2</v>
      </c>
      <c r="G10" s="21">
        <v>0</v>
      </c>
      <c r="H10" s="21">
        <v>0</v>
      </c>
      <c r="I10" s="21">
        <v>1.4499999582767487E-2</v>
      </c>
      <c r="J10" s="22">
        <f t="shared" si="1"/>
        <v>0</v>
      </c>
      <c r="K10" s="22">
        <f t="shared" si="2"/>
        <v>0</v>
      </c>
      <c r="L10" s="23">
        <f t="shared" si="3"/>
        <v>4.4917922817894945E-2</v>
      </c>
      <c r="M10" s="4"/>
      <c r="N10" t="s">
        <v>273</v>
      </c>
      <c r="O10" s="5">
        <v>1.1367080667987466</v>
      </c>
      <c r="P10" s="71">
        <v>0.20200522874726135</v>
      </c>
    </row>
    <row r="11" spans="1:16" x14ac:dyDescent="0.25">
      <c r="A11" s="17"/>
      <c r="B11" s="55">
        <v>5</v>
      </c>
      <c r="C11" s="19" t="s">
        <v>262</v>
      </c>
      <c r="D11" s="20">
        <v>0.04</v>
      </c>
      <c r="E11" s="21">
        <v>5.5987999999999996E-2</v>
      </c>
      <c r="F11" s="21">
        <f t="shared" si="0"/>
        <v>5.5525002535432577E-3</v>
      </c>
      <c r="G11" s="21">
        <v>0</v>
      </c>
      <c r="H11" s="21">
        <v>4.2500002309679985E-3</v>
      </c>
      <c r="I11" s="21">
        <v>1.3025000225752592E-3</v>
      </c>
      <c r="J11" s="22">
        <f t="shared" si="1"/>
        <v>0</v>
      </c>
      <c r="K11" s="22">
        <f t="shared" si="2"/>
        <v>7.5909127508894739E-2</v>
      </c>
      <c r="L11" s="23">
        <f t="shared" si="3"/>
        <v>9.9173041607902732E-2</v>
      </c>
      <c r="M11" s="4"/>
      <c r="N11" t="s">
        <v>262</v>
      </c>
      <c r="O11" s="5">
        <v>5.5525002535432577E-3</v>
      </c>
      <c r="P11" s="71">
        <v>9.9173041607902732E-2</v>
      </c>
    </row>
    <row r="12" spans="1:16" x14ac:dyDescent="0.25">
      <c r="A12" s="17"/>
      <c r="B12" s="55">
        <v>6</v>
      </c>
      <c r="C12" s="19" t="s">
        <v>263</v>
      </c>
      <c r="D12" s="20">
        <v>1.2667999999999999</v>
      </c>
      <c r="E12" s="21">
        <v>7.5182409999999997</v>
      </c>
      <c r="F12" s="21">
        <f t="shared" si="0"/>
        <v>0.37886666925624013</v>
      </c>
      <c r="G12" s="21">
        <v>3.7103349342942238E-2</v>
      </c>
      <c r="H12" s="21">
        <v>1.2016999651677907E-2</v>
      </c>
      <c r="I12" s="21">
        <v>0.32974632026161999</v>
      </c>
      <c r="J12" s="22">
        <f t="shared" si="1"/>
        <v>4.935110399220009E-3</v>
      </c>
      <c r="K12" s="22">
        <f t="shared" si="2"/>
        <v>6.5334895482361032E-3</v>
      </c>
      <c r="L12" s="23">
        <f t="shared" si="3"/>
        <v>5.0392993421764495E-2</v>
      </c>
      <c r="M12" s="4"/>
      <c r="N12" t="s">
        <v>259</v>
      </c>
      <c r="O12" s="5">
        <v>0.32317173108458519</v>
      </c>
      <c r="P12" s="71">
        <v>7.7892883357637263E-2</v>
      </c>
    </row>
    <row r="13" spans="1:16" x14ac:dyDescent="0.25">
      <c r="A13" s="17"/>
      <c r="B13" s="55">
        <v>8</v>
      </c>
      <c r="C13" s="19" t="s">
        <v>265</v>
      </c>
      <c r="D13" s="20">
        <v>0</v>
      </c>
      <c r="E13" s="21">
        <v>1.157276</v>
      </c>
      <c r="F13" s="21">
        <f t="shared" si="0"/>
        <v>0.4858674849383533</v>
      </c>
      <c r="G13" s="21">
        <v>7.5053992564789951E-2</v>
      </c>
      <c r="H13" s="21">
        <v>6.1035510851070285E-2</v>
      </c>
      <c r="I13" s="21">
        <v>0.34977798152249306</v>
      </c>
      <c r="J13" s="22">
        <f t="shared" si="1"/>
        <v>6.4854012841180461E-2</v>
      </c>
      <c r="K13" s="22">
        <f t="shared" si="2"/>
        <v>0.11759468218113936</v>
      </c>
      <c r="L13" s="23">
        <f t="shared" si="3"/>
        <v>0.41983717362008138</v>
      </c>
      <c r="M13" s="4"/>
      <c r="N13" t="s">
        <v>268</v>
      </c>
      <c r="O13" s="5">
        <v>0.33199148763378616</v>
      </c>
      <c r="P13" s="71">
        <v>7.3084104489567356E-2</v>
      </c>
    </row>
    <row r="14" spans="1:16" x14ac:dyDescent="0.25">
      <c r="A14" s="17"/>
      <c r="B14" s="55">
        <v>9</v>
      </c>
      <c r="C14" s="19" t="s">
        <v>266</v>
      </c>
      <c r="D14" s="20">
        <v>0</v>
      </c>
      <c r="E14" s="21">
        <v>2.8118179999999993</v>
      </c>
      <c r="F14" s="21">
        <f t="shared" si="0"/>
        <v>3.0452100356342271E-2</v>
      </c>
      <c r="G14" s="21">
        <v>0</v>
      </c>
      <c r="H14" s="21">
        <v>2.1254100371152163E-2</v>
      </c>
      <c r="I14" s="21">
        <v>9.1979999851901084E-3</v>
      </c>
      <c r="J14" s="22">
        <f t="shared" si="1"/>
        <v>0</v>
      </c>
      <c r="K14" s="22">
        <f t="shared" si="2"/>
        <v>7.5588464015637459E-3</v>
      </c>
      <c r="L14" s="23">
        <f t="shared" si="3"/>
        <v>1.0830039624307931E-2</v>
      </c>
      <c r="M14" s="4"/>
      <c r="N14" t="s">
        <v>278</v>
      </c>
      <c r="O14" s="5">
        <v>0.1903500035405159</v>
      </c>
      <c r="P14" s="71">
        <v>5.695917986578039E-2</v>
      </c>
    </row>
    <row r="15" spans="1:16" x14ac:dyDescent="0.25">
      <c r="A15" s="17"/>
      <c r="B15" s="55">
        <v>10</v>
      </c>
      <c r="C15" s="19" t="s">
        <v>267</v>
      </c>
      <c r="D15" s="20">
        <v>0</v>
      </c>
      <c r="E15" s="21">
        <v>11.371442999999999</v>
      </c>
      <c r="F15" s="21">
        <f t="shared" si="0"/>
        <v>0.48726898652967066</v>
      </c>
      <c r="G15" s="21">
        <v>0.20273197419010103</v>
      </c>
      <c r="H15" s="21">
        <v>0.23282436525914818</v>
      </c>
      <c r="I15" s="21">
        <v>5.1712647080421448E-2</v>
      </c>
      <c r="J15" s="22">
        <f t="shared" si="1"/>
        <v>1.7828166063893654E-2</v>
      </c>
      <c r="K15" s="22">
        <f t="shared" si="2"/>
        <v>3.830264456755833E-2</v>
      </c>
      <c r="L15" s="23">
        <f t="shared" si="3"/>
        <v>4.2850233389875911E-2</v>
      </c>
      <c r="M15" s="4"/>
      <c r="N15" t="s">
        <v>263</v>
      </c>
      <c r="O15" s="5">
        <v>0.37886666925624013</v>
      </c>
      <c r="P15" s="71">
        <v>5.0392993421764495E-2</v>
      </c>
    </row>
    <row r="16" spans="1:16" x14ac:dyDescent="0.25">
      <c r="A16" s="17"/>
      <c r="B16" s="55">
        <v>11</v>
      </c>
      <c r="C16" s="19" t="s">
        <v>268</v>
      </c>
      <c r="D16" s="20">
        <v>1.5300000000000002</v>
      </c>
      <c r="E16" s="21">
        <v>4.5425949999999995</v>
      </c>
      <c r="F16" s="21">
        <f t="shared" si="0"/>
        <v>0.33199148763378616</v>
      </c>
      <c r="G16" s="21">
        <v>0.28199791815131903</v>
      </c>
      <c r="H16" s="21">
        <v>4.1910489555448294E-2</v>
      </c>
      <c r="I16" s="21">
        <v>8.0830799270188436E-3</v>
      </c>
      <c r="J16" s="22">
        <f t="shared" si="1"/>
        <v>6.2078595637805933E-2</v>
      </c>
      <c r="K16" s="22">
        <f t="shared" si="2"/>
        <v>7.1304707486968877E-2</v>
      </c>
      <c r="L16" s="23">
        <f t="shared" si="3"/>
        <v>7.3084104489567356E-2</v>
      </c>
      <c r="M16" s="4"/>
      <c r="N16" t="s">
        <v>261</v>
      </c>
      <c r="O16" s="5">
        <v>1.4499999582767487E-2</v>
      </c>
      <c r="P16" s="71">
        <v>4.4917922817894945E-2</v>
      </c>
    </row>
    <row r="17" spans="1:16" x14ac:dyDescent="0.25">
      <c r="A17" s="17"/>
      <c r="B17" s="55">
        <v>12</v>
      </c>
      <c r="C17" s="19" t="s">
        <v>269</v>
      </c>
      <c r="D17" s="20">
        <v>3.5000000000000003E-2</v>
      </c>
      <c r="E17" s="21">
        <v>11.922542</v>
      </c>
      <c r="F17" s="21">
        <f t="shared" si="0"/>
        <v>0.35602068457228597</v>
      </c>
      <c r="G17" s="21">
        <v>8.7264000670984387E-2</v>
      </c>
      <c r="H17" s="21">
        <v>0.24762188356544357</v>
      </c>
      <c r="I17" s="21">
        <v>2.1134800335858017E-2</v>
      </c>
      <c r="J17" s="22">
        <f t="shared" si="1"/>
        <v>7.3192445596739677E-3</v>
      </c>
      <c r="K17" s="22">
        <f t="shared" si="2"/>
        <v>2.8088463369340864E-2</v>
      </c>
      <c r="L17" s="23">
        <f t="shared" si="3"/>
        <v>2.986113905677883E-2</v>
      </c>
      <c r="M17" s="4"/>
      <c r="N17" t="s">
        <v>267</v>
      </c>
      <c r="O17" s="5">
        <v>0.48726898652967066</v>
      </c>
      <c r="P17" s="71">
        <v>4.2850233389875911E-2</v>
      </c>
    </row>
    <row r="18" spans="1:16" x14ac:dyDescent="0.25">
      <c r="A18" s="17"/>
      <c r="B18" s="55">
        <v>13</v>
      </c>
      <c r="C18" s="19" t="s">
        <v>270</v>
      </c>
      <c r="D18" s="20">
        <v>0.16489900000000002</v>
      </c>
      <c r="E18" s="21">
        <v>7.3605710000000011</v>
      </c>
      <c r="F18" s="21">
        <f t="shared" si="0"/>
        <v>7.1868449216708541E-2</v>
      </c>
      <c r="G18" s="21">
        <v>2.3363448912277818E-2</v>
      </c>
      <c r="H18" s="21">
        <v>3.6105000064708292E-2</v>
      </c>
      <c r="I18" s="21">
        <v>1.2400000239722431E-2</v>
      </c>
      <c r="J18" s="22">
        <f t="shared" si="1"/>
        <v>3.1741353914360466E-3</v>
      </c>
      <c r="K18" s="22">
        <f t="shared" si="2"/>
        <v>8.0793255002887827E-3</v>
      </c>
      <c r="L18" s="23">
        <f t="shared" si="3"/>
        <v>9.7639774436940469E-3</v>
      </c>
      <c r="M18" s="4"/>
      <c r="N18" t="s">
        <v>258</v>
      </c>
      <c r="O18" s="5">
        <v>1.8500000238418579E-2</v>
      </c>
      <c r="P18" s="71">
        <v>3.1292446068600779E-2</v>
      </c>
    </row>
    <row r="19" spans="1:16" x14ac:dyDescent="0.25">
      <c r="A19" s="17"/>
      <c r="B19" s="55">
        <v>14</v>
      </c>
      <c r="C19" s="19" t="s">
        <v>271</v>
      </c>
      <c r="D19" s="20">
        <v>204.69677499999997</v>
      </c>
      <c r="E19" s="21">
        <v>185.91018400000002</v>
      </c>
      <c r="F19" s="21">
        <f t="shared" si="0"/>
        <v>0</v>
      </c>
      <c r="G19" s="21">
        <v>0</v>
      </c>
      <c r="H19" s="21">
        <v>0</v>
      </c>
      <c r="I19" s="21">
        <v>0</v>
      </c>
      <c r="J19" s="22">
        <f t="shared" si="1"/>
        <v>0</v>
      </c>
      <c r="K19" s="22">
        <f t="shared" si="2"/>
        <v>0</v>
      </c>
      <c r="L19" s="23">
        <f t="shared" si="3"/>
        <v>0</v>
      </c>
      <c r="M19" s="4"/>
      <c r="N19" t="s">
        <v>269</v>
      </c>
      <c r="O19" s="5">
        <v>0.35602068457228597</v>
      </c>
      <c r="P19" s="71">
        <v>2.986113905677883E-2</v>
      </c>
    </row>
    <row r="20" spans="1:16" x14ac:dyDescent="0.25">
      <c r="A20" s="17"/>
      <c r="B20" s="55">
        <v>15</v>
      </c>
      <c r="C20" s="19" t="s">
        <v>272</v>
      </c>
      <c r="D20" s="20">
        <v>345.59836299999995</v>
      </c>
      <c r="E20" s="21">
        <v>241.055001</v>
      </c>
      <c r="F20" s="21">
        <f t="shared" si="0"/>
        <v>6.9890970788273989</v>
      </c>
      <c r="G20" s="21">
        <v>4.2000581024185522</v>
      </c>
      <c r="H20" s="21">
        <v>1.3077331733074971</v>
      </c>
      <c r="I20" s="21">
        <v>1.4813058031013497</v>
      </c>
      <c r="J20" s="22">
        <f t="shared" si="1"/>
        <v>1.7423650556905691E-2</v>
      </c>
      <c r="K20" s="22">
        <f t="shared" si="2"/>
        <v>2.2848691182001443E-2</v>
      </c>
      <c r="L20" s="23">
        <f t="shared" si="3"/>
        <v>2.8993785857308968E-2</v>
      </c>
      <c r="M20" s="4"/>
      <c r="N20" t="s">
        <v>272</v>
      </c>
      <c r="O20" s="5">
        <v>6.9890970788273989</v>
      </c>
      <c r="P20" s="71">
        <v>2.8993785857308968E-2</v>
      </c>
    </row>
    <row r="21" spans="1:16" x14ac:dyDescent="0.25">
      <c r="A21" s="17"/>
      <c r="B21" s="55">
        <v>16</v>
      </c>
      <c r="C21" s="19" t="s">
        <v>273</v>
      </c>
      <c r="D21" s="20">
        <v>0.1</v>
      </c>
      <c r="E21" s="21">
        <v>5.6271219999999991</v>
      </c>
      <c r="F21" s="21">
        <f t="shared" si="0"/>
        <v>1.1367080667987466</v>
      </c>
      <c r="G21" s="21">
        <v>0.55872701667249203</v>
      </c>
      <c r="H21" s="21">
        <v>0.20286669675260782</v>
      </c>
      <c r="I21" s="21">
        <v>0.37511435337364674</v>
      </c>
      <c r="J21" s="22">
        <f t="shared" si="1"/>
        <v>9.9291790132236712E-2</v>
      </c>
      <c r="K21" s="22">
        <f t="shared" si="2"/>
        <v>0.1353433804038903</v>
      </c>
      <c r="L21" s="23">
        <f t="shared" si="3"/>
        <v>0.20200522874726135</v>
      </c>
      <c r="M21" s="4"/>
      <c r="N21" t="s">
        <v>277</v>
      </c>
      <c r="O21" s="5">
        <v>0.18945420274394564</v>
      </c>
      <c r="P21" s="71">
        <v>1.313992714933407E-2</v>
      </c>
    </row>
    <row r="22" spans="1:16" x14ac:dyDescent="0.25">
      <c r="A22" s="17"/>
      <c r="B22" s="55">
        <v>17</v>
      </c>
      <c r="C22" s="19" t="s">
        <v>274</v>
      </c>
      <c r="D22" s="20">
        <v>0</v>
      </c>
      <c r="E22" s="21">
        <v>0.02</v>
      </c>
      <c r="F22" s="21">
        <f t="shared" si="0"/>
        <v>1.9874909427016973E-2</v>
      </c>
      <c r="G22" s="21">
        <v>1.6890909522771835E-2</v>
      </c>
      <c r="H22" s="21">
        <v>2.9839999042451382E-3</v>
      </c>
      <c r="I22" s="21">
        <v>0</v>
      </c>
      <c r="J22" s="22">
        <f t="shared" si="1"/>
        <v>0.84454547613859177</v>
      </c>
      <c r="K22" s="22">
        <f t="shared" si="2"/>
        <v>0.99374547135084867</v>
      </c>
      <c r="L22" s="23">
        <f t="shared" si="3"/>
        <v>0.99374547135084867</v>
      </c>
      <c r="M22" s="4"/>
      <c r="N22" t="s">
        <v>266</v>
      </c>
      <c r="O22" s="5">
        <v>3.0452100356342271E-2</v>
      </c>
      <c r="P22" s="71">
        <v>1.0830039624307931E-2</v>
      </c>
    </row>
    <row r="23" spans="1:16" x14ac:dyDescent="0.25">
      <c r="A23" s="17"/>
      <c r="B23" s="55">
        <v>18</v>
      </c>
      <c r="C23" s="19" t="s">
        <v>275</v>
      </c>
      <c r="D23" s="20">
        <v>0</v>
      </c>
      <c r="E23" s="21">
        <v>1.7656999999999999E-2</v>
      </c>
      <c r="F23" s="21">
        <f t="shared" si="0"/>
        <v>4.1329199448227882E-3</v>
      </c>
      <c r="G23" s="21">
        <v>0</v>
      </c>
      <c r="H23" s="21">
        <v>4.1329199448227882E-3</v>
      </c>
      <c r="I23" s="21">
        <v>0</v>
      </c>
      <c r="J23" s="22">
        <f t="shared" si="1"/>
        <v>0</v>
      </c>
      <c r="K23" s="22">
        <f t="shared" si="2"/>
        <v>0.23406693916422883</v>
      </c>
      <c r="L23" s="23">
        <f t="shared" si="3"/>
        <v>0.23406693916422883</v>
      </c>
      <c r="M23" s="4"/>
      <c r="N23" t="s">
        <v>270</v>
      </c>
      <c r="O23" s="5">
        <v>7.1868449216708541E-2</v>
      </c>
      <c r="P23" s="71">
        <v>9.7639774436940469E-3</v>
      </c>
    </row>
    <row r="24" spans="1:16" x14ac:dyDescent="0.25">
      <c r="A24" s="17"/>
      <c r="B24" s="55">
        <v>19</v>
      </c>
      <c r="C24" s="19" t="s">
        <v>276</v>
      </c>
      <c r="D24" s="20">
        <v>0</v>
      </c>
      <c r="E24" s="21">
        <v>6.6823480000000002</v>
      </c>
      <c r="F24" s="21">
        <f t="shared" si="0"/>
        <v>5.6387507356703281E-2</v>
      </c>
      <c r="G24" s="21">
        <v>9.7862901166081429E-3</v>
      </c>
      <c r="H24" s="21">
        <v>4.6601217240095139E-2</v>
      </c>
      <c r="I24" s="21">
        <v>0</v>
      </c>
      <c r="J24" s="22">
        <f t="shared" si="1"/>
        <v>1.4644987235935846E-3</v>
      </c>
      <c r="K24" s="22">
        <f t="shared" si="2"/>
        <v>8.4382775869654321E-3</v>
      </c>
      <c r="L24" s="23">
        <f t="shared" si="3"/>
        <v>8.4382775869654321E-3</v>
      </c>
      <c r="M24" s="4"/>
      <c r="N24" t="s">
        <v>276</v>
      </c>
      <c r="O24" s="5">
        <v>5.6387507356703281E-2</v>
      </c>
      <c r="P24" s="71">
        <v>8.4382775869654321E-3</v>
      </c>
    </row>
    <row r="25" spans="1:16" x14ac:dyDescent="0.25">
      <c r="A25" s="17"/>
      <c r="B25" s="55">
        <v>20</v>
      </c>
      <c r="C25" s="19" t="s">
        <v>277</v>
      </c>
      <c r="D25" s="20">
        <v>0</v>
      </c>
      <c r="E25" s="21">
        <v>14.418207999999996</v>
      </c>
      <c r="F25" s="21">
        <f t="shared" si="0"/>
        <v>0.18945420274394564</v>
      </c>
      <c r="G25" s="21">
        <v>4.8598400317132473E-3</v>
      </c>
      <c r="H25" s="21">
        <v>7.505300163757056E-4</v>
      </c>
      <c r="I25" s="21">
        <v>0.18384383269585669</v>
      </c>
      <c r="J25" s="22">
        <f t="shared" si="1"/>
        <v>3.3706269404028911E-4</v>
      </c>
      <c r="K25" s="22">
        <f t="shared" si="2"/>
        <v>3.8911701427035554E-4</v>
      </c>
      <c r="L25" s="23">
        <f t="shared" si="3"/>
        <v>1.313992714933407E-2</v>
      </c>
      <c r="M25" s="4"/>
      <c r="N25" t="s">
        <v>279</v>
      </c>
      <c r="O25" s="5">
        <v>1.4553949906257913E-2</v>
      </c>
      <c r="P25" s="71">
        <v>7.4326973962783845E-3</v>
      </c>
    </row>
    <row r="26" spans="1:16" x14ac:dyDescent="0.25">
      <c r="A26" s="17"/>
      <c r="B26" s="55">
        <v>21</v>
      </c>
      <c r="C26" s="19" t="s">
        <v>278</v>
      </c>
      <c r="D26" s="20">
        <v>7.6000000000000012E-2</v>
      </c>
      <c r="E26" s="21">
        <v>3.3418669999999997</v>
      </c>
      <c r="F26" s="21">
        <f t="shared" si="0"/>
        <v>0.1903500035405159</v>
      </c>
      <c r="G26" s="21">
        <v>2.694999985396862E-2</v>
      </c>
      <c r="H26" s="21">
        <v>0.15490000322461128</v>
      </c>
      <c r="I26" s="21">
        <v>8.500000461935997E-3</v>
      </c>
      <c r="J26" s="22">
        <f t="shared" si="1"/>
        <v>8.0643544024847861E-3</v>
      </c>
      <c r="K26" s="22">
        <f t="shared" si="2"/>
        <v>5.4415691312245495E-2</v>
      </c>
      <c r="L26" s="23">
        <f t="shared" si="3"/>
        <v>5.695917986578039E-2</v>
      </c>
      <c r="M26" s="4"/>
      <c r="N26" t="s">
        <v>280</v>
      </c>
      <c r="O26" s="5">
        <v>2.3908000002847984E-4</v>
      </c>
      <c r="P26" s="71">
        <v>2.7883650956180149E-3</v>
      </c>
    </row>
    <row r="27" spans="1:16" x14ac:dyDescent="0.25">
      <c r="A27" s="17"/>
      <c r="B27" s="55">
        <v>22</v>
      </c>
      <c r="C27" s="19" t="s">
        <v>279</v>
      </c>
      <c r="D27" s="20">
        <v>0</v>
      </c>
      <c r="E27" s="21">
        <v>1.9580980000000001</v>
      </c>
      <c r="F27" s="21">
        <f t="shared" si="0"/>
        <v>1.4553949906257913E-2</v>
      </c>
      <c r="G27" s="21">
        <v>4.7999998787418008E-4</v>
      </c>
      <c r="H27" s="21">
        <v>7.8695002594031394E-4</v>
      </c>
      <c r="I27" s="21">
        <v>1.3286999892443419E-2</v>
      </c>
      <c r="J27" s="22">
        <f t="shared" si="1"/>
        <v>2.4513583481224131E-4</v>
      </c>
      <c r="K27" s="22">
        <f t="shared" si="2"/>
        <v>6.4703095239078629E-4</v>
      </c>
      <c r="L27" s="23">
        <f t="shared" si="3"/>
        <v>7.4326973962783845E-3</v>
      </c>
      <c r="M27" s="4"/>
      <c r="N27" t="s">
        <v>260</v>
      </c>
      <c r="O27" s="5">
        <v>0</v>
      </c>
      <c r="P27" s="71">
        <v>0</v>
      </c>
    </row>
    <row r="28" spans="1:16" ht="15.75" thickBot="1" x14ac:dyDescent="0.3">
      <c r="A28" s="24"/>
      <c r="B28" s="56">
        <v>23</v>
      </c>
      <c r="C28" s="26" t="s">
        <v>280</v>
      </c>
      <c r="D28" s="27">
        <v>0</v>
      </c>
      <c r="E28" s="28">
        <v>8.5741999999999999E-2</v>
      </c>
      <c r="F28" s="28">
        <f t="shared" si="0"/>
        <v>2.3908000002847984E-4</v>
      </c>
      <c r="G28" s="28">
        <v>2.3908000002847984E-4</v>
      </c>
      <c r="H28" s="28">
        <v>0</v>
      </c>
      <c r="I28" s="28">
        <v>0</v>
      </c>
      <c r="J28" s="29">
        <f t="shared" si="1"/>
        <v>2.7883650956180149E-3</v>
      </c>
      <c r="K28" s="29">
        <f t="shared" si="2"/>
        <v>2.7883650956180149E-3</v>
      </c>
      <c r="L28" s="30">
        <f t="shared" si="3"/>
        <v>2.7883650956180149E-3</v>
      </c>
      <c r="M28" s="4"/>
      <c r="N28" t="s">
        <v>271</v>
      </c>
      <c r="O28" s="5">
        <v>0</v>
      </c>
      <c r="P28" s="71">
        <v>0</v>
      </c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workbookViewId="0">
      <selection activeCell="A18" sqref="A18:D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109</v>
      </c>
      <c r="B1" s="49" t="s">
        <v>69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1608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553.6078369999999</v>
      </c>
      <c r="E6" s="14">
        <v>511.20783599999993</v>
      </c>
      <c r="F6" s="14">
        <v>11.104857812208138</v>
      </c>
      <c r="G6" s="14">
        <v>5.5440059226748417</v>
      </c>
      <c r="H6" s="14">
        <v>2.5949428342137253</v>
      </c>
      <c r="I6" s="14">
        <v>2.9659090553195711</v>
      </c>
      <c r="J6" s="15">
        <v>1.0844915770568984E-2</v>
      </c>
      <c r="K6" s="15">
        <v>1.5921017214001718E-2</v>
      </c>
      <c r="L6" s="16">
        <v>2.1722784805294219E-2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6.6934550000000002</v>
      </c>
      <c r="E7" s="38">
        <f ca="1">SUM(E8:OFFSET(E6,MATCH("PROYECTOS",$A$8:$A$50,0),0))</f>
        <v>27.744676999999996</v>
      </c>
      <c r="F7" s="38">
        <f ca="1">SUM(F8:OFFSET(F6,MATCH("PROYECTOS",$A$8:$A$50,0),0))</f>
        <v>5.722703512512453</v>
      </c>
      <c r="G7" s="38">
        <f ca="1">SUM(G8:OFFSET(G6,MATCH("PROYECTOS",$A$8:$A$50,0),0))</f>
        <v>3.5066321174235782</v>
      </c>
      <c r="H7" s="38">
        <f ca="1">SUM(H8:OFFSET(H6,MATCH("PROYECTOS",$A$8:$A$50,0),0))</f>
        <v>0.85980301207746379</v>
      </c>
      <c r="I7" s="38">
        <f ca="1">SUM(I8:OFFSET(I6,MATCH("PROYECTOS",$A$8:$A$50,0),0))</f>
        <v>1.3562683830114111</v>
      </c>
      <c r="J7" s="39">
        <f ca="1">IFERROR(G7/E7,0)</f>
        <v>0.12638936533388292</v>
      </c>
      <c r="K7" s="39">
        <f ca="1">IFERROR(SUM(G7,H7)/E7,0)</f>
        <v>0.15737920212590842</v>
      </c>
      <c r="L7" s="40">
        <f ca="1">IFERROR(SUM(G7,H7,I7)/E7,0)</f>
        <v>0.20626311535407149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3.4612759999999998</v>
      </c>
      <c r="E8" s="21">
        <v>10.923088999999999</v>
      </c>
      <c r="F8" s="21">
        <f t="shared" ref="F8:F10" si="0">SUM(G8,H8,I8)</f>
        <v>3.2554254037549981</v>
      </c>
      <c r="G8" s="21">
        <v>2.2591752999578603</v>
      </c>
      <c r="H8" s="21">
        <v>0.29925717870355584</v>
      </c>
      <c r="I8" s="21">
        <v>0.69699292509358202</v>
      </c>
      <c r="J8" s="22">
        <f t="shared" ref="J8:J11" si="1">IFERROR(G8/E8,0)</f>
        <v>0.20682567906915897</v>
      </c>
      <c r="K8" s="22">
        <f t="shared" ref="K8:K11" si="2">IFERROR(SUM(G8,H8)/E8,0)</f>
        <v>0.23422243274420049</v>
      </c>
      <c r="L8" s="23">
        <f t="shared" ref="L8:L11" si="3">IFERROR(SUM(G8,H8,I8)/E8,0)</f>
        <v>0.29803157364688676</v>
      </c>
      <c r="M8" s="4"/>
    </row>
    <row r="9" spans="1:13" ht="25.5" x14ac:dyDescent="0.25">
      <c r="A9" s="17"/>
      <c r="B9" s="19">
        <v>3000585</v>
      </c>
      <c r="C9" s="19" t="s">
        <v>1610</v>
      </c>
      <c r="D9" s="20">
        <v>0.62937200000000004</v>
      </c>
      <c r="E9" s="21">
        <v>1.823445</v>
      </c>
      <c r="F9" s="21">
        <f t="shared" si="0"/>
        <v>0.23731541310553439</v>
      </c>
      <c r="G9" s="21">
        <v>0.14650175136921462</v>
      </c>
      <c r="H9" s="21">
        <v>4.9159601127030328E-2</v>
      </c>
      <c r="I9" s="21">
        <v>4.1654060609289445E-2</v>
      </c>
      <c r="J9" s="22">
        <f t="shared" si="1"/>
        <v>8.0343389227102879E-2</v>
      </c>
      <c r="K9" s="22">
        <f t="shared" si="2"/>
        <v>0.10730312814274351</v>
      </c>
      <c r="L9" s="23">
        <f t="shared" si="3"/>
        <v>0.13014673494705592</v>
      </c>
      <c r="M9" s="4"/>
    </row>
    <row r="10" spans="1:13" ht="76.5" x14ac:dyDescent="0.25">
      <c r="A10" s="17"/>
      <c r="B10" s="19">
        <v>3000667</v>
      </c>
      <c r="C10" s="19" t="s">
        <v>1611</v>
      </c>
      <c r="D10" s="20">
        <v>2.6028069999999999</v>
      </c>
      <c r="E10" s="21">
        <v>14.998142999999999</v>
      </c>
      <c r="F10" s="21">
        <f t="shared" si="0"/>
        <v>2.2299626956519205</v>
      </c>
      <c r="G10" s="21">
        <v>1.1009550660965033</v>
      </c>
      <c r="H10" s="21">
        <v>0.51138623224687763</v>
      </c>
      <c r="I10" s="21">
        <v>0.6176213973085396</v>
      </c>
      <c r="J10" s="22">
        <f t="shared" si="1"/>
        <v>7.3406092080633145E-2</v>
      </c>
      <c r="K10" s="22">
        <f t="shared" si="2"/>
        <v>0.10750272872737518</v>
      </c>
      <c r="L10" s="23">
        <f t="shared" si="3"/>
        <v>0.14868258661435091</v>
      </c>
      <c r="M10" s="4"/>
    </row>
    <row r="11" spans="1:13" ht="15.75" thickBot="1" x14ac:dyDescent="0.3">
      <c r="A11" s="41" t="s">
        <v>302</v>
      </c>
      <c r="B11" s="43"/>
      <c r="C11" s="43"/>
      <c r="D11" s="44">
        <f ca="1">OFFSET(D11,-MATCH("PROYECTOS",$A$8:$A$50,0)-1,0)-(OFFSET(D11,-MATCH("PROYECTOS",$A$8:$A$50,0),0))</f>
        <v>546.91438199999993</v>
      </c>
      <c r="E11" s="45">
        <f t="shared" ref="E11:I11" ca="1" si="4">OFFSET(E11,-MATCH("PROYECTOS",$A$8:$A$50,0)-1,0)-(OFFSET(E11,-MATCH("PROYECTOS",$A$8:$A$50,0),0))</f>
        <v>483.46315899999991</v>
      </c>
      <c r="F11" s="45">
        <f t="shared" ca="1" si="4"/>
        <v>5.382154299695685</v>
      </c>
      <c r="G11" s="45">
        <f t="shared" ca="1" si="4"/>
        <v>2.0373738052512635</v>
      </c>
      <c r="H11" s="45">
        <f t="shared" ca="1" si="4"/>
        <v>1.7351398221362615</v>
      </c>
      <c r="I11" s="45">
        <f t="shared" ca="1" si="4"/>
        <v>1.60964067230816</v>
      </c>
      <c r="J11" s="46">
        <f t="shared" ca="1" si="1"/>
        <v>4.2141242146876059E-3</v>
      </c>
      <c r="K11" s="46">
        <f t="shared" ca="1" si="2"/>
        <v>7.8031046568070054E-3</v>
      </c>
      <c r="L11" s="47">
        <f t="shared" ca="1" si="3"/>
        <v>1.1132501410920715E-2</v>
      </c>
      <c r="M11" s="4"/>
    </row>
    <row r="12" spans="1:13" ht="15.75" thickBot="1" x14ac:dyDescent="0.3"/>
    <row r="13" spans="1:13" ht="15.75" thickBot="1" x14ac:dyDescent="0.3">
      <c r="A13" s="89" t="s">
        <v>324</v>
      </c>
      <c r="B13" s="90"/>
      <c r="C13" s="90"/>
      <c r="D13" s="91"/>
    </row>
    <row r="14" spans="1:13" ht="15.75" thickBot="1" x14ac:dyDescent="0.3">
      <c r="A14" s="1" t="s">
        <v>1619</v>
      </c>
    </row>
    <row r="15" spans="1:13" ht="45" customHeight="1" x14ac:dyDescent="0.25">
      <c r="A15" s="82" t="s">
        <v>326</v>
      </c>
      <c r="B15" s="83"/>
      <c r="C15" s="83"/>
      <c r="D15" s="94" t="s">
        <v>327</v>
      </c>
    </row>
    <row r="16" spans="1:13" ht="15.75" thickBot="1" x14ac:dyDescent="0.3">
      <c r="A16" s="92"/>
      <c r="B16" s="93"/>
      <c r="C16" s="93"/>
      <c r="D16" s="95"/>
    </row>
    <row r="17" spans="1:4" ht="25.5" x14ac:dyDescent="0.25">
      <c r="A17" s="17"/>
      <c r="B17" s="19">
        <v>3000585</v>
      </c>
      <c r="C17" s="19" t="s">
        <v>1610</v>
      </c>
      <c r="D17" s="23">
        <v>0.13014673494705592</v>
      </c>
    </row>
    <row r="18" spans="1:4" ht="77.25" thickBot="1" x14ac:dyDescent="0.3">
      <c r="A18" s="24"/>
      <c r="B18" s="26">
        <v>3000667</v>
      </c>
      <c r="C18" s="26" t="s">
        <v>1611</v>
      </c>
      <c r="D18" s="30">
        <v>0.14868258661435091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"/>
  <sheetViews>
    <sheetView workbookViewId="0"/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24</v>
      </c>
      <c r="B1" s="50" t="s">
        <v>18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465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492.01025599999946</v>
      </c>
      <c r="E6" s="14">
        <v>650.54921599999966</v>
      </c>
      <c r="F6" s="14">
        <v>187.4751630564611</v>
      </c>
      <c r="G6" s="14">
        <v>86.76696541004344</v>
      </c>
      <c r="H6" s="14">
        <v>57.643008016621138</v>
      </c>
      <c r="I6" s="14">
        <v>43.065189629796521</v>
      </c>
      <c r="J6" s="15">
        <v>0.13337494424102647</v>
      </c>
      <c r="K6" s="15">
        <v>0.22198162702368801</v>
      </c>
      <c r="L6" s="16">
        <v>0.28817983089608579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344.74029799999994</v>
      </c>
      <c r="E7" s="38">
        <f ca="1">SUM(E8:OFFSET(E6,MATCH("GOBIERNOS REGIONALES",$A$8:$A$50,0),0))</f>
        <v>379.84087700000015</v>
      </c>
      <c r="F7" s="38">
        <f ca="1">SUM(F8:OFFSET(F6,MATCH("GOBIERNOS REGIONALES",$A$8:$A$50,0),0))</f>
        <v>133.10368724638766</v>
      </c>
      <c r="G7" s="38">
        <f ca="1">SUM(G8:OFFSET(G6,MATCH("GOBIERNOS REGIONALES",$A$8:$A$50,0),0))</f>
        <v>62.454250341800616</v>
      </c>
      <c r="H7" s="38">
        <f ca="1">SUM(H8:OFFSET(H6,MATCH("GOBIERNOS REGIONALES",$A$8:$A$50,0),0))</f>
        <v>44.139037765948615</v>
      </c>
      <c r="I7" s="38">
        <f ca="1">SUM(I8:OFFSET(I6,MATCH("GOBIERNOS REGIONALES",$A$8:$A$50,0),0))</f>
        <v>26.510399138638434</v>
      </c>
      <c r="J7" s="39">
        <f ca="1">IFERROR(G7/E7,0)</f>
        <v>0.16442214127944052</v>
      </c>
      <c r="K7" s="39">
        <f ca="1">IFERROR(SUM(G7,H7)/E7,0)</f>
        <v>0.28062616364417564</v>
      </c>
      <c r="L7" s="40">
        <f ca="1">IFERROR(SUM(G7,H7,I7)/E7,0)</f>
        <v>0.35041959753685914</v>
      </c>
      <c r="M7" s="4"/>
    </row>
    <row r="8" spans="1:13" x14ac:dyDescent="0.25">
      <c r="A8" s="17"/>
      <c r="B8" s="18">
        <v>11</v>
      </c>
      <c r="C8" s="19" t="s">
        <v>115</v>
      </c>
      <c r="D8" s="20">
        <v>77.129788999999988</v>
      </c>
      <c r="E8" s="21">
        <v>47.728628</v>
      </c>
      <c r="F8" s="21">
        <f t="shared" ref="F8:F39" si="0">SUM(G8,H8,I8)</f>
        <v>14.974603111627857</v>
      </c>
      <c r="G8" s="21">
        <v>7.0766341043054126E-2</v>
      </c>
      <c r="H8" s="21">
        <v>15.58343527495299</v>
      </c>
      <c r="I8" s="21">
        <v>-0.6795985043681867</v>
      </c>
      <c r="J8" s="22">
        <f t="shared" ref="J8:J39" si="1">IFERROR(G8/E8,0)</f>
        <v>1.4826812336414558E-3</v>
      </c>
      <c r="K8" s="22">
        <f t="shared" ref="K8:K39" si="2">IFERROR(SUM(G8,H8)/E8,0)</f>
        <v>0.32798348228229068</v>
      </c>
      <c r="L8" s="23">
        <f t="shared" ref="L8:L39" si="3">IFERROR(SUM(G8,H8,I8)/E8,0)</f>
        <v>0.31374467985184606</v>
      </c>
      <c r="M8" s="4"/>
    </row>
    <row r="9" spans="1:13" x14ac:dyDescent="0.25">
      <c r="A9" s="17"/>
      <c r="B9" s="18">
        <v>131</v>
      </c>
      <c r="C9" s="19" t="s">
        <v>147</v>
      </c>
      <c r="D9" s="20">
        <v>0.39127999999999996</v>
      </c>
      <c r="E9" s="21">
        <v>0.41362900000000002</v>
      </c>
      <c r="F9" s="21">
        <f t="shared" si="0"/>
        <v>2.912819990888238E-2</v>
      </c>
      <c r="G9" s="21">
        <v>6.9743699859827757E-3</v>
      </c>
      <c r="H9" s="21">
        <v>9.5773200737312436E-3</v>
      </c>
      <c r="I9" s="21">
        <v>1.257650984916836E-2</v>
      </c>
      <c r="J9" s="22">
        <f t="shared" si="1"/>
        <v>1.6861414422061256E-2</v>
      </c>
      <c r="K9" s="22">
        <f t="shared" si="2"/>
        <v>4.0015787238597916E-2</v>
      </c>
      <c r="L9" s="23">
        <f t="shared" si="3"/>
        <v>7.0421077605492793E-2</v>
      </c>
      <c r="M9" s="4"/>
    </row>
    <row r="10" spans="1:13" x14ac:dyDescent="0.25">
      <c r="A10" s="17"/>
      <c r="B10" s="18">
        <v>135</v>
      </c>
      <c r="C10" s="19" t="s">
        <v>148</v>
      </c>
      <c r="D10" s="20">
        <v>104.82693099999999</v>
      </c>
      <c r="E10" s="21">
        <v>104.82693100000007</v>
      </c>
      <c r="F10" s="21">
        <f t="shared" si="0"/>
        <v>77.904224664046524</v>
      </c>
      <c r="G10" s="21">
        <v>51.203837045743967</v>
      </c>
      <c r="H10" s="21">
        <v>13.175979997486138</v>
      </c>
      <c r="I10" s="21">
        <v>13.524407620816419</v>
      </c>
      <c r="J10" s="22">
        <f t="shared" si="1"/>
        <v>0.48846070906858785</v>
      </c>
      <c r="K10" s="22">
        <f t="shared" si="2"/>
        <v>0.61415340913901273</v>
      </c>
      <c r="L10" s="23">
        <f t="shared" si="3"/>
        <v>0.74316994612812304</v>
      </c>
      <c r="M10" s="4"/>
    </row>
    <row r="11" spans="1:13" ht="25.5" x14ac:dyDescent="0.25">
      <c r="A11" s="17"/>
      <c r="B11" s="18">
        <v>136</v>
      </c>
      <c r="C11" s="19" t="s">
        <v>149</v>
      </c>
      <c r="D11" s="20">
        <v>112.72794500000001</v>
      </c>
      <c r="E11" s="21">
        <v>145.75078200000002</v>
      </c>
      <c r="F11" s="21">
        <f t="shared" si="0"/>
        <v>20.295328479587624</v>
      </c>
      <c r="G11" s="21">
        <v>3.669980232254602</v>
      </c>
      <c r="H11" s="21">
        <v>6.848385449291527</v>
      </c>
      <c r="I11" s="21">
        <v>9.7769627980414953</v>
      </c>
      <c r="J11" s="22">
        <f t="shared" si="1"/>
        <v>2.5179832189542568E-2</v>
      </c>
      <c r="K11" s="22">
        <f t="shared" si="2"/>
        <v>7.2166787287262224E-2</v>
      </c>
      <c r="L11" s="23">
        <f t="shared" si="3"/>
        <v>0.13924678963017587</v>
      </c>
      <c r="M11" s="4"/>
    </row>
    <row r="12" spans="1:13" ht="25.5" x14ac:dyDescent="0.25">
      <c r="A12" s="17"/>
      <c r="B12" s="18">
        <v>137</v>
      </c>
      <c r="C12" s="19" t="s">
        <v>150</v>
      </c>
      <c r="D12" s="20">
        <v>49.664353000000006</v>
      </c>
      <c r="E12" s="21">
        <v>81.120907000000031</v>
      </c>
      <c r="F12" s="21">
        <f t="shared" si="0"/>
        <v>19.900402791216777</v>
      </c>
      <c r="G12" s="21">
        <v>7.5026923527730105</v>
      </c>
      <c r="H12" s="21">
        <v>8.5216597241442287</v>
      </c>
      <c r="I12" s="21">
        <v>3.876050714299538</v>
      </c>
      <c r="J12" s="22">
        <f t="shared" si="1"/>
        <v>9.2487776952161149E-2</v>
      </c>
      <c r="K12" s="22">
        <f t="shared" si="2"/>
        <v>0.19753664831332857</v>
      </c>
      <c r="L12" s="23">
        <f t="shared" si="3"/>
        <v>0.24531780433885891</v>
      </c>
      <c r="M12" s="4"/>
    </row>
    <row r="13" spans="1:13" x14ac:dyDescent="0.25">
      <c r="A13" s="34" t="s">
        <v>214</v>
      </c>
      <c r="B13" s="57"/>
      <c r="C13" s="36"/>
      <c r="D13" s="37">
        <f ca="1">SUM(D14:OFFSET(D12,(MATCH("GOBIERNOS LOCALES",$A$8:$A$50,0)-MATCH("GOBIERNOS REGIONALES",$A$8:$A$50,0)),0))</f>
        <v>147.24995799999999</v>
      </c>
      <c r="E13" s="38">
        <f ca="1">SUM(E14:OFFSET(E12,(MATCH("GOBIERNOS LOCALES",$A$8:$A$50,0)-MATCH("GOBIERNOS REGIONALES",$A$8:$A$50,0)),0))</f>
        <v>270.55833899999999</v>
      </c>
      <c r="F13" s="38">
        <f ca="1">SUM(F14:OFFSET(F12,(MATCH("GOBIERNOS LOCALES",$A$8:$A$50,0)-MATCH("GOBIERNOS REGIONALES",$A$8:$A$50,0)),0))</f>
        <v>54.369075810134063</v>
      </c>
      <c r="G13" s="38">
        <f ca="1">SUM(G14:OFFSET(G12,(MATCH("GOBIERNOS LOCALES",$A$8:$A$50,0)-MATCH("GOBIERNOS REGIONALES",$A$8:$A$50,0)),0))</f>
        <v>24.312715068242824</v>
      </c>
      <c r="H13" s="38">
        <f ca="1">SUM(H14:OFFSET(H12,(MATCH("GOBIERNOS LOCALES",$A$8:$A$50,0)-MATCH("GOBIERNOS REGIONALES",$A$8:$A$50,0)),0))</f>
        <v>13.503170250692733</v>
      </c>
      <c r="I13" s="38">
        <f ca="1">SUM(I14:OFFSET(I12,(MATCH("GOBIERNOS LOCALES",$A$8:$A$50,0)-MATCH("GOBIERNOS REGIONALES",$A$8:$A$50,0)),0))</f>
        <v>16.553190491198507</v>
      </c>
      <c r="J13" s="39">
        <f t="shared" ca="1" si="1"/>
        <v>8.9861266734945558E-2</v>
      </c>
      <c r="K13" s="39">
        <f t="shared" ca="1" si="2"/>
        <v>0.13976980143619067</v>
      </c>
      <c r="L13" s="40">
        <f t="shared" ca="1" si="3"/>
        <v>0.20095139558841713</v>
      </c>
      <c r="M13" s="4"/>
    </row>
    <row r="14" spans="1:13" x14ac:dyDescent="0.25">
      <c r="A14" s="17"/>
      <c r="B14" s="18">
        <v>440</v>
      </c>
      <c r="C14" s="19" t="s">
        <v>215</v>
      </c>
      <c r="D14" s="20">
        <v>0.82994599999999985</v>
      </c>
      <c r="E14" s="21">
        <v>1.3188159999999989</v>
      </c>
      <c r="F14" s="21">
        <f t="shared" si="0"/>
        <v>0.2983633217819488</v>
      </c>
      <c r="G14" s="21">
        <v>7.4479551200056449E-2</v>
      </c>
      <c r="H14" s="21">
        <v>8.5335550207673805E-2</v>
      </c>
      <c r="I14" s="21">
        <v>0.13854822037421854</v>
      </c>
      <c r="J14" s="22">
        <f t="shared" si="1"/>
        <v>5.6474558391812438E-2</v>
      </c>
      <c r="K14" s="22">
        <f t="shared" si="2"/>
        <v>0.12118074197441522</v>
      </c>
      <c r="L14" s="23">
        <f t="shared" si="3"/>
        <v>0.2262357461404389</v>
      </c>
      <c r="M14" s="4"/>
    </row>
    <row r="15" spans="1:13" x14ac:dyDescent="0.25">
      <c r="A15" s="17"/>
      <c r="B15" s="18">
        <v>441</v>
      </c>
      <c r="C15" s="19" t="s">
        <v>216</v>
      </c>
      <c r="D15" s="20">
        <v>2.5020260000000007</v>
      </c>
      <c r="E15" s="21">
        <v>4.6347220000000009</v>
      </c>
      <c r="F15" s="21">
        <f t="shared" si="0"/>
        <v>0.72622680438348652</v>
      </c>
      <c r="G15" s="21">
        <v>0.36148097361183318</v>
      </c>
      <c r="H15" s="21">
        <v>0.19175052037189744</v>
      </c>
      <c r="I15" s="21">
        <v>0.17299531039975591</v>
      </c>
      <c r="J15" s="22">
        <f t="shared" si="1"/>
        <v>7.7994100533286162E-2</v>
      </c>
      <c r="K15" s="22">
        <f t="shared" si="2"/>
        <v>0.11936670505452765</v>
      </c>
      <c r="L15" s="23">
        <f t="shared" si="3"/>
        <v>0.15669263536917347</v>
      </c>
      <c r="M15" s="4"/>
    </row>
    <row r="16" spans="1:13" x14ac:dyDescent="0.25">
      <c r="A16" s="17"/>
      <c r="B16" s="18">
        <v>442</v>
      </c>
      <c r="C16" s="19" t="s">
        <v>217</v>
      </c>
      <c r="D16" s="20">
        <v>4.3538039999999985</v>
      </c>
      <c r="E16" s="21">
        <v>5.606252999999997</v>
      </c>
      <c r="F16" s="21">
        <f t="shared" si="0"/>
        <v>1.2351829253410074</v>
      </c>
      <c r="G16" s="21">
        <v>0.74046430810267339</v>
      </c>
      <c r="H16" s="21">
        <v>0.26839127653767036</v>
      </c>
      <c r="I16" s="21">
        <v>0.22632734070066363</v>
      </c>
      <c r="J16" s="22">
        <f t="shared" si="1"/>
        <v>0.13207828974230629</v>
      </c>
      <c r="K16" s="22">
        <f t="shared" si="2"/>
        <v>0.17995184745325341</v>
      </c>
      <c r="L16" s="23">
        <f t="shared" si="3"/>
        <v>0.22032236599757593</v>
      </c>
      <c r="M16" s="4"/>
    </row>
    <row r="17" spans="1:13" x14ac:dyDescent="0.25">
      <c r="A17" s="17"/>
      <c r="B17" s="18">
        <v>443</v>
      </c>
      <c r="C17" s="19" t="s">
        <v>218</v>
      </c>
      <c r="D17" s="20">
        <v>19.861684999999991</v>
      </c>
      <c r="E17" s="21">
        <v>29.352536000000011</v>
      </c>
      <c r="F17" s="21">
        <f t="shared" si="0"/>
        <v>7.6734061370111704</v>
      </c>
      <c r="G17" s="21">
        <v>3.3620741400227416</v>
      </c>
      <c r="H17" s="21">
        <v>2.2880016119538595</v>
      </c>
      <c r="I17" s="21">
        <v>2.0233303850345692</v>
      </c>
      <c r="J17" s="22">
        <f t="shared" si="1"/>
        <v>0.11454118104216754</v>
      </c>
      <c r="K17" s="22">
        <f t="shared" si="2"/>
        <v>0.19249020772776154</v>
      </c>
      <c r="L17" s="23">
        <f t="shared" si="3"/>
        <v>0.26142225452039874</v>
      </c>
      <c r="M17" s="4"/>
    </row>
    <row r="18" spans="1:13" x14ac:dyDescent="0.25">
      <c r="A18" s="17"/>
      <c r="B18" s="18">
        <v>444</v>
      </c>
      <c r="C18" s="19" t="s">
        <v>219</v>
      </c>
      <c r="D18" s="20">
        <v>5.332542000000001</v>
      </c>
      <c r="E18" s="21">
        <v>8.159037000000005</v>
      </c>
      <c r="F18" s="21">
        <f t="shared" si="0"/>
        <v>2.0188908381351212</v>
      </c>
      <c r="G18" s="21">
        <v>0.8151830091883312</v>
      </c>
      <c r="H18" s="21">
        <v>0.48407171040162211</v>
      </c>
      <c r="I18" s="21">
        <v>0.71963611854516785</v>
      </c>
      <c r="J18" s="22">
        <f t="shared" si="1"/>
        <v>9.9911669623306124E-2</v>
      </c>
      <c r="K18" s="22">
        <f t="shared" si="2"/>
        <v>0.15924118490821312</v>
      </c>
      <c r="L18" s="23">
        <f t="shared" si="3"/>
        <v>0.24744229473835208</v>
      </c>
      <c r="M18" s="4"/>
    </row>
    <row r="19" spans="1:13" x14ac:dyDescent="0.25">
      <c r="A19" s="17"/>
      <c r="B19" s="18">
        <v>445</v>
      </c>
      <c r="C19" s="19" t="s">
        <v>220</v>
      </c>
      <c r="D19" s="20">
        <v>8.7987290000000016</v>
      </c>
      <c r="E19" s="21">
        <v>11.977765999999997</v>
      </c>
      <c r="F19" s="21">
        <f t="shared" si="0"/>
        <v>3.1986336386097491</v>
      </c>
      <c r="G19" s="21">
        <v>1.5287407118703413</v>
      </c>
      <c r="H19" s="21">
        <v>0.89655643854064238</v>
      </c>
      <c r="I19" s="21">
        <v>0.77333648819876544</v>
      </c>
      <c r="J19" s="22">
        <f t="shared" si="1"/>
        <v>0.12763153929291504</v>
      </c>
      <c r="K19" s="22">
        <f t="shared" si="2"/>
        <v>0.20248326360783675</v>
      </c>
      <c r="L19" s="23">
        <f t="shared" si="3"/>
        <v>0.26704759790847055</v>
      </c>
      <c r="M19" s="4"/>
    </row>
    <row r="20" spans="1:13" x14ac:dyDescent="0.25">
      <c r="A20" s="17"/>
      <c r="B20" s="18">
        <v>446</v>
      </c>
      <c r="C20" s="19" t="s">
        <v>221</v>
      </c>
      <c r="D20" s="20">
        <v>8.5676150000000018</v>
      </c>
      <c r="E20" s="21">
        <v>10.657249000000007</v>
      </c>
      <c r="F20" s="21">
        <f t="shared" si="0"/>
        <v>3.1646591439307628</v>
      </c>
      <c r="G20" s="21">
        <v>1.5698773678309408</v>
      </c>
      <c r="H20" s="21">
        <v>0.74970880689579644</v>
      </c>
      <c r="I20" s="21">
        <v>0.84507296920402553</v>
      </c>
      <c r="J20" s="22">
        <f t="shared" si="1"/>
        <v>0.14730606067578414</v>
      </c>
      <c r="K20" s="22">
        <f t="shared" si="2"/>
        <v>0.21765337140257637</v>
      </c>
      <c r="L20" s="23">
        <f t="shared" si="3"/>
        <v>0.29694897284756699</v>
      </c>
      <c r="M20" s="4"/>
    </row>
    <row r="21" spans="1:13" x14ac:dyDescent="0.25">
      <c r="A21" s="17"/>
      <c r="B21" s="18">
        <v>447</v>
      </c>
      <c r="C21" s="19" t="s">
        <v>222</v>
      </c>
      <c r="D21" s="20">
        <v>1.6214439999999992</v>
      </c>
      <c r="E21" s="21">
        <v>3.1211359999999995</v>
      </c>
      <c r="F21" s="21">
        <f t="shared" si="0"/>
        <v>0.88322110707667889</v>
      </c>
      <c r="G21" s="21">
        <v>0.40660762086190516</v>
      </c>
      <c r="H21" s="21">
        <v>0.24867849476140691</v>
      </c>
      <c r="I21" s="21">
        <v>0.22793499145336682</v>
      </c>
      <c r="J21" s="22">
        <f t="shared" si="1"/>
        <v>0.13027552175294677</v>
      </c>
      <c r="K21" s="22">
        <f t="shared" si="2"/>
        <v>0.20995115740656997</v>
      </c>
      <c r="L21" s="23">
        <f t="shared" si="3"/>
        <v>0.28298065418382251</v>
      </c>
      <c r="M21" s="4"/>
    </row>
    <row r="22" spans="1:13" x14ac:dyDescent="0.25">
      <c r="A22" s="17"/>
      <c r="B22" s="18">
        <v>448</v>
      </c>
      <c r="C22" s="19" t="s">
        <v>223</v>
      </c>
      <c r="D22" s="20">
        <v>3.5825100000000005</v>
      </c>
      <c r="E22" s="21">
        <v>4.7694660000000022</v>
      </c>
      <c r="F22" s="21">
        <f t="shared" si="0"/>
        <v>1.5083735061562038</v>
      </c>
      <c r="G22" s="21">
        <v>0.93340713718134793</v>
      </c>
      <c r="H22" s="21">
        <v>0.29876700215754681</v>
      </c>
      <c r="I22" s="21">
        <v>0.27619936681730906</v>
      </c>
      <c r="J22" s="22">
        <f t="shared" si="1"/>
        <v>0.19570474706840293</v>
      </c>
      <c r="K22" s="22">
        <f t="shared" si="2"/>
        <v>0.2583463514235963</v>
      </c>
      <c r="L22" s="23">
        <f t="shared" si="3"/>
        <v>0.31625626561887704</v>
      </c>
      <c r="M22" s="4"/>
    </row>
    <row r="23" spans="1:13" x14ac:dyDescent="0.25">
      <c r="A23" s="17"/>
      <c r="B23" s="18">
        <v>449</v>
      </c>
      <c r="C23" s="19" t="s">
        <v>224</v>
      </c>
      <c r="D23" s="20">
        <v>5.5993929999999974</v>
      </c>
      <c r="E23" s="21">
        <v>6.2094960000000006</v>
      </c>
      <c r="F23" s="21">
        <f t="shared" si="0"/>
        <v>1.7090082001232076</v>
      </c>
      <c r="G23" s="21">
        <v>0.84166681080023409</v>
      </c>
      <c r="H23" s="21">
        <v>0.48307300120723085</v>
      </c>
      <c r="I23" s="21">
        <v>0.38426838811574271</v>
      </c>
      <c r="J23" s="22">
        <f t="shared" si="1"/>
        <v>0.13554510878181322</v>
      </c>
      <c r="K23" s="22">
        <f t="shared" si="2"/>
        <v>0.21334095585333573</v>
      </c>
      <c r="L23" s="23">
        <f t="shared" si="3"/>
        <v>0.27522494581254381</v>
      </c>
      <c r="M23" s="4"/>
    </row>
    <row r="24" spans="1:13" x14ac:dyDescent="0.25">
      <c r="A24" s="17"/>
      <c r="B24" s="18">
        <v>450</v>
      </c>
      <c r="C24" s="19" t="s">
        <v>225</v>
      </c>
      <c r="D24" s="20">
        <v>3.1780059999999986</v>
      </c>
      <c r="E24" s="21">
        <v>70.66689599999998</v>
      </c>
      <c r="F24" s="21">
        <f t="shared" si="0"/>
        <v>3.7078652253885593</v>
      </c>
      <c r="G24" s="21">
        <v>1.0644362915245438</v>
      </c>
      <c r="H24" s="21">
        <v>0.71200459797000804</v>
      </c>
      <c r="I24" s="21">
        <v>1.9314243358940075</v>
      </c>
      <c r="J24" s="22">
        <f t="shared" si="1"/>
        <v>1.5062728827434901E-2</v>
      </c>
      <c r="K24" s="22">
        <f t="shared" si="2"/>
        <v>2.5138232893299181E-2</v>
      </c>
      <c r="L24" s="23">
        <f t="shared" si="3"/>
        <v>5.2469620646540927E-2</v>
      </c>
      <c r="M24" s="4"/>
    </row>
    <row r="25" spans="1:13" x14ac:dyDescent="0.25">
      <c r="A25" s="17"/>
      <c r="B25" s="18">
        <v>451</v>
      </c>
      <c r="C25" s="19" t="s">
        <v>226</v>
      </c>
      <c r="D25" s="20">
        <v>14.023000000000001</v>
      </c>
      <c r="E25" s="21">
        <v>20.478847999999996</v>
      </c>
      <c r="F25" s="21">
        <f t="shared" si="0"/>
        <v>5.1853065070261408</v>
      </c>
      <c r="G25" s="21">
        <v>2.3250635207425603</v>
      </c>
      <c r="H25" s="21">
        <v>1.3104388011539072</v>
      </c>
      <c r="I25" s="21">
        <v>1.5498041851296733</v>
      </c>
      <c r="J25" s="22">
        <f t="shared" si="1"/>
        <v>0.11353487856067689</v>
      </c>
      <c r="K25" s="22">
        <f t="shared" si="2"/>
        <v>0.17752474757840228</v>
      </c>
      <c r="L25" s="23">
        <f t="shared" si="3"/>
        <v>0.25320303695921481</v>
      </c>
      <c r="M25" s="4"/>
    </row>
    <row r="26" spans="1:13" x14ac:dyDescent="0.25">
      <c r="A26" s="17"/>
      <c r="B26" s="18">
        <v>452</v>
      </c>
      <c r="C26" s="19" t="s">
        <v>227</v>
      </c>
      <c r="D26" s="20">
        <v>18.711349999999996</v>
      </c>
      <c r="E26" s="21">
        <v>25.016664999999989</v>
      </c>
      <c r="F26" s="21">
        <f t="shared" si="0"/>
        <v>5.4432558962471376</v>
      </c>
      <c r="G26" s="21">
        <v>2.561567240547447</v>
      </c>
      <c r="H26" s="21">
        <v>1.2748427006445127</v>
      </c>
      <c r="I26" s="21">
        <v>1.6068459550551779</v>
      </c>
      <c r="J26" s="22">
        <f t="shared" si="1"/>
        <v>0.1023944334925318</v>
      </c>
      <c r="K26" s="22">
        <f t="shared" si="2"/>
        <v>0.15335417175678537</v>
      </c>
      <c r="L26" s="23">
        <f t="shared" si="3"/>
        <v>0.21758519355985859</v>
      </c>
      <c r="M26" s="4"/>
    </row>
    <row r="27" spans="1:13" x14ac:dyDescent="0.25">
      <c r="A27" s="17"/>
      <c r="B27" s="18">
        <v>453</v>
      </c>
      <c r="C27" s="19" t="s">
        <v>228</v>
      </c>
      <c r="D27" s="20">
        <v>6.486811999999996</v>
      </c>
      <c r="E27" s="21">
        <v>8.3871659999999988</v>
      </c>
      <c r="F27" s="21">
        <f t="shared" si="0"/>
        <v>1.8856586517904361</v>
      </c>
      <c r="G27" s="21">
        <v>0.96289748989511281</v>
      </c>
      <c r="H27" s="21">
        <v>0.46493394947447086</v>
      </c>
      <c r="I27" s="21">
        <v>0.45782721242085245</v>
      </c>
      <c r="J27" s="22">
        <f t="shared" si="1"/>
        <v>0.11480606081900763</v>
      </c>
      <c r="K27" s="22">
        <f t="shared" si="2"/>
        <v>0.17024003571284793</v>
      </c>
      <c r="L27" s="23">
        <f t="shared" si="3"/>
        <v>0.22482667587483501</v>
      </c>
      <c r="M27" s="4"/>
    </row>
    <row r="28" spans="1:13" x14ac:dyDescent="0.25">
      <c r="A28" s="17"/>
      <c r="B28" s="18">
        <v>454</v>
      </c>
      <c r="C28" s="19" t="s">
        <v>229</v>
      </c>
      <c r="D28" s="20">
        <v>1.0927549999999999</v>
      </c>
      <c r="E28" s="21">
        <v>2.193395999999999</v>
      </c>
      <c r="F28" s="21">
        <f t="shared" si="0"/>
        <v>0.27081038200049079</v>
      </c>
      <c r="G28" s="21">
        <v>0.1281907821103232</v>
      </c>
      <c r="H28" s="21">
        <v>6.5691889965819428E-2</v>
      </c>
      <c r="I28" s="21">
        <v>7.6927709924348164E-2</v>
      </c>
      <c r="J28" s="22">
        <f t="shared" si="1"/>
        <v>5.8443975511181405E-2</v>
      </c>
      <c r="K28" s="22">
        <f t="shared" si="2"/>
        <v>8.8393829511927036E-2</v>
      </c>
      <c r="L28" s="23">
        <f t="shared" si="3"/>
        <v>0.12346625142039601</v>
      </c>
      <c r="M28" s="4"/>
    </row>
    <row r="29" spans="1:13" x14ac:dyDescent="0.25">
      <c r="A29" s="17"/>
      <c r="B29" s="18">
        <v>455</v>
      </c>
      <c r="C29" s="19" t="s">
        <v>230</v>
      </c>
      <c r="D29" s="20">
        <v>0.546315</v>
      </c>
      <c r="E29" s="21">
        <v>1.5018449999999999</v>
      </c>
      <c r="F29" s="21">
        <f t="shared" si="0"/>
        <v>0.15998390976892551</v>
      </c>
      <c r="G29" s="21">
        <v>7.4525820382405072E-2</v>
      </c>
      <c r="H29" s="21">
        <v>3.6716599701321684E-2</v>
      </c>
      <c r="I29" s="21">
        <v>4.8741489685198758E-2</v>
      </c>
      <c r="J29" s="22">
        <f t="shared" si="1"/>
        <v>4.9622844156624074E-2</v>
      </c>
      <c r="K29" s="22">
        <f t="shared" si="2"/>
        <v>7.4070506665952052E-2</v>
      </c>
      <c r="L29" s="23">
        <f t="shared" si="3"/>
        <v>0.10652491420148252</v>
      </c>
      <c r="M29" s="4"/>
    </row>
    <row r="30" spans="1:13" x14ac:dyDescent="0.25">
      <c r="A30" s="17"/>
      <c r="B30" s="18">
        <v>456</v>
      </c>
      <c r="C30" s="19" t="s">
        <v>231</v>
      </c>
      <c r="D30" s="20">
        <v>0.68796399999999991</v>
      </c>
      <c r="E30" s="21">
        <v>0.93188100000000007</v>
      </c>
      <c r="F30" s="21">
        <f t="shared" si="0"/>
        <v>0.15729844071938714</v>
      </c>
      <c r="G30" s="21">
        <v>3.4345560277870391E-2</v>
      </c>
      <c r="H30" s="21">
        <v>5.436771031236276E-2</v>
      </c>
      <c r="I30" s="21">
        <v>6.8585170129153994E-2</v>
      </c>
      <c r="J30" s="22">
        <f t="shared" si="1"/>
        <v>3.6856165409392815E-2</v>
      </c>
      <c r="K30" s="22">
        <f t="shared" si="2"/>
        <v>9.5198067768559658E-2</v>
      </c>
      <c r="L30" s="23">
        <f t="shared" si="3"/>
        <v>0.16879670335524294</v>
      </c>
      <c r="M30" s="4"/>
    </row>
    <row r="31" spans="1:13" x14ac:dyDescent="0.25">
      <c r="A31" s="17"/>
      <c r="B31" s="18">
        <v>457</v>
      </c>
      <c r="C31" s="19" t="s">
        <v>232</v>
      </c>
      <c r="D31" s="20">
        <v>2.7966249999999988</v>
      </c>
      <c r="E31" s="21">
        <v>5.604019000000001</v>
      </c>
      <c r="F31" s="21">
        <f t="shared" si="0"/>
        <v>1.3031865034918155</v>
      </c>
      <c r="G31" s="21">
        <v>0.56070110433211084</v>
      </c>
      <c r="H31" s="21">
        <v>0.19173393120945548</v>
      </c>
      <c r="I31" s="21">
        <v>0.55075146795024921</v>
      </c>
      <c r="J31" s="22">
        <f t="shared" si="1"/>
        <v>0.10005339102742349</v>
      </c>
      <c r="K31" s="22">
        <f t="shared" si="2"/>
        <v>0.13426703862737907</v>
      </c>
      <c r="L31" s="23">
        <f t="shared" si="3"/>
        <v>0.23254498307229424</v>
      </c>
      <c r="M31" s="4"/>
    </row>
    <row r="32" spans="1:13" x14ac:dyDescent="0.25">
      <c r="A32" s="17"/>
      <c r="B32" s="18">
        <v>458</v>
      </c>
      <c r="C32" s="19" t="s">
        <v>233</v>
      </c>
      <c r="D32" s="20">
        <v>7.2499929999999972</v>
      </c>
      <c r="E32" s="21">
        <v>8.3065930000000012</v>
      </c>
      <c r="F32" s="21">
        <f t="shared" si="0"/>
        <v>2.2698065007043624</v>
      </c>
      <c r="G32" s="21">
        <v>1.121318536959734</v>
      </c>
      <c r="H32" s="21">
        <v>0.56157078221076517</v>
      </c>
      <c r="I32" s="21">
        <v>0.58691718153386319</v>
      </c>
      <c r="J32" s="22">
        <f t="shared" si="1"/>
        <v>0.13499139020772222</v>
      </c>
      <c r="K32" s="22">
        <f t="shared" si="2"/>
        <v>0.20259681907738816</v>
      </c>
      <c r="L32" s="23">
        <f t="shared" si="3"/>
        <v>0.27325360718941716</v>
      </c>
      <c r="M32" s="4"/>
    </row>
    <row r="33" spans="1:13" x14ac:dyDescent="0.25">
      <c r="A33" s="17"/>
      <c r="B33" s="18">
        <v>459</v>
      </c>
      <c r="C33" s="19" t="s">
        <v>234</v>
      </c>
      <c r="D33" s="20">
        <v>6.6437160000000022</v>
      </c>
      <c r="E33" s="21">
        <v>7.873981000000005</v>
      </c>
      <c r="F33" s="21">
        <f t="shared" si="0"/>
        <v>2.3543934420104051</v>
      </c>
      <c r="G33" s="21">
        <v>1.0059891258351854</v>
      </c>
      <c r="H33" s="21">
        <v>0.69668958746660792</v>
      </c>
      <c r="I33" s="21">
        <v>0.6517147287086118</v>
      </c>
      <c r="J33" s="22">
        <f t="shared" si="1"/>
        <v>0.12776118279116813</v>
      </c>
      <c r="K33" s="22">
        <f t="shared" si="2"/>
        <v>0.21624115086152637</v>
      </c>
      <c r="L33" s="23">
        <f t="shared" si="3"/>
        <v>0.29900928666330329</v>
      </c>
      <c r="M33" s="4"/>
    </row>
    <row r="34" spans="1:13" x14ac:dyDescent="0.25">
      <c r="A34" s="17"/>
      <c r="B34" s="18">
        <v>460</v>
      </c>
      <c r="C34" s="19" t="s">
        <v>235</v>
      </c>
      <c r="D34" s="20">
        <v>1.6467349999999996</v>
      </c>
      <c r="E34" s="21">
        <v>2.6022699999999999</v>
      </c>
      <c r="F34" s="21">
        <f t="shared" si="0"/>
        <v>0.66575819850186235</v>
      </c>
      <c r="G34" s="21">
        <v>0.21612294493388617</v>
      </c>
      <c r="H34" s="21">
        <v>0.23537060084436234</v>
      </c>
      <c r="I34" s="21">
        <v>0.21426465272361384</v>
      </c>
      <c r="J34" s="22">
        <f t="shared" si="1"/>
        <v>8.3051699068077564E-2</v>
      </c>
      <c r="K34" s="22">
        <f t="shared" si="2"/>
        <v>0.17349988501510163</v>
      </c>
      <c r="L34" s="23">
        <f t="shared" si="3"/>
        <v>0.25583747977798704</v>
      </c>
      <c r="M34" s="4"/>
    </row>
    <row r="35" spans="1:13" x14ac:dyDescent="0.25">
      <c r="A35" s="17"/>
      <c r="B35" s="18">
        <v>461</v>
      </c>
      <c r="C35" s="19" t="s">
        <v>236</v>
      </c>
      <c r="D35" s="20">
        <v>4.0052720000000006</v>
      </c>
      <c r="E35" s="21">
        <v>4.3587600000000002</v>
      </c>
      <c r="F35" s="21">
        <f t="shared" si="0"/>
        <v>1.068525876809872</v>
      </c>
      <c r="G35" s="21">
        <v>0.72521241402864689</v>
      </c>
      <c r="H35" s="21">
        <v>0.18868916749488562</v>
      </c>
      <c r="I35" s="21">
        <v>0.15462429528633947</v>
      </c>
      <c r="J35" s="22">
        <f t="shared" si="1"/>
        <v>0.16638044169182217</v>
      </c>
      <c r="K35" s="22">
        <f t="shared" si="2"/>
        <v>0.20967008541959925</v>
      </c>
      <c r="L35" s="23">
        <f t="shared" si="3"/>
        <v>0.2451444623722967</v>
      </c>
      <c r="M35" s="4"/>
    </row>
    <row r="36" spans="1:13" x14ac:dyDescent="0.25">
      <c r="A36" s="17"/>
      <c r="B36" s="18">
        <v>462</v>
      </c>
      <c r="C36" s="19" t="s">
        <v>237</v>
      </c>
      <c r="D36" s="20">
        <v>2.8717729999999997</v>
      </c>
      <c r="E36" s="21">
        <v>5.3044090000000015</v>
      </c>
      <c r="F36" s="21">
        <f t="shared" si="0"/>
        <v>1.1010684385519198</v>
      </c>
      <c r="G36" s="21">
        <v>0.61257061596552376</v>
      </c>
      <c r="H36" s="21">
        <v>0.27576979246805422</v>
      </c>
      <c r="I36" s="21">
        <v>0.21272803011834185</v>
      </c>
      <c r="J36" s="22">
        <f t="shared" si="1"/>
        <v>0.11548329247716825</v>
      </c>
      <c r="K36" s="22">
        <f t="shared" si="2"/>
        <v>0.16747208000619443</v>
      </c>
      <c r="L36" s="23">
        <f t="shared" si="3"/>
        <v>0.20757608218972548</v>
      </c>
      <c r="M36" s="4"/>
    </row>
    <row r="37" spans="1:13" x14ac:dyDescent="0.25">
      <c r="A37" s="17"/>
      <c r="B37" s="18">
        <v>463</v>
      </c>
      <c r="C37" s="19" t="s">
        <v>238</v>
      </c>
      <c r="D37" s="20">
        <v>6.6690970000000016</v>
      </c>
      <c r="E37" s="21">
        <v>8.4104069999999993</v>
      </c>
      <c r="F37" s="21">
        <f t="shared" si="0"/>
        <v>2.2835399061458475</v>
      </c>
      <c r="G37" s="21">
        <v>0.95484253429822274</v>
      </c>
      <c r="H37" s="21">
        <v>0.62845325201476498</v>
      </c>
      <c r="I37" s="21">
        <v>0.70024411983285972</v>
      </c>
      <c r="J37" s="22">
        <f t="shared" si="1"/>
        <v>0.11353107338303875</v>
      </c>
      <c r="K37" s="22">
        <f t="shared" si="2"/>
        <v>0.18825435990350858</v>
      </c>
      <c r="L37" s="23">
        <f t="shared" si="3"/>
        <v>0.27151360286676346</v>
      </c>
      <c r="M37" s="4"/>
    </row>
    <row r="38" spans="1:13" x14ac:dyDescent="0.25">
      <c r="A38" s="17"/>
      <c r="B38" s="18">
        <v>464</v>
      </c>
      <c r="C38" s="19" t="s">
        <v>239</v>
      </c>
      <c r="D38" s="20">
        <v>9.5908510000000007</v>
      </c>
      <c r="E38" s="21">
        <v>13.114725999999999</v>
      </c>
      <c r="F38" s="21">
        <f t="shared" si="0"/>
        <v>4.096652308427565</v>
      </c>
      <c r="G38" s="21">
        <v>1.3309494557388462</v>
      </c>
      <c r="H38" s="21">
        <v>0.81156247472608811</v>
      </c>
      <c r="I38" s="21">
        <v>1.9541403779626307</v>
      </c>
      <c r="J38" s="22">
        <f t="shared" si="1"/>
        <v>0.10148511343194255</v>
      </c>
      <c r="K38" s="22">
        <f t="shared" si="2"/>
        <v>0.16336688471150174</v>
      </c>
      <c r="L38" s="23">
        <f t="shared" si="3"/>
        <v>0.31237040777120051</v>
      </c>
      <c r="M38" s="4"/>
    </row>
    <row r="39" spans="1:13" ht="15.75" thickBot="1" x14ac:dyDescent="0.3">
      <c r="A39" s="41" t="s">
        <v>241</v>
      </c>
      <c r="B39" s="58"/>
      <c r="C39" s="43"/>
      <c r="D39" s="44">
        <v>0.02</v>
      </c>
      <c r="E39" s="45">
        <v>0.15</v>
      </c>
      <c r="F39" s="45">
        <f t="shared" si="0"/>
        <v>2.3999999393709004E-3</v>
      </c>
      <c r="G39" s="45">
        <v>0</v>
      </c>
      <c r="H39" s="45">
        <v>7.9999997979030013E-4</v>
      </c>
      <c r="I39" s="45">
        <v>1.5999999595806003E-3</v>
      </c>
      <c r="J39" s="46">
        <f t="shared" si="1"/>
        <v>0</v>
      </c>
      <c r="K39" s="46">
        <f t="shared" si="2"/>
        <v>5.3333331986020012E-3</v>
      </c>
      <c r="L39" s="47">
        <f t="shared" si="3"/>
        <v>1.5999999595806003E-2</v>
      </c>
      <c r="M39" s="4"/>
    </row>
    <row r="40" spans="1:13" x14ac:dyDescent="0.25">
      <c r="D40" s="5"/>
      <c r="E40" s="5"/>
      <c r="F40" s="5"/>
      <c r="G40" s="5"/>
      <c r="H40" s="5"/>
      <c r="I40" s="5"/>
      <c r="J40" s="4"/>
      <c r="K40" s="4"/>
      <c r="L40" s="4"/>
      <c r="M40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topLeftCell="A15" workbookViewId="0">
      <selection activeCell="A16" sqref="A16:XFD2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109</v>
      </c>
      <c r="B1" s="49" t="s">
        <v>69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1609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553.6078369999999</v>
      </c>
      <c r="I6" s="14">
        <v>511.20783599999993</v>
      </c>
      <c r="J6" s="14">
        <v>11.104857812208138</v>
      </c>
      <c r="K6" s="14">
        <v>5.5440059226748417</v>
      </c>
      <c r="L6" s="14">
        <v>2.5949428342137253</v>
      </c>
      <c r="M6" s="14">
        <v>2.9659090553195711</v>
      </c>
      <c r="N6" s="15">
        <v>1.0844915770568984E-2</v>
      </c>
      <c r="O6" s="15">
        <v>1.5921017214001718E-2</v>
      </c>
      <c r="P6" s="16">
        <v>2.1722784805294219E-2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SUM(H8:OFFSET(H6,MATCH("PROYECTOS",$A$8:$A$25,0),0))</f>
        <v>6.6934550000000002</v>
      </c>
      <c r="I7" s="38">
        <f ca="1">SUM(I8:OFFSET(I6,MATCH("PROYECTOS",$A$8:$A$25,0),0))</f>
        <v>27.744676999999996</v>
      </c>
      <c r="J7" s="38">
        <f ca="1">SUM(J8:OFFSET(J6,MATCH("PROYECTOS",$A$8:$A$25,0),0))</f>
        <v>5.722703512512453</v>
      </c>
      <c r="K7" s="38">
        <f ca="1">SUM(K8:OFFSET(K6,MATCH("PROYECTOS",$A$8:$A$25,0),0))</f>
        <v>3.5066321174235782</v>
      </c>
      <c r="L7" s="38">
        <f ca="1">SUM(L8:OFFSET(L6,MATCH("PROYECTOS",$A$8:$A$25,0),0))</f>
        <v>0.85980301207746379</v>
      </c>
      <c r="M7" s="38">
        <f ca="1">SUM(M8:OFFSET(M6,MATCH("PROYECTOS",$A$8:$A$25,0),0))</f>
        <v>1.3562683830114111</v>
      </c>
      <c r="N7" s="39">
        <f ca="1">IFERROR(K7/I7,0)</f>
        <v>0.12638936533388292</v>
      </c>
      <c r="O7" s="39">
        <f ca="1">IFERROR(SUM(K7,L7)/I7,0)</f>
        <v>0.15737920212590842</v>
      </c>
      <c r="P7" s="40">
        <f ca="1">IFERROR(SUM(K7,L7,M7)/I7,0)</f>
        <v>0.20626311535407149</v>
      </c>
      <c r="Q7" s="64"/>
      <c r="R7" s="38"/>
      <c r="S7" s="40"/>
    </row>
    <row r="8" spans="1:19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1</v>
      </c>
      <c r="G8" s="19" t="s">
        <v>539</v>
      </c>
      <c r="H8" s="20">
        <v>3.4612759999999998</v>
      </c>
      <c r="I8" s="21">
        <v>8.471228</v>
      </c>
      <c r="J8" s="21">
        <f t="shared" ref="J8:J15" si="0">SUM(K8,L8,M8)</f>
        <v>3.2554254037549981</v>
      </c>
      <c r="K8" s="21">
        <v>2.2591752999578603</v>
      </c>
      <c r="L8" s="21">
        <v>0.29925717870355584</v>
      </c>
      <c r="M8" s="21">
        <v>0.69699292509358202</v>
      </c>
      <c r="N8" s="22">
        <f t="shared" ref="N8:N16" si="1">IFERROR(K8/I8,0)</f>
        <v>0.26668805277792784</v>
      </c>
      <c r="O8" s="22">
        <f t="shared" ref="O8:O16" si="2">IFERROR(SUM(K8,L8)/I8,0)</f>
        <v>0.30201435714649827</v>
      </c>
      <c r="P8" s="23">
        <f t="shared" ref="P8:P16" si="3">IFERROR(SUM(K8,L8,M8)/I8,0)</f>
        <v>0.38429202988693001</v>
      </c>
      <c r="Q8" s="70">
        <v>10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5001253</v>
      </c>
      <c r="C9" s="19" t="s">
        <v>863</v>
      </c>
      <c r="D9" s="68">
        <v>3000001</v>
      </c>
      <c r="E9" s="19" t="s">
        <v>284</v>
      </c>
      <c r="F9" s="69">
        <v>96</v>
      </c>
      <c r="G9" s="19" t="s">
        <v>817</v>
      </c>
      <c r="H9" s="20">
        <v>0</v>
      </c>
      <c r="I9" s="21">
        <v>2.4518610000000001</v>
      </c>
      <c r="J9" s="21">
        <f t="shared" si="0"/>
        <v>0</v>
      </c>
      <c r="K9" s="21">
        <v>0</v>
      </c>
      <c r="L9" s="21">
        <v>0</v>
      </c>
      <c r="M9" s="21">
        <v>0</v>
      </c>
      <c r="N9" s="22">
        <f t="shared" si="1"/>
        <v>0</v>
      </c>
      <c r="O9" s="22">
        <f t="shared" si="2"/>
        <v>0</v>
      </c>
      <c r="P9" s="23">
        <f t="shared" si="3"/>
        <v>0</v>
      </c>
      <c r="Q9" s="70">
        <v>0</v>
      </c>
      <c r="R9" s="21">
        <v>0</v>
      </c>
      <c r="S9" s="23">
        <f t="shared" ref="S9:S15" si="4">IFERROR(R9/Q9,0)</f>
        <v>0</v>
      </c>
    </row>
    <row r="10" spans="1:19" ht="38.25" x14ac:dyDescent="0.25">
      <c r="A10" s="17"/>
      <c r="B10" s="19">
        <v>5004346</v>
      </c>
      <c r="C10" s="19" t="s">
        <v>1612</v>
      </c>
      <c r="D10" s="68">
        <v>3000585</v>
      </c>
      <c r="E10" s="19" t="s">
        <v>1610</v>
      </c>
      <c r="F10" s="69">
        <v>215</v>
      </c>
      <c r="G10" s="19" t="s">
        <v>693</v>
      </c>
      <c r="H10" s="20">
        <v>0.228186</v>
      </c>
      <c r="I10" s="21">
        <v>0.34818600000000005</v>
      </c>
      <c r="J10" s="21">
        <f t="shared" si="0"/>
        <v>6.7096401995513588E-2</v>
      </c>
      <c r="K10" s="21">
        <v>3.2707581558497623E-2</v>
      </c>
      <c r="L10" s="21">
        <v>1.6213300768868066E-2</v>
      </c>
      <c r="M10" s="21">
        <v>1.8175519668147899E-2</v>
      </c>
      <c r="N10" s="22">
        <f t="shared" si="1"/>
        <v>9.393709557103852E-2</v>
      </c>
      <c r="O10" s="22">
        <f t="shared" si="2"/>
        <v>0.14050215208930192</v>
      </c>
      <c r="P10" s="23">
        <f t="shared" si="3"/>
        <v>0.19270275655975133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5004347</v>
      </c>
      <c r="C11" s="19" t="s">
        <v>1613</v>
      </c>
      <c r="D11" s="68">
        <v>3000585</v>
      </c>
      <c r="E11" s="19" t="s">
        <v>1610</v>
      </c>
      <c r="F11" s="69">
        <v>215</v>
      </c>
      <c r="G11" s="19" t="s">
        <v>693</v>
      </c>
      <c r="H11" s="20">
        <v>0.40118600000000004</v>
      </c>
      <c r="I11" s="21">
        <v>1.4752589999999999</v>
      </c>
      <c r="J11" s="21">
        <f t="shared" si="0"/>
        <v>0.1702190111100208</v>
      </c>
      <c r="K11" s="21">
        <v>0.11379416981071699</v>
      </c>
      <c r="L11" s="21">
        <v>3.2946300358162262E-2</v>
      </c>
      <c r="M11" s="21">
        <v>2.3478540941141546E-2</v>
      </c>
      <c r="N11" s="22">
        <f t="shared" si="1"/>
        <v>7.7135045311173836E-2</v>
      </c>
      <c r="O11" s="22">
        <f t="shared" si="2"/>
        <v>9.9467598685301542E-2</v>
      </c>
      <c r="P11" s="23">
        <f t="shared" si="3"/>
        <v>0.1153824590190745</v>
      </c>
      <c r="Q11" s="70">
        <v>0</v>
      </c>
      <c r="R11" s="21">
        <v>0</v>
      </c>
      <c r="S11" s="23">
        <f t="shared" si="4"/>
        <v>0</v>
      </c>
    </row>
    <row r="12" spans="1:19" ht="76.5" x14ac:dyDescent="0.25">
      <c r="A12" s="17"/>
      <c r="B12" s="19">
        <v>5004350</v>
      </c>
      <c r="C12" s="19" t="s">
        <v>1614</v>
      </c>
      <c r="D12" s="68">
        <v>3000667</v>
      </c>
      <c r="E12" s="19" t="s">
        <v>1611</v>
      </c>
      <c r="F12" s="69">
        <v>215</v>
      </c>
      <c r="G12" s="19" t="s">
        <v>693</v>
      </c>
      <c r="H12" s="20">
        <v>0.21789199999999997</v>
      </c>
      <c r="I12" s="21">
        <v>0.41297099999999998</v>
      </c>
      <c r="J12" s="21">
        <f t="shared" si="0"/>
        <v>2.9373761310125701E-2</v>
      </c>
      <c r="K12" s="21">
        <v>1.3885560576454736E-2</v>
      </c>
      <c r="L12" s="21">
        <v>7.8936003046692349E-3</v>
      </c>
      <c r="M12" s="21">
        <v>7.5946004290017299E-3</v>
      </c>
      <c r="N12" s="22">
        <f t="shared" si="1"/>
        <v>3.3623573026809961E-2</v>
      </c>
      <c r="O12" s="22">
        <f t="shared" si="2"/>
        <v>5.2737748851914477E-2</v>
      </c>
      <c r="P12" s="23">
        <f t="shared" si="3"/>
        <v>7.11279031944754E-2</v>
      </c>
      <c r="Q12" s="70">
        <v>0</v>
      </c>
      <c r="R12" s="21">
        <v>0</v>
      </c>
      <c r="S12" s="23">
        <f t="shared" si="4"/>
        <v>0</v>
      </c>
    </row>
    <row r="13" spans="1:19" ht="76.5" x14ac:dyDescent="0.25">
      <c r="A13" s="17"/>
      <c r="B13" s="19">
        <v>5005063</v>
      </c>
      <c r="C13" s="19" t="s">
        <v>1615</v>
      </c>
      <c r="D13" s="68">
        <v>3000667</v>
      </c>
      <c r="E13" s="19" t="s">
        <v>1611</v>
      </c>
      <c r="F13" s="69">
        <v>36</v>
      </c>
      <c r="G13" s="19" t="s">
        <v>541</v>
      </c>
      <c r="H13" s="20">
        <v>0.62246500000000005</v>
      </c>
      <c r="I13" s="21">
        <v>4.5750500000000001</v>
      </c>
      <c r="J13" s="21">
        <f t="shared" si="0"/>
        <v>0.4046874469058821</v>
      </c>
      <c r="K13" s="21">
        <v>0.13962560142681468</v>
      </c>
      <c r="L13" s="21">
        <v>0.14035174366290448</v>
      </c>
      <c r="M13" s="21">
        <v>0.12471010181616293</v>
      </c>
      <c r="N13" s="22">
        <f t="shared" si="1"/>
        <v>3.0518923602324496E-2</v>
      </c>
      <c r="O13" s="22">
        <f t="shared" si="2"/>
        <v>6.1196565084473208E-2</v>
      </c>
      <c r="P13" s="23">
        <f t="shared" si="3"/>
        <v>8.8455305823079991E-2</v>
      </c>
      <c r="Q13" s="70">
        <v>0</v>
      </c>
      <c r="R13" s="21">
        <v>0</v>
      </c>
      <c r="S13" s="23">
        <f t="shared" si="4"/>
        <v>0</v>
      </c>
    </row>
    <row r="14" spans="1:19" ht="76.5" x14ac:dyDescent="0.25">
      <c r="A14" s="17"/>
      <c r="B14" s="19">
        <v>5005457</v>
      </c>
      <c r="C14" s="19" t="s">
        <v>1616</v>
      </c>
      <c r="D14" s="68">
        <v>3000667</v>
      </c>
      <c r="E14" s="19" t="s">
        <v>1611</v>
      </c>
      <c r="F14" s="69">
        <v>455</v>
      </c>
      <c r="G14" s="19" t="s">
        <v>1443</v>
      </c>
      <c r="H14" s="20">
        <v>0.105</v>
      </c>
      <c r="I14" s="21">
        <v>7.5833829999999987</v>
      </c>
      <c r="J14" s="21">
        <f t="shared" si="0"/>
        <v>1.2197898143203929</v>
      </c>
      <c r="K14" s="21">
        <v>0.66448963060975075</v>
      </c>
      <c r="L14" s="21">
        <v>0.22724347747862339</v>
      </c>
      <c r="M14" s="21">
        <v>0.32805670623201877</v>
      </c>
      <c r="N14" s="22">
        <f t="shared" si="1"/>
        <v>8.7624432342366318E-2</v>
      </c>
      <c r="O14" s="22">
        <f t="shared" si="2"/>
        <v>0.11759040893600842</v>
      </c>
      <c r="P14" s="23">
        <f t="shared" si="3"/>
        <v>0.16085035060478853</v>
      </c>
      <c r="Q14" s="70">
        <v>0</v>
      </c>
      <c r="R14" s="21">
        <v>0</v>
      </c>
      <c r="S14" s="23">
        <f t="shared" si="4"/>
        <v>0</v>
      </c>
    </row>
    <row r="15" spans="1:19" ht="76.5" x14ac:dyDescent="0.25">
      <c r="A15" s="17"/>
      <c r="B15" s="19">
        <v>5005615</v>
      </c>
      <c r="C15" s="19" t="s">
        <v>1617</v>
      </c>
      <c r="D15" s="68">
        <v>3000667</v>
      </c>
      <c r="E15" s="19" t="s">
        <v>1611</v>
      </c>
      <c r="F15" s="69">
        <v>60</v>
      </c>
      <c r="G15" s="19" t="s">
        <v>318</v>
      </c>
      <c r="H15" s="20">
        <v>1.6574499999999999</v>
      </c>
      <c r="I15" s="21">
        <v>2.4267389999999995</v>
      </c>
      <c r="J15" s="21">
        <f t="shared" si="0"/>
        <v>0.57611167311551981</v>
      </c>
      <c r="K15" s="21">
        <v>0.28295427348348312</v>
      </c>
      <c r="L15" s="21">
        <v>0.13589741080068052</v>
      </c>
      <c r="M15" s="21">
        <v>0.15725998883135617</v>
      </c>
      <c r="N15" s="22">
        <f t="shared" si="1"/>
        <v>0.11659856024215343</v>
      </c>
      <c r="O15" s="22">
        <f t="shared" si="2"/>
        <v>0.17259857128606074</v>
      </c>
      <c r="P15" s="23">
        <f t="shared" si="3"/>
        <v>0.23740158011039503</v>
      </c>
      <c r="Q15" s="70">
        <v>0</v>
      </c>
      <c r="R15" s="21">
        <v>0</v>
      </c>
      <c r="S15" s="23">
        <f t="shared" si="4"/>
        <v>0</v>
      </c>
    </row>
    <row r="16" spans="1:19" ht="15.75" thickBot="1" x14ac:dyDescent="0.3">
      <c r="A16" s="41" t="s">
        <v>302</v>
      </c>
      <c r="B16" s="43"/>
      <c r="C16" s="43"/>
      <c r="D16" s="65"/>
      <c r="E16" s="43"/>
      <c r="F16" s="66"/>
      <c r="G16" s="43"/>
      <c r="H16" s="44">
        <f t="shared" ref="H16:M16" ca="1" si="5">OFFSET(H16,-MATCH("PROYECTOS",$A$8:$A$25,0)-1,0)-(OFFSET(H16,-MATCH("PROYECTOS",$A$8:$A$25,0),0))</f>
        <v>546.91438199999993</v>
      </c>
      <c r="I16" s="45">
        <f t="shared" ca="1" si="5"/>
        <v>483.46315899999991</v>
      </c>
      <c r="J16" s="45">
        <f t="shared" ca="1" si="5"/>
        <v>5.382154299695685</v>
      </c>
      <c r="K16" s="45">
        <f t="shared" ca="1" si="5"/>
        <v>2.0373738052512635</v>
      </c>
      <c r="L16" s="45">
        <f t="shared" ca="1" si="5"/>
        <v>1.7351398221362615</v>
      </c>
      <c r="M16" s="45">
        <f t="shared" ca="1" si="5"/>
        <v>1.60964067230816</v>
      </c>
      <c r="N16" s="46">
        <f t="shared" ca="1" si="1"/>
        <v>4.2141242146876059E-3</v>
      </c>
      <c r="O16" s="46">
        <f t="shared" ca="1" si="2"/>
        <v>7.8031046568070054E-3</v>
      </c>
      <c r="P16" s="47">
        <f t="shared" ca="1" si="3"/>
        <v>1.1132501410920715E-2</v>
      </c>
      <c r="Q16" s="67"/>
      <c r="R16" s="45"/>
      <c r="S16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110</v>
      </c>
      <c r="B1" s="50" t="s">
        <v>70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1620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12.299999999999999</v>
      </c>
      <c r="E6" s="14">
        <v>14.446171999999999</v>
      </c>
      <c r="F6" s="14">
        <v>4.9078626452865137</v>
      </c>
      <c r="G6" s="14">
        <v>3.095420146422839</v>
      </c>
      <c r="H6" s="14">
        <v>0.87354454920568969</v>
      </c>
      <c r="I6" s="14">
        <v>0.93889794965798501</v>
      </c>
      <c r="J6" s="15">
        <v>0.21427269081545197</v>
      </c>
      <c r="K6" s="15">
        <v>0.27474161983039724</v>
      </c>
      <c r="L6" s="16">
        <v>0.33973447396905659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12.299999999999999</v>
      </c>
      <c r="E7" s="38">
        <f ca="1">SUM(E8:OFFSET(E6,MATCH("GOBIERNOS REGIONALES",$A$8:$A$50,0),0))</f>
        <v>14.446171999999999</v>
      </c>
      <c r="F7" s="38">
        <f ca="1">SUM(F8:OFFSET(F6,MATCH("GOBIERNOS REGIONALES",$A$8:$A$50,0),0))</f>
        <v>4.9078626452865137</v>
      </c>
      <c r="G7" s="38">
        <f ca="1">SUM(G8:OFFSET(G6,MATCH("GOBIERNOS REGIONALES",$A$8:$A$50,0),0))</f>
        <v>3.095420146422839</v>
      </c>
      <c r="H7" s="38">
        <f ca="1">SUM(H8:OFFSET(H6,MATCH("GOBIERNOS REGIONALES",$A$8:$A$50,0),0))</f>
        <v>0.87354454920568969</v>
      </c>
      <c r="I7" s="38">
        <f ca="1">SUM(I8:OFFSET(I6,MATCH("GOBIERNOS REGIONALES",$A$8:$A$50,0),0))</f>
        <v>0.93889794965798501</v>
      </c>
      <c r="J7" s="39">
        <f ca="1">IFERROR(G7/E7,0)</f>
        <v>0.21427269081545197</v>
      </c>
      <c r="K7" s="39">
        <f ca="1">IFERROR(SUM(G7,H7)/E7,0)</f>
        <v>0.27474161983039724</v>
      </c>
      <c r="L7" s="40">
        <f ca="1">IFERROR(SUM(G7,H7,I7)/E7,0)</f>
        <v>0.33973447396905659</v>
      </c>
      <c r="M7" s="4"/>
    </row>
    <row r="8" spans="1:13" ht="38.25" x14ac:dyDescent="0.25">
      <c r="A8" s="17"/>
      <c r="B8" s="18">
        <v>57</v>
      </c>
      <c r="C8" s="19" t="s">
        <v>136</v>
      </c>
      <c r="D8" s="20">
        <v>12.299999999999999</v>
      </c>
      <c r="E8" s="21">
        <v>14.446171999999999</v>
      </c>
      <c r="F8" s="21">
        <f t="shared" ref="F8:F10" si="0">SUM(G8,H8,I8)</f>
        <v>4.9078626452865137</v>
      </c>
      <c r="G8" s="21">
        <v>3.095420146422839</v>
      </c>
      <c r="H8" s="21">
        <v>0.87354454920568969</v>
      </c>
      <c r="I8" s="21">
        <v>0.93889794965798501</v>
      </c>
      <c r="J8" s="22">
        <f t="shared" ref="J8:J10" si="1">IFERROR(G8/E8,0)</f>
        <v>0.21427269081545197</v>
      </c>
      <c r="K8" s="22">
        <f t="shared" ref="K8:K10" si="2">IFERROR(SUM(G8,H8)/E8,0)</f>
        <v>0.27474161983039724</v>
      </c>
      <c r="L8" s="23">
        <f t="shared" ref="L8:L10" si="3">IFERROR(SUM(G8,H8,I8)/E8,0)</f>
        <v>0.33973447396905659</v>
      </c>
      <c r="M8" s="4"/>
    </row>
    <row r="9" spans="1:13" ht="15.75" thickBot="1" x14ac:dyDescent="0.3">
      <c r="A9" s="41" t="s">
        <v>214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241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110</v>
      </c>
      <c r="B1" s="51" t="s">
        <v>70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1621</v>
      </c>
      <c r="N2" s="72" t="s">
        <v>1633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12.299999999999999</v>
      </c>
      <c r="E6" s="14">
        <f ca="1">SUM(E7:OFFSET(E7,50,0))</f>
        <v>14.446171999999999</v>
      </c>
      <c r="F6" s="14">
        <f ca="1">SUM(F7:OFFSET(F7,50,0))</f>
        <v>4.9078626452865137</v>
      </c>
      <c r="G6" s="14">
        <f ca="1">SUM(G7:OFFSET(G7,50,0))</f>
        <v>3.095420146422839</v>
      </c>
      <c r="H6" s="14">
        <f ca="1">SUM(H7:OFFSET(H7,50,0))</f>
        <v>0.87354454920568969</v>
      </c>
      <c r="I6" s="14">
        <f ca="1">SUM(I7:OFFSET(I7,50,0))</f>
        <v>0.93889794965798501</v>
      </c>
      <c r="J6" s="15">
        <f ca="1">IFERROR(G6/E6,0)</f>
        <v>0.21427269081545197</v>
      </c>
      <c r="K6" s="15">
        <f ca="1">IFERROR(SUM(G6,H6)/E6,0)</f>
        <v>0.27474161983039724</v>
      </c>
      <c r="L6" s="16">
        <f ca="1">IFERROR(SUM(G6,H6,I6)/E6,0)</f>
        <v>0.33973447396905659</v>
      </c>
      <c r="M6" s="4"/>
      <c r="O6" s="5" t="s">
        <v>321</v>
      </c>
      <c r="P6" s="71" t="s">
        <v>322</v>
      </c>
    </row>
    <row r="7" spans="1:16" ht="15.75" thickBot="1" x14ac:dyDescent="0.3">
      <c r="A7" s="24"/>
      <c r="B7" s="56">
        <v>15</v>
      </c>
      <c r="C7" s="26" t="s">
        <v>272</v>
      </c>
      <c r="D7" s="27">
        <v>12.299999999999999</v>
      </c>
      <c r="E7" s="28">
        <v>14.446171999999999</v>
      </c>
      <c r="F7" s="28">
        <f>SUM(G7,H7,I7)</f>
        <v>4.9078626452865137</v>
      </c>
      <c r="G7" s="28">
        <v>3.095420146422839</v>
      </c>
      <c r="H7" s="28">
        <v>0.87354454920568969</v>
      </c>
      <c r="I7" s="28">
        <v>0.93889794965798501</v>
      </c>
      <c r="J7" s="29">
        <f>IFERROR(G7/E7,0)</f>
        <v>0.21427269081545197</v>
      </c>
      <c r="K7" s="29">
        <f>IFERROR(SUM(G7,H7)/E7,0)</f>
        <v>0.27474161983039724</v>
      </c>
      <c r="L7" s="30">
        <f>IFERROR(SUM(G7,H7,I7)/E7,0)</f>
        <v>0.33973447396905659</v>
      </c>
      <c r="M7" s="4"/>
      <c r="N7" t="s">
        <v>272</v>
      </c>
      <c r="O7" s="5">
        <v>4.9078626452865137</v>
      </c>
      <c r="P7" s="71">
        <v>0.33973447396905659</v>
      </c>
    </row>
    <row r="8" spans="1:16" x14ac:dyDescent="0.25">
      <c r="O8" s="5"/>
      <c r="P8" s="71"/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workbookViewId="0">
      <selection activeCell="A18" sqref="A18:D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110</v>
      </c>
      <c r="B1" s="49" t="s">
        <v>70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1622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12.299999999999999</v>
      </c>
      <c r="E6" s="14">
        <v>14.446171999999999</v>
      </c>
      <c r="F6" s="14">
        <v>4.9078626452865137</v>
      </c>
      <c r="G6" s="14">
        <v>3.095420146422839</v>
      </c>
      <c r="H6" s="14">
        <v>0.87354454920568969</v>
      </c>
      <c r="I6" s="14">
        <v>0.93889794965798501</v>
      </c>
      <c r="J6" s="15">
        <v>0.21427269081545197</v>
      </c>
      <c r="K6" s="15">
        <v>0.27474161983039724</v>
      </c>
      <c r="L6" s="16">
        <v>0.33973447396905659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12.299999999999999</v>
      </c>
      <c r="E7" s="38">
        <f ca="1">SUM(E8:OFFSET(E6,MATCH("PROYECTOS",$A$8:$A$50,0),0))</f>
        <v>14.446171999999999</v>
      </c>
      <c r="F7" s="38">
        <f ca="1">SUM(F8:OFFSET(F6,MATCH("PROYECTOS",$A$8:$A$50,0),0))</f>
        <v>4.9078626452865137</v>
      </c>
      <c r="G7" s="38">
        <f ca="1">SUM(G8:OFFSET(G6,MATCH("PROYECTOS",$A$8:$A$50,0),0))</f>
        <v>3.095420146422839</v>
      </c>
      <c r="H7" s="38">
        <f ca="1">SUM(H8:OFFSET(H6,MATCH("PROYECTOS",$A$8:$A$50,0),0))</f>
        <v>0.87354454920568969</v>
      </c>
      <c r="I7" s="38">
        <f ca="1">SUM(I8:OFFSET(I6,MATCH("PROYECTOS",$A$8:$A$50,0),0))</f>
        <v>0.93889794965798501</v>
      </c>
      <c r="J7" s="39">
        <f ca="1">IFERROR(G7/E7,0)</f>
        <v>0.21427269081545197</v>
      </c>
      <c r="K7" s="39">
        <f ca="1">IFERROR(SUM(G7,H7)/E7,0)</f>
        <v>0.27474161983039724</v>
      </c>
      <c r="L7" s="40">
        <f ca="1">IFERROR(SUM(G7,H7,I7)/E7,0)</f>
        <v>0.33973447396905659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1.2363</v>
      </c>
      <c r="E8" s="21">
        <v>1.4028899999999997</v>
      </c>
      <c r="F8" s="21">
        <f t="shared" ref="F8:F11" si="0">SUM(G8,H8,I8)</f>
        <v>0.33295621561410371</v>
      </c>
      <c r="G8" s="21">
        <v>0.18898116471245885</v>
      </c>
      <c r="H8" s="21">
        <v>5.8193638120428659E-2</v>
      </c>
      <c r="I8" s="21">
        <v>8.5781412781216204E-2</v>
      </c>
      <c r="J8" s="22">
        <f t="shared" ref="J8:J12" si="1">IFERROR(G8/E8,0)</f>
        <v>0.13470846945409753</v>
      </c>
      <c r="K8" s="22">
        <f t="shared" ref="K8:K12" si="2">IFERROR(SUM(G8,H8)/E8,0)</f>
        <v>0.1761897246632933</v>
      </c>
      <c r="L8" s="23">
        <f t="shared" ref="L8:L12" si="3">IFERROR(SUM(G8,H8,I8)/E8,0)</f>
        <v>0.23733593910720283</v>
      </c>
      <c r="M8" s="4"/>
    </row>
    <row r="9" spans="1:13" ht="25.5" x14ac:dyDescent="0.25">
      <c r="A9" s="17"/>
      <c r="B9" s="19">
        <v>3000547</v>
      </c>
      <c r="C9" s="19" t="s">
        <v>1624</v>
      </c>
      <c r="D9" s="20">
        <v>0.44470000000000004</v>
      </c>
      <c r="E9" s="21">
        <v>0.61570499999999995</v>
      </c>
      <c r="F9" s="21">
        <f t="shared" si="0"/>
        <v>0.2997415185382124</v>
      </c>
      <c r="G9" s="21">
        <v>0.19224316190957325</v>
      </c>
      <c r="H9" s="21">
        <v>3.8487898651510477E-2</v>
      </c>
      <c r="I9" s="21">
        <v>6.9010457977128681E-2</v>
      </c>
      <c r="J9" s="22">
        <f t="shared" si="1"/>
        <v>0.31223258201504495</v>
      </c>
      <c r="K9" s="22">
        <f t="shared" si="2"/>
        <v>0.37474287290355568</v>
      </c>
      <c r="L9" s="23">
        <f t="shared" si="3"/>
        <v>0.48682651357096729</v>
      </c>
      <c r="M9" s="4"/>
    </row>
    <row r="10" spans="1:13" ht="25.5" x14ac:dyDescent="0.25">
      <c r="A10" s="17"/>
      <c r="B10" s="19">
        <v>3000548</v>
      </c>
      <c r="C10" s="19" t="s">
        <v>1625</v>
      </c>
      <c r="D10" s="20">
        <v>8.8349999999999991</v>
      </c>
      <c r="E10" s="21">
        <v>10.151593999999999</v>
      </c>
      <c r="F10" s="21">
        <f t="shared" si="0"/>
        <v>3.3176351285364944</v>
      </c>
      <c r="G10" s="21">
        <v>2.0159132000990212</v>
      </c>
      <c r="H10" s="21">
        <v>0.64247825110214762</v>
      </c>
      <c r="I10" s="21">
        <v>0.65924367733532563</v>
      </c>
      <c r="J10" s="22">
        <f t="shared" si="1"/>
        <v>0.19858095192725608</v>
      </c>
      <c r="K10" s="22">
        <f t="shared" si="2"/>
        <v>0.2618693627031547</v>
      </c>
      <c r="L10" s="23">
        <f t="shared" si="3"/>
        <v>0.32680928025061823</v>
      </c>
      <c r="M10" s="4"/>
    </row>
    <row r="11" spans="1:13" x14ac:dyDescent="0.25">
      <c r="A11" s="17"/>
      <c r="B11" s="19">
        <v>3000549</v>
      </c>
      <c r="C11" s="19" t="s">
        <v>1626</v>
      </c>
      <c r="D11" s="20">
        <v>1.7840000000000003</v>
      </c>
      <c r="E11" s="21">
        <v>2.2759829999999996</v>
      </c>
      <c r="F11" s="21">
        <f t="shared" si="0"/>
        <v>0.95752978259770316</v>
      </c>
      <c r="G11" s="21">
        <v>0.69828261970178573</v>
      </c>
      <c r="H11" s="21">
        <v>0.13438476133160293</v>
      </c>
      <c r="I11" s="21">
        <v>0.1248624015643145</v>
      </c>
      <c r="J11" s="22">
        <f t="shared" si="1"/>
        <v>0.30680484858708779</v>
      </c>
      <c r="K11" s="22">
        <f t="shared" si="2"/>
        <v>0.36584956084179399</v>
      </c>
      <c r="L11" s="23">
        <f t="shared" si="3"/>
        <v>0.42071042824032662</v>
      </c>
      <c r="M11" s="4"/>
    </row>
    <row r="12" spans="1:13" ht="15.75" thickBot="1" x14ac:dyDescent="0.3">
      <c r="A12" s="41" t="s">
        <v>302</v>
      </c>
      <c r="B12" s="43"/>
      <c r="C12" s="43"/>
      <c r="D12" s="44">
        <f ca="1">OFFSET(D12,-MATCH("PROYECTOS",$A$8:$A$50,0)-1,0)-(OFFSET(D12,-MATCH("PROYECTOS",$A$8:$A$50,0),0))</f>
        <v>0</v>
      </c>
      <c r="E12" s="45">
        <f t="shared" ref="E12:I12" ca="1" si="4">OFFSET(E12,-MATCH("PROYECTOS",$A$8:$A$50,0)-1,0)-(OFFSET(E12,-MATCH("PROYECTOS",$A$8:$A$50,0),0))</f>
        <v>0</v>
      </c>
      <c r="F12" s="45">
        <f t="shared" ca="1" si="4"/>
        <v>0</v>
      </c>
      <c r="G12" s="45">
        <f t="shared" ca="1" si="4"/>
        <v>0</v>
      </c>
      <c r="H12" s="45">
        <f t="shared" ca="1" si="4"/>
        <v>0</v>
      </c>
      <c r="I12" s="45">
        <f t="shared" ca="1" si="4"/>
        <v>0</v>
      </c>
      <c r="J12" s="46">
        <f t="shared" ca="1" si="1"/>
        <v>0</v>
      </c>
      <c r="K12" s="46">
        <f t="shared" ca="1" si="2"/>
        <v>0</v>
      </c>
      <c r="L12" s="47">
        <f t="shared" ca="1" si="3"/>
        <v>0</v>
      </c>
      <c r="M12" s="4"/>
    </row>
    <row r="13" spans="1:13" ht="15.75" thickBot="1" x14ac:dyDescent="0.3"/>
    <row r="14" spans="1:13" ht="15.75" thickBot="1" x14ac:dyDescent="0.3">
      <c r="A14" s="89" t="s">
        <v>324</v>
      </c>
      <c r="B14" s="90"/>
      <c r="C14" s="90"/>
      <c r="D14" s="91"/>
    </row>
    <row r="15" spans="1:13" ht="15.75" thickBot="1" x14ac:dyDescent="0.3">
      <c r="A15" s="1" t="s">
        <v>1634</v>
      </c>
    </row>
    <row r="16" spans="1:13" ht="45" customHeight="1" x14ac:dyDescent="0.25">
      <c r="A16" s="82" t="s">
        <v>326</v>
      </c>
      <c r="B16" s="83"/>
      <c r="C16" s="83"/>
      <c r="D16" s="94" t="s">
        <v>327</v>
      </c>
    </row>
    <row r="17" spans="1:4" ht="15.75" thickBot="1" x14ac:dyDescent="0.3">
      <c r="A17" s="85"/>
      <c r="B17" s="86"/>
      <c r="C17" s="86"/>
      <c r="D17" s="105"/>
    </row>
    <row r="18" spans="1:4" ht="15.75" thickBot="1" x14ac:dyDescent="0.3">
      <c r="A18" s="73"/>
      <c r="B18" s="74">
        <v>3000001</v>
      </c>
      <c r="C18" s="74" t="s">
        <v>284</v>
      </c>
      <c r="D18" s="75">
        <v>0.23733593910720283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"/>
  <sheetViews>
    <sheetView topLeftCell="A13" workbookViewId="0">
      <selection activeCell="A13" sqref="A13:XFD1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110</v>
      </c>
      <c r="B1" s="49" t="s">
        <v>70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1623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12.299999999999999</v>
      </c>
      <c r="I6" s="14">
        <v>14.446171999999999</v>
      </c>
      <c r="J6" s="14">
        <v>4.9078626452865137</v>
      </c>
      <c r="K6" s="14">
        <v>3.095420146422839</v>
      </c>
      <c r="L6" s="14">
        <v>0.87354454920568969</v>
      </c>
      <c r="M6" s="14">
        <v>0.93889794965798501</v>
      </c>
      <c r="N6" s="15">
        <v>0.21427269081545197</v>
      </c>
      <c r="O6" s="15">
        <v>0.27474161983039724</v>
      </c>
      <c r="P6" s="16">
        <v>0.33973447396905659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SUM(H8:OFFSET(H6,MATCH("PROYECTOS",$A$8:$A$22,0),0))</f>
        <v>12.3</v>
      </c>
      <c r="I7" s="38">
        <f ca="1">SUM(I8:OFFSET(I6,MATCH("PROYECTOS",$A$8:$A$22,0),0))</f>
        <v>14.446172000000001</v>
      </c>
      <c r="J7" s="38">
        <f ca="1">SUM(J8:OFFSET(J6,MATCH("PROYECTOS",$A$8:$A$22,0),0))</f>
        <v>4.9078626452865137</v>
      </c>
      <c r="K7" s="38">
        <f ca="1">SUM(K8:OFFSET(K6,MATCH("PROYECTOS",$A$8:$A$22,0),0))</f>
        <v>3.095420146422839</v>
      </c>
      <c r="L7" s="38">
        <f ca="1">SUM(L8:OFFSET(L6,MATCH("PROYECTOS",$A$8:$A$22,0),0))</f>
        <v>0.87354454920568969</v>
      </c>
      <c r="M7" s="38">
        <f ca="1">SUM(M8:OFFSET(M6,MATCH("PROYECTOS",$A$8:$A$22,0),0))</f>
        <v>0.93889794965798501</v>
      </c>
      <c r="N7" s="39">
        <f ca="1">IFERROR(K7/I7,0)</f>
        <v>0.21427269081545194</v>
      </c>
      <c r="O7" s="39">
        <f ca="1">IFERROR(SUM(K7,L7)/I7,0)</f>
        <v>0.27474161983039719</v>
      </c>
      <c r="P7" s="40">
        <f ca="1">IFERROR(SUM(K7,L7,M7)/I7,0)</f>
        <v>0.33973447396905654</v>
      </c>
      <c r="Q7" s="64"/>
      <c r="R7" s="38"/>
      <c r="S7" s="40"/>
    </row>
    <row r="8" spans="1:19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60</v>
      </c>
      <c r="G8" s="19" t="s">
        <v>318</v>
      </c>
      <c r="H8" s="20">
        <v>1.2363</v>
      </c>
      <c r="I8" s="21">
        <v>1.4028899999999997</v>
      </c>
      <c r="J8" s="21">
        <f t="shared" ref="J8:J12" si="0">SUM(K8,L8,M8)</f>
        <v>0.33295621561410371</v>
      </c>
      <c r="K8" s="21">
        <v>0.18898116471245885</v>
      </c>
      <c r="L8" s="21">
        <v>5.8193638120428659E-2</v>
      </c>
      <c r="M8" s="21">
        <v>8.5781412781216204E-2</v>
      </c>
      <c r="N8" s="22">
        <f t="shared" ref="N8:N13" si="1">IFERROR(K8/I8,0)</f>
        <v>0.13470846945409753</v>
      </c>
      <c r="O8" s="22">
        <f t="shared" ref="O8:O13" si="2">IFERROR(SUM(K8,L8)/I8,0)</f>
        <v>0.1761897246632933</v>
      </c>
      <c r="P8" s="23">
        <f t="shared" ref="P8:P13" si="3">IFERROR(SUM(K8,L8,M8)/I8,0)</f>
        <v>0.23733593910720283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5003210</v>
      </c>
      <c r="C9" s="19" t="s">
        <v>1627</v>
      </c>
      <c r="D9" s="68">
        <v>3000548</v>
      </c>
      <c r="E9" s="19" t="s">
        <v>1625</v>
      </c>
      <c r="F9" s="69">
        <v>585</v>
      </c>
      <c r="G9" s="19" t="s">
        <v>1631</v>
      </c>
      <c r="H9" s="20">
        <v>1.9439999999999997</v>
      </c>
      <c r="I9" s="21">
        <v>2.3079480000000001</v>
      </c>
      <c r="J9" s="21">
        <f t="shared" si="0"/>
        <v>0.80158563444274478</v>
      </c>
      <c r="K9" s="21">
        <v>0.49074253858998418</v>
      </c>
      <c r="L9" s="21">
        <v>0.13130227258079685</v>
      </c>
      <c r="M9" s="21">
        <v>0.17954082327196375</v>
      </c>
      <c r="N9" s="22">
        <f t="shared" si="1"/>
        <v>0.21263154048097452</v>
      </c>
      <c r="O9" s="22">
        <f t="shared" si="2"/>
        <v>0.26952288837130689</v>
      </c>
      <c r="P9" s="23">
        <f t="shared" si="3"/>
        <v>0.34731529239079251</v>
      </c>
      <c r="Q9" s="70">
        <v>251</v>
      </c>
      <c r="R9" s="21">
        <v>0</v>
      </c>
      <c r="S9" s="23">
        <f t="shared" ref="S9:S12" si="4">IFERROR(R9/Q9,0)</f>
        <v>0</v>
      </c>
    </row>
    <row r="10" spans="1:19" ht="38.25" x14ac:dyDescent="0.25">
      <c r="A10" s="17"/>
      <c r="B10" s="19">
        <v>5004216</v>
      </c>
      <c r="C10" s="19" t="s">
        <v>1628</v>
      </c>
      <c r="D10" s="68">
        <v>3000547</v>
      </c>
      <c r="E10" s="19" t="s">
        <v>1624</v>
      </c>
      <c r="F10" s="69">
        <v>592</v>
      </c>
      <c r="G10" s="19" t="s">
        <v>1632</v>
      </c>
      <c r="H10" s="20">
        <v>0.44470000000000004</v>
      </c>
      <c r="I10" s="21">
        <v>0.61570499999999995</v>
      </c>
      <c r="J10" s="21">
        <f t="shared" si="0"/>
        <v>0.2997415185382124</v>
      </c>
      <c r="K10" s="21">
        <v>0.19224316190957325</v>
      </c>
      <c r="L10" s="21">
        <v>3.8487898651510477E-2</v>
      </c>
      <c r="M10" s="21">
        <v>6.9010457977128681E-2</v>
      </c>
      <c r="N10" s="22">
        <f t="shared" si="1"/>
        <v>0.31223258201504495</v>
      </c>
      <c r="O10" s="22">
        <f t="shared" si="2"/>
        <v>0.37474287290355568</v>
      </c>
      <c r="P10" s="23">
        <f t="shared" si="3"/>
        <v>0.48682651357096729</v>
      </c>
      <c r="Q10" s="70">
        <v>0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5004218</v>
      </c>
      <c r="C11" s="19" t="s">
        <v>1629</v>
      </c>
      <c r="D11" s="68">
        <v>3000548</v>
      </c>
      <c r="E11" s="19" t="s">
        <v>1625</v>
      </c>
      <c r="F11" s="69">
        <v>585</v>
      </c>
      <c r="G11" s="19" t="s">
        <v>1631</v>
      </c>
      <c r="H11" s="20">
        <v>6.891</v>
      </c>
      <c r="I11" s="21">
        <v>7.8436459999999997</v>
      </c>
      <c r="J11" s="21">
        <f t="shared" si="0"/>
        <v>2.5160494940937497</v>
      </c>
      <c r="K11" s="21">
        <v>1.525170661509037</v>
      </c>
      <c r="L11" s="21">
        <v>0.51117597852135077</v>
      </c>
      <c r="M11" s="21">
        <v>0.47970285406336188</v>
      </c>
      <c r="N11" s="22">
        <f t="shared" si="1"/>
        <v>0.19444664656067306</v>
      </c>
      <c r="O11" s="22">
        <f t="shared" si="2"/>
        <v>0.2596173565240435</v>
      </c>
      <c r="P11" s="23">
        <f t="shared" si="3"/>
        <v>0.32077550339392547</v>
      </c>
      <c r="Q11" s="70">
        <v>452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5004220</v>
      </c>
      <c r="C12" s="19" t="s">
        <v>1630</v>
      </c>
      <c r="D12" s="68">
        <v>3000549</v>
      </c>
      <c r="E12" s="19" t="s">
        <v>1626</v>
      </c>
      <c r="F12" s="69">
        <v>60</v>
      </c>
      <c r="G12" s="19" t="s">
        <v>318</v>
      </c>
      <c r="H12" s="20">
        <v>1.7840000000000003</v>
      </c>
      <c r="I12" s="21">
        <v>2.2759829999999996</v>
      </c>
      <c r="J12" s="21">
        <f t="shared" si="0"/>
        <v>0.95752978259770316</v>
      </c>
      <c r="K12" s="21">
        <v>0.69828261970178573</v>
      </c>
      <c r="L12" s="21">
        <v>0.13438476133160293</v>
      </c>
      <c r="M12" s="21">
        <v>0.1248624015643145</v>
      </c>
      <c r="N12" s="22">
        <f t="shared" si="1"/>
        <v>0.30680484858708779</v>
      </c>
      <c r="O12" s="22">
        <f t="shared" si="2"/>
        <v>0.36584956084179399</v>
      </c>
      <c r="P12" s="23">
        <f t="shared" si="3"/>
        <v>0.42071042824032662</v>
      </c>
      <c r="Q12" s="70">
        <v>0</v>
      </c>
      <c r="R12" s="21">
        <v>0</v>
      </c>
      <c r="S12" s="23">
        <f t="shared" si="4"/>
        <v>0</v>
      </c>
    </row>
    <row r="13" spans="1:19" ht="15.75" thickBot="1" x14ac:dyDescent="0.3">
      <c r="A13" s="41" t="s">
        <v>302</v>
      </c>
      <c r="B13" s="43"/>
      <c r="C13" s="43"/>
      <c r="D13" s="65"/>
      <c r="E13" s="43"/>
      <c r="F13" s="66"/>
      <c r="G13" s="43"/>
      <c r="H13" s="44">
        <f t="shared" ref="H13:M13" ca="1" si="5">OFFSET(H13,-MATCH("PROYECTOS",$A$8:$A$22,0)-1,0)-(OFFSET(H13,-MATCH("PROYECTOS",$A$8:$A$22,0),0))</f>
        <v>0</v>
      </c>
      <c r="I13" s="45">
        <f t="shared" ca="1" si="5"/>
        <v>0</v>
      </c>
      <c r="J13" s="45">
        <f t="shared" ca="1" si="5"/>
        <v>0</v>
      </c>
      <c r="K13" s="45">
        <f t="shared" ca="1" si="5"/>
        <v>0</v>
      </c>
      <c r="L13" s="45">
        <f t="shared" ca="1" si="5"/>
        <v>0</v>
      </c>
      <c r="M13" s="45">
        <f t="shared" ca="1" si="5"/>
        <v>0</v>
      </c>
      <c r="N13" s="46">
        <f t="shared" ca="1" si="1"/>
        <v>0</v>
      </c>
      <c r="O13" s="46">
        <f t="shared" ca="1" si="2"/>
        <v>0</v>
      </c>
      <c r="P13" s="47">
        <f t="shared" ca="1" si="3"/>
        <v>0</v>
      </c>
      <c r="Q13" s="67"/>
      <c r="R13" s="45"/>
      <c r="S13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111</v>
      </c>
      <c r="B1" s="50" t="s">
        <v>71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1635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248.42140300000003</v>
      </c>
      <c r="E6" s="14">
        <v>262.71563700000002</v>
      </c>
      <c r="F6" s="14">
        <v>41.259770009270596</v>
      </c>
      <c r="G6" s="14">
        <v>24.327927930289661</v>
      </c>
      <c r="H6" s="14">
        <v>5.4906886650524029</v>
      </c>
      <c r="I6" s="14">
        <v>11.441153413928532</v>
      </c>
      <c r="J6" s="15">
        <v>9.2601750729781107E-2</v>
      </c>
      <c r="K6" s="15">
        <v>0.11350149133049915</v>
      </c>
      <c r="L6" s="16">
        <v>0.15705106281614517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248.421403</v>
      </c>
      <c r="E7" s="38">
        <f ca="1">SUM(E8:OFFSET(E6,MATCH("GOBIERNOS REGIONALES",$A$8:$A$50,0),0))</f>
        <v>262.71563700000013</v>
      </c>
      <c r="F7" s="38">
        <f ca="1">SUM(F8:OFFSET(F6,MATCH("GOBIERNOS REGIONALES",$A$8:$A$50,0),0))</f>
        <v>41.259770009270596</v>
      </c>
      <c r="G7" s="38">
        <f ca="1">SUM(G8:OFFSET(G6,MATCH("GOBIERNOS REGIONALES",$A$8:$A$50,0),0))</f>
        <v>24.327927930289661</v>
      </c>
      <c r="H7" s="38">
        <f ca="1">SUM(H8:OFFSET(H6,MATCH("GOBIERNOS REGIONALES",$A$8:$A$50,0),0))</f>
        <v>5.4906886650524029</v>
      </c>
      <c r="I7" s="38">
        <f ca="1">SUM(I8:OFFSET(I6,MATCH("GOBIERNOS REGIONALES",$A$8:$A$50,0),0))</f>
        <v>11.441153413928532</v>
      </c>
      <c r="J7" s="39">
        <f ca="1">IFERROR(G7/E7,0)</f>
        <v>9.2601750729781065E-2</v>
      </c>
      <c r="K7" s="39">
        <f ca="1">IFERROR(SUM(G7,H7)/E7,0)</f>
        <v>0.11350149133049911</v>
      </c>
      <c r="L7" s="40">
        <f ca="1">IFERROR(SUM(G7,H7,I7)/E7,0)</f>
        <v>0.15705106281614511</v>
      </c>
      <c r="M7" s="4"/>
    </row>
    <row r="8" spans="1:13" ht="25.5" x14ac:dyDescent="0.25">
      <c r="A8" s="17"/>
      <c r="B8" s="18">
        <v>37</v>
      </c>
      <c r="C8" s="19" t="s">
        <v>128</v>
      </c>
      <c r="D8" s="20">
        <v>248.421403</v>
      </c>
      <c r="E8" s="21">
        <v>262.71563700000013</v>
      </c>
      <c r="F8" s="21">
        <f t="shared" ref="F8:F10" si="0">SUM(G8,H8,I8)</f>
        <v>41.259770009270596</v>
      </c>
      <c r="G8" s="21">
        <v>24.327927930289661</v>
      </c>
      <c r="H8" s="21">
        <v>5.4906886650524029</v>
      </c>
      <c r="I8" s="21">
        <v>11.441153413928532</v>
      </c>
      <c r="J8" s="22">
        <f t="shared" ref="J8:J10" si="1">IFERROR(G8/E8,0)</f>
        <v>9.2601750729781065E-2</v>
      </c>
      <c r="K8" s="22">
        <f t="shared" ref="K8:K10" si="2">IFERROR(SUM(G8,H8)/E8,0)</f>
        <v>0.11350149133049911</v>
      </c>
      <c r="L8" s="23">
        <f t="shared" ref="L8:L10" si="3">IFERROR(SUM(G8,H8,I8)/E8,0)</f>
        <v>0.15705106281614511</v>
      </c>
      <c r="M8" s="4"/>
    </row>
    <row r="9" spans="1:13" ht="15.75" thickBot="1" x14ac:dyDescent="0.3">
      <c r="A9" s="41" t="s">
        <v>214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241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111</v>
      </c>
      <c r="B1" s="51" t="s">
        <v>71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1636</v>
      </c>
      <c r="N2" s="72" t="s">
        <v>1648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248.42140300000003</v>
      </c>
      <c r="E6" s="14">
        <f ca="1">SUM(E7:OFFSET(E7,50,0))</f>
        <v>262.71563700000002</v>
      </c>
      <c r="F6" s="14">
        <f ca="1">SUM(F7:OFFSET(F7,50,0))</f>
        <v>41.259770009270596</v>
      </c>
      <c r="G6" s="14">
        <f ca="1">SUM(G7:OFFSET(G7,50,0))</f>
        <v>24.327927930289661</v>
      </c>
      <c r="H6" s="14">
        <f ca="1">SUM(H7:OFFSET(H7,50,0))</f>
        <v>5.4906886650524029</v>
      </c>
      <c r="I6" s="14">
        <f ca="1">SUM(I7:OFFSET(I7,50,0))</f>
        <v>11.441153413928532</v>
      </c>
      <c r="J6" s="15">
        <f ca="1">IFERROR(G6/E6,0)</f>
        <v>9.2601750729781107E-2</v>
      </c>
      <c r="K6" s="15">
        <f ca="1">IFERROR(SUM(G6,H6)/E6,0)</f>
        <v>0.11350149133049915</v>
      </c>
      <c r="L6" s="16">
        <f ca="1">IFERROR(SUM(G6,H6,I6)/E6,0)</f>
        <v>0.15705106281614517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</v>
      </c>
      <c r="C7" s="19" t="s">
        <v>258</v>
      </c>
      <c r="D7" s="20">
        <v>0</v>
      </c>
      <c r="E7" s="21">
        <v>0.92515100000000006</v>
      </c>
      <c r="F7" s="21">
        <f t="shared" ref="F7:F30" si="0">SUM(G7,H7,I7)</f>
        <v>0.16977846054578549</v>
      </c>
      <c r="G7" s="21">
        <v>7.4405569583177567E-2</v>
      </c>
      <c r="H7" s="21">
        <v>3.6664641153038247E-2</v>
      </c>
      <c r="I7" s="21">
        <v>5.8708249809569679E-2</v>
      </c>
      <c r="J7" s="22">
        <f t="shared" ref="J7:J30" si="1">IFERROR(G7/E7,0)</f>
        <v>8.0425324712590229E-2</v>
      </c>
      <c r="K7" s="22">
        <f t="shared" ref="K7:K30" si="2">IFERROR(SUM(G7,H7)/E7,0)</f>
        <v>0.12005630511799242</v>
      </c>
      <c r="L7" s="23">
        <f t="shared" ref="L7:L30" si="3">IFERROR(SUM(G7,H7,I7)/E7,0)</f>
        <v>0.18351432419765581</v>
      </c>
      <c r="M7" s="4"/>
      <c r="N7" t="s">
        <v>259</v>
      </c>
      <c r="O7" s="5">
        <v>1.3728830801974254</v>
      </c>
      <c r="P7" s="71">
        <v>0.52885126657661385</v>
      </c>
    </row>
    <row r="8" spans="1:16" x14ac:dyDescent="0.25">
      <c r="A8" s="17"/>
      <c r="B8" s="55">
        <v>2</v>
      </c>
      <c r="C8" s="19" t="s">
        <v>259</v>
      </c>
      <c r="D8" s="20">
        <v>1.0674509999999999</v>
      </c>
      <c r="E8" s="21">
        <v>2.5959720000000002</v>
      </c>
      <c r="F8" s="21">
        <f t="shared" si="0"/>
        <v>1.3728830801974254</v>
      </c>
      <c r="G8" s="21">
        <v>1.2191614781622775</v>
      </c>
      <c r="H8" s="21">
        <v>8.6777001004520571E-2</v>
      </c>
      <c r="I8" s="21">
        <v>6.6944601030627382E-2</v>
      </c>
      <c r="J8" s="22">
        <f t="shared" si="1"/>
        <v>0.46963583511774293</v>
      </c>
      <c r="K8" s="22">
        <f t="shared" si="2"/>
        <v>0.50306339173411652</v>
      </c>
      <c r="L8" s="23">
        <f t="shared" si="3"/>
        <v>0.52885126657661385</v>
      </c>
      <c r="M8" s="4"/>
      <c r="N8" t="s">
        <v>277</v>
      </c>
      <c r="O8" s="5">
        <v>0.9781947612791555</v>
      </c>
      <c r="P8" s="71">
        <v>0.42628604952874066</v>
      </c>
    </row>
    <row r="9" spans="1:16" x14ac:dyDescent="0.25">
      <c r="A9" s="17"/>
      <c r="B9" s="55">
        <v>3</v>
      </c>
      <c r="C9" s="19" t="s">
        <v>260</v>
      </c>
      <c r="D9" s="20">
        <v>27.441991000000002</v>
      </c>
      <c r="E9" s="21">
        <v>23.608215999999999</v>
      </c>
      <c r="F9" s="21">
        <f t="shared" si="0"/>
        <v>3.3683921482879668</v>
      </c>
      <c r="G9" s="21">
        <v>1.2027510586194694</v>
      </c>
      <c r="H9" s="21">
        <v>8.4030699974391609E-2</v>
      </c>
      <c r="I9" s="21">
        <v>2.0816103896941058</v>
      </c>
      <c r="J9" s="22">
        <f t="shared" si="1"/>
        <v>5.0946291690124719E-2</v>
      </c>
      <c r="K9" s="22">
        <f t="shared" si="2"/>
        <v>5.4505675422228478E-2</v>
      </c>
      <c r="L9" s="23">
        <f t="shared" si="3"/>
        <v>0.14267880928774826</v>
      </c>
      <c r="M9" s="4"/>
      <c r="N9" t="s">
        <v>266</v>
      </c>
      <c r="O9" s="5">
        <v>9.5686424095547409</v>
      </c>
      <c r="P9" s="71">
        <v>0.36304308667719593</v>
      </c>
    </row>
    <row r="10" spans="1:16" x14ac:dyDescent="0.25">
      <c r="A10" s="17"/>
      <c r="B10" s="55">
        <v>4</v>
      </c>
      <c r="C10" s="19" t="s">
        <v>261</v>
      </c>
      <c r="D10" s="20">
        <v>0</v>
      </c>
      <c r="E10" s="21">
        <v>1.40113</v>
      </c>
      <c r="F10" s="21">
        <f t="shared" si="0"/>
        <v>0.27174486339936266</v>
      </c>
      <c r="G10" s="21">
        <v>0.10866030235774815</v>
      </c>
      <c r="H10" s="21">
        <v>9.0049411701329518E-2</v>
      </c>
      <c r="I10" s="21">
        <v>7.3035149340284988E-2</v>
      </c>
      <c r="J10" s="22">
        <f t="shared" si="1"/>
        <v>7.7551906216945007E-2</v>
      </c>
      <c r="K10" s="22">
        <f t="shared" si="2"/>
        <v>0.14182104020260622</v>
      </c>
      <c r="L10" s="23">
        <f t="shared" si="3"/>
        <v>0.193946930976685</v>
      </c>
      <c r="M10" s="4"/>
      <c r="N10" t="s">
        <v>280</v>
      </c>
      <c r="O10" s="5">
        <v>0.27208050762965286</v>
      </c>
      <c r="P10" s="71">
        <v>0.35877013546112435</v>
      </c>
    </row>
    <row r="11" spans="1:16" x14ac:dyDescent="0.25">
      <c r="A11" s="17"/>
      <c r="B11" s="55">
        <v>5</v>
      </c>
      <c r="C11" s="19" t="s">
        <v>262</v>
      </c>
      <c r="D11" s="20">
        <v>9</v>
      </c>
      <c r="E11" s="21">
        <v>18.534376000000002</v>
      </c>
      <c r="F11" s="21">
        <f t="shared" si="0"/>
        <v>2.7719387565280158</v>
      </c>
      <c r="G11" s="21">
        <v>1.8154608616132464</v>
      </c>
      <c r="H11" s="21">
        <v>0.22253173881472321</v>
      </c>
      <c r="I11" s="21">
        <v>0.73394615610004621</v>
      </c>
      <c r="J11" s="22">
        <f t="shared" si="1"/>
        <v>9.7951010684861811E-2</v>
      </c>
      <c r="K11" s="22">
        <f t="shared" si="2"/>
        <v>0.10995744342447619</v>
      </c>
      <c r="L11" s="23">
        <f t="shared" si="3"/>
        <v>0.14955662691465932</v>
      </c>
      <c r="M11" s="4"/>
      <c r="N11" t="s">
        <v>270</v>
      </c>
      <c r="O11" s="5">
        <v>0.261550657760381</v>
      </c>
      <c r="P11" s="71">
        <v>0.27778024643881527</v>
      </c>
    </row>
    <row r="12" spans="1:16" x14ac:dyDescent="0.25">
      <c r="A12" s="17"/>
      <c r="B12" s="55">
        <v>6</v>
      </c>
      <c r="C12" s="19" t="s">
        <v>263</v>
      </c>
      <c r="D12" s="20">
        <v>0</v>
      </c>
      <c r="E12" s="21">
        <v>2.7672660000000002</v>
      </c>
      <c r="F12" s="21">
        <f t="shared" si="0"/>
        <v>0.69172953090492229</v>
      </c>
      <c r="G12" s="21">
        <v>0.29525331567856483</v>
      </c>
      <c r="H12" s="21">
        <v>9.0456231468124315E-2</v>
      </c>
      <c r="I12" s="21">
        <v>0.30601998375823314</v>
      </c>
      <c r="J12" s="22">
        <f t="shared" si="1"/>
        <v>0.10669495295304637</v>
      </c>
      <c r="K12" s="22">
        <f t="shared" si="2"/>
        <v>0.13938289530052012</v>
      </c>
      <c r="L12" s="23">
        <f t="shared" si="3"/>
        <v>0.24996857219541679</v>
      </c>
      <c r="M12" s="4"/>
      <c r="N12" t="s">
        <v>263</v>
      </c>
      <c r="O12" s="5">
        <v>0.69172953090492229</v>
      </c>
      <c r="P12" s="71">
        <v>0.24996857219541679</v>
      </c>
    </row>
    <row r="13" spans="1:16" x14ac:dyDescent="0.25">
      <c r="A13" s="17"/>
      <c r="B13" s="55">
        <v>8</v>
      </c>
      <c r="C13" s="19" t="s">
        <v>265</v>
      </c>
      <c r="D13" s="20">
        <v>14.904</v>
      </c>
      <c r="E13" s="21">
        <v>22.642626</v>
      </c>
      <c r="F13" s="21">
        <f t="shared" si="0"/>
        <v>3.1209557698020944</v>
      </c>
      <c r="G13" s="21">
        <v>1.5737519963004161</v>
      </c>
      <c r="H13" s="21">
        <v>0.29940276834531687</v>
      </c>
      <c r="I13" s="21">
        <v>1.2478010051563615</v>
      </c>
      <c r="J13" s="22">
        <f t="shared" si="1"/>
        <v>6.9503952249196546E-2</v>
      </c>
      <c r="K13" s="22">
        <f t="shared" si="2"/>
        <v>8.2726922427007049E-2</v>
      </c>
      <c r="L13" s="23">
        <f t="shared" si="3"/>
        <v>0.13783541581272837</v>
      </c>
      <c r="M13" s="4"/>
      <c r="N13" t="s">
        <v>261</v>
      </c>
      <c r="O13" s="5">
        <v>0.27174486339936266</v>
      </c>
      <c r="P13" s="71">
        <v>0.193946930976685</v>
      </c>
    </row>
    <row r="14" spans="1:16" x14ac:dyDescent="0.25">
      <c r="A14" s="17"/>
      <c r="B14" s="55">
        <v>9</v>
      </c>
      <c r="C14" s="19" t="s">
        <v>266</v>
      </c>
      <c r="D14" s="20">
        <v>13.570549</v>
      </c>
      <c r="E14" s="21">
        <v>26.356767999999992</v>
      </c>
      <c r="F14" s="21">
        <f t="shared" si="0"/>
        <v>9.5686424095547409</v>
      </c>
      <c r="G14" s="21">
        <v>7.7536502504372038</v>
      </c>
      <c r="H14" s="21">
        <v>0.34085096308263019</v>
      </c>
      <c r="I14" s="21">
        <v>1.4741411960349069</v>
      </c>
      <c r="J14" s="22">
        <f t="shared" si="1"/>
        <v>0.29418061616800689</v>
      </c>
      <c r="K14" s="22">
        <f t="shared" si="2"/>
        <v>0.3071128149521154</v>
      </c>
      <c r="L14" s="23">
        <f t="shared" si="3"/>
        <v>0.36304308667719593</v>
      </c>
      <c r="M14" s="4"/>
      <c r="N14" t="s">
        <v>258</v>
      </c>
      <c r="O14" s="5">
        <v>0.16977846054578549</v>
      </c>
      <c r="P14" s="71">
        <v>0.18351432419765581</v>
      </c>
    </row>
    <row r="15" spans="1:16" x14ac:dyDescent="0.25">
      <c r="A15" s="17"/>
      <c r="B15" s="55">
        <v>10</v>
      </c>
      <c r="C15" s="19" t="s">
        <v>267</v>
      </c>
      <c r="D15" s="20">
        <v>9</v>
      </c>
      <c r="E15" s="21">
        <v>13.554984000000001</v>
      </c>
      <c r="F15" s="21">
        <f t="shared" si="0"/>
        <v>1.1076209645907511</v>
      </c>
      <c r="G15" s="21">
        <v>0.79388095973990858</v>
      </c>
      <c r="H15" s="21">
        <v>0.14000150261563249</v>
      </c>
      <c r="I15" s="21">
        <v>0.17373850223521003</v>
      </c>
      <c r="J15" s="22">
        <f t="shared" si="1"/>
        <v>5.8567458267741852E-2</v>
      </c>
      <c r="K15" s="22">
        <f t="shared" si="2"/>
        <v>6.8895873455515774E-2</v>
      </c>
      <c r="L15" s="23">
        <f t="shared" si="3"/>
        <v>8.1713188639009171E-2</v>
      </c>
      <c r="M15" s="4"/>
      <c r="N15" t="s">
        <v>278</v>
      </c>
      <c r="O15" s="5">
        <v>3.690488211783304</v>
      </c>
      <c r="P15" s="71">
        <v>0.16856191728949307</v>
      </c>
    </row>
    <row r="16" spans="1:16" x14ac:dyDescent="0.25">
      <c r="A16" s="17"/>
      <c r="B16" s="55">
        <v>11</v>
      </c>
      <c r="C16" s="19" t="s">
        <v>268</v>
      </c>
      <c r="D16" s="20">
        <v>0</v>
      </c>
      <c r="E16" s="21">
        <v>0.02</v>
      </c>
      <c r="F16" s="21">
        <f t="shared" si="0"/>
        <v>0</v>
      </c>
      <c r="G16" s="21">
        <v>0</v>
      </c>
      <c r="H16" s="21">
        <v>0</v>
      </c>
      <c r="I16" s="21">
        <v>0</v>
      </c>
      <c r="J16" s="22">
        <f t="shared" si="1"/>
        <v>0</v>
      </c>
      <c r="K16" s="22">
        <f t="shared" si="2"/>
        <v>0</v>
      </c>
      <c r="L16" s="23">
        <f t="shared" si="3"/>
        <v>0</v>
      </c>
      <c r="M16" s="4"/>
      <c r="N16" t="s">
        <v>262</v>
      </c>
      <c r="O16" s="5">
        <v>2.7719387565280158</v>
      </c>
      <c r="P16" s="71">
        <v>0.14955662691465932</v>
      </c>
    </row>
    <row r="17" spans="1:16" x14ac:dyDescent="0.25">
      <c r="A17" s="17"/>
      <c r="B17" s="55">
        <v>12</v>
      </c>
      <c r="C17" s="19" t="s">
        <v>269</v>
      </c>
      <c r="D17" s="20">
        <v>0</v>
      </c>
      <c r="E17" s="21">
        <v>2.7058919999999995</v>
      </c>
      <c r="F17" s="21">
        <f t="shared" si="0"/>
        <v>0.3912972122834617</v>
      </c>
      <c r="G17" s="21">
        <v>0.22387919365428388</v>
      </c>
      <c r="H17" s="21">
        <v>7.5979689519954263E-2</v>
      </c>
      <c r="I17" s="21">
        <v>9.1438329109223559E-2</v>
      </c>
      <c r="J17" s="22">
        <f t="shared" si="1"/>
        <v>8.2737667894462866E-2</v>
      </c>
      <c r="K17" s="22">
        <f t="shared" si="2"/>
        <v>0.11081701826024032</v>
      </c>
      <c r="L17" s="23">
        <f t="shared" si="3"/>
        <v>0.14460932375847291</v>
      </c>
      <c r="M17" s="4"/>
      <c r="N17" t="s">
        <v>269</v>
      </c>
      <c r="O17" s="5">
        <v>0.3912972122834617</v>
      </c>
      <c r="P17" s="71">
        <v>0.14460932375847291</v>
      </c>
    </row>
    <row r="18" spans="1:16" x14ac:dyDescent="0.25">
      <c r="A18" s="17"/>
      <c r="B18" s="55">
        <v>13</v>
      </c>
      <c r="C18" s="19" t="s">
        <v>270</v>
      </c>
      <c r="D18" s="20">
        <v>0</v>
      </c>
      <c r="E18" s="21">
        <v>0.94157399999999991</v>
      </c>
      <c r="F18" s="21">
        <f t="shared" si="0"/>
        <v>0.261550657760381</v>
      </c>
      <c r="G18" s="21">
        <v>0.12953698902856559</v>
      </c>
      <c r="H18" s="21">
        <v>6.9237719744705828E-2</v>
      </c>
      <c r="I18" s="21">
        <v>6.2775948987109587E-2</v>
      </c>
      <c r="J18" s="22">
        <f t="shared" si="1"/>
        <v>0.13757494262645908</v>
      </c>
      <c r="K18" s="22">
        <f t="shared" si="2"/>
        <v>0.21110896092423054</v>
      </c>
      <c r="L18" s="23">
        <f t="shared" si="3"/>
        <v>0.27778024643881527</v>
      </c>
      <c r="M18" s="4"/>
      <c r="N18" t="s">
        <v>260</v>
      </c>
      <c r="O18" s="5">
        <v>3.3683921482879668</v>
      </c>
      <c r="P18" s="71">
        <v>0.14267880928774826</v>
      </c>
    </row>
    <row r="19" spans="1:16" x14ac:dyDescent="0.25">
      <c r="A19" s="17"/>
      <c r="B19" s="55">
        <v>14</v>
      </c>
      <c r="C19" s="19" t="s">
        <v>271</v>
      </c>
      <c r="D19" s="20">
        <v>0</v>
      </c>
      <c r="E19" s="21">
        <v>0.04</v>
      </c>
      <c r="F19" s="21">
        <f t="shared" si="0"/>
        <v>2.0950001198798418E-3</v>
      </c>
      <c r="G19" s="21">
        <v>0</v>
      </c>
      <c r="H19" s="21">
        <v>4.9200002104043961E-3</v>
      </c>
      <c r="I19" s="21">
        <v>-2.8250000905245543E-3</v>
      </c>
      <c r="J19" s="22">
        <f t="shared" si="1"/>
        <v>0</v>
      </c>
      <c r="K19" s="22">
        <f t="shared" si="2"/>
        <v>0.1230000052601099</v>
      </c>
      <c r="L19" s="23">
        <f t="shared" si="3"/>
        <v>5.2375002996996045E-2</v>
      </c>
      <c r="M19" s="4"/>
      <c r="N19" t="s">
        <v>265</v>
      </c>
      <c r="O19" s="5">
        <v>3.1209557698020944</v>
      </c>
      <c r="P19" s="71">
        <v>0.13783541581272837</v>
      </c>
    </row>
    <row r="20" spans="1:16" x14ac:dyDescent="0.25">
      <c r="A20" s="17"/>
      <c r="B20" s="55">
        <v>15</v>
      </c>
      <c r="C20" s="19" t="s">
        <v>272</v>
      </c>
      <c r="D20" s="20">
        <v>162.295412</v>
      </c>
      <c r="E20" s="21">
        <v>114.99763899999998</v>
      </c>
      <c r="F20" s="21">
        <f t="shared" si="0"/>
        <v>12.709344318190233</v>
      </c>
      <c r="G20" s="21">
        <v>5.4070166541987419</v>
      </c>
      <c r="H20" s="21">
        <v>3.3170154880763221</v>
      </c>
      <c r="I20" s="21">
        <v>3.9853121759151691</v>
      </c>
      <c r="J20" s="22">
        <f t="shared" si="1"/>
        <v>4.7018501433744593E-2</v>
      </c>
      <c r="K20" s="22">
        <f t="shared" si="2"/>
        <v>7.5862706557610848E-2</v>
      </c>
      <c r="L20" s="23">
        <f t="shared" si="3"/>
        <v>0.11051830653836497</v>
      </c>
      <c r="M20" s="4"/>
      <c r="N20" t="s">
        <v>272</v>
      </c>
      <c r="O20" s="5">
        <v>12.709344318190233</v>
      </c>
      <c r="P20" s="71">
        <v>0.11051830653836497</v>
      </c>
    </row>
    <row r="21" spans="1:16" x14ac:dyDescent="0.25">
      <c r="A21" s="17"/>
      <c r="B21" s="55">
        <v>16</v>
      </c>
      <c r="C21" s="19" t="s">
        <v>273</v>
      </c>
      <c r="D21" s="20">
        <v>0</v>
      </c>
      <c r="E21" s="21">
        <v>2.7209520000000005</v>
      </c>
      <c r="F21" s="21">
        <f t="shared" si="0"/>
        <v>0.24188897317617375</v>
      </c>
      <c r="G21" s="21">
        <v>0.1101258920316468</v>
      </c>
      <c r="H21" s="21">
        <v>7.0143500654012314E-2</v>
      </c>
      <c r="I21" s="21">
        <v>6.1619580490514636E-2</v>
      </c>
      <c r="J21" s="22">
        <f t="shared" si="1"/>
        <v>4.0473294652624073E-2</v>
      </c>
      <c r="K21" s="22">
        <f t="shared" si="2"/>
        <v>6.6252323703490199E-2</v>
      </c>
      <c r="L21" s="23">
        <f t="shared" si="3"/>
        <v>8.8898655020806586E-2</v>
      </c>
      <c r="M21" s="4"/>
      <c r="N21" t="s">
        <v>276</v>
      </c>
      <c r="O21" s="5">
        <v>0.21470668246183777</v>
      </c>
      <c r="P21" s="71">
        <v>0.10481498434748372</v>
      </c>
    </row>
    <row r="22" spans="1:16" x14ac:dyDescent="0.25">
      <c r="A22" s="17"/>
      <c r="B22" s="55">
        <v>17</v>
      </c>
      <c r="C22" s="19" t="s">
        <v>274</v>
      </c>
      <c r="D22" s="20">
        <v>0</v>
      </c>
      <c r="E22" s="21">
        <v>1.1948380000000001</v>
      </c>
      <c r="F22" s="21">
        <f t="shared" si="0"/>
        <v>0</v>
      </c>
      <c r="G22" s="21">
        <v>0</v>
      </c>
      <c r="H22" s="21">
        <v>0</v>
      </c>
      <c r="I22" s="21">
        <v>0</v>
      </c>
      <c r="J22" s="22">
        <f t="shared" si="1"/>
        <v>0</v>
      </c>
      <c r="K22" s="22">
        <f t="shared" si="2"/>
        <v>0</v>
      </c>
      <c r="L22" s="23">
        <f t="shared" si="3"/>
        <v>0</v>
      </c>
      <c r="M22" s="4"/>
      <c r="N22" t="s">
        <v>281</v>
      </c>
      <c r="O22" s="5">
        <v>3.5840000491589308E-3</v>
      </c>
      <c r="P22" s="71">
        <v>8.9600001228973269E-2</v>
      </c>
    </row>
    <row r="23" spans="1:16" x14ac:dyDescent="0.25">
      <c r="A23" s="17"/>
      <c r="B23" s="55">
        <v>18</v>
      </c>
      <c r="C23" s="19" t="s">
        <v>275</v>
      </c>
      <c r="D23" s="20">
        <v>0</v>
      </c>
      <c r="E23" s="21">
        <v>0.02</v>
      </c>
      <c r="F23" s="21">
        <f t="shared" si="0"/>
        <v>3.5369989927858114E-4</v>
      </c>
      <c r="G23" s="21">
        <v>0</v>
      </c>
      <c r="H23" s="21">
        <v>2.2799998987466097E-3</v>
      </c>
      <c r="I23" s="21">
        <v>-1.9262999994680285E-3</v>
      </c>
      <c r="J23" s="22">
        <f t="shared" si="1"/>
        <v>0</v>
      </c>
      <c r="K23" s="22">
        <f t="shared" si="2"/>
        <v>0.11399999493733048</v>
      </c>
      <c r="L23" s="23">
        <f t="shared" si="3"/>
        <v>1.7684994963929057E-2</v>
      </c>
      <c r="M23" s="4"/>
      <c r="N23" t="s">
        <v>273</v>
      </c>
      <c r="O23" s="5">
        <v>0.24188897317617375</v>
      </c>
      <c r="P23" s="71">
        <v>8.8898655020806586E-2</v>
      </c>
    </row>
    <row r="24" spans="1:16" x14ac:dyDescent="0.25">
      <c r="A24" s="17"/>
      <c r="B24" s="55">
        <v>19</v>
      </c>
      <c r="C24" s="19" t="s">
        <v>276</v>
      </c>
      <c r="D24" s="20">
        <v>0</v>
      </c>
      <c r="E24" s="21">
        <v>2.0484349999999996</v>
      </c>
      <c r="F24" s="21">
        <f t="shared" si="0"/>
        <v>0.21470668246183777</v>
      </c>
      <c r="G24" s="21">
        <v>9.6779300656635314E-2</v>
      </c>
      <c r="H24" s="21">
        <v>6.5014101543056313E-2</v>
      </c>
      <c r="I24" s="21">
        <v>5.2913280262146145E-2</v>
      </c>
      <c r="J24" s="22">
        <f t="shared" si="1"/>
        <v>4.7245482847459323E-2</v>
      </c>
      <c r="K24" s="22">
        <f t="shared" si="2"/>
        <v>7.8983908300576611E-2</v>
      </c>
      <c r="L24" s="23">
        <f t="shared" si="3"/>
        <v>0.10481498434748372</v>
      </c>
      <c r="M24" s="4"/>
      <c r="N24" t="s">
        <v>267</v>
      </c>
      <c r="O24" s="5">
        <v>1.1076209645907511</v>
      </c>
      <c r="P24" s="71">
        <v>8.1713188639009171E-2</v>
      </c>
    </row>
    <row r="25" spans="1:16" x14ac:dyDescent="0.25">
      <c r="A25" s="17"/>
      <c r="B25" s="55">
        <v>20</v>
      </c>
      <c r="C25" s="19" t="s">
        <v>277</v>
      </c>
      <c r="D25" s="20">
        <v>0</v>
      </c>
      <c r="E25" s="21">
        <v>2.2946910000000003</v>
      </c>
      <c r="F25" s="21">
        <f t="shared" si="0"/>
        <v>0.9781947612791555</v>
      </c>
      <c r="G25" s="21">
        <v>0.61821791387046687</v>
      </c>
      <c r="H25" s="21">
        <v>0.26970023493049666</v>
      </c>
      <c r="I25" s="21">
        <v>9.0276612478191964E-2</v>
      </c>
      <c r="J25" s="22">
        <f t="shared" si="1"/>
        <v>0.26941227113823463</v>
      </c>
      <c r="K25" s="22">
        <f t="shared" si="2"/>
        <v>0.38694453797960748</v>
      </c>
      <c r="L25" s="23">
        <f t="shared" si="3"/>
        <v>0.42628604952874066</v>
      </c>
      <c r="M25" s="4"/>
      <c r="N25" t="s">
        <v>279</v>
      </c>
      <c r="O25" s="5">
        <v>1.4000000432133675E-2</v>
      </c>
      <c r="P25" s="71">
        <v>8.1527596695416843E-2</v>
      </c>
    </row>
    <row r="26" spans="1:16" x14ac:dyDescent="0.25">
      <c r="A26" s="17"/>
      <c r="B26" s="55">
        <v>21</v>
      </c>
      <c r="C26" s="19" t="s">
        <v>278</v>
      </c>
      <c r="D26" s="20">
        <v>10.8</v>
      </c>
      <c r="E26" s="21">
        <v>21.893961999999998</v>
      </c>
      <c r="F26" s="21">
        <f t="shared" si="0"/>
        <v>3.690488211783304</v>
      </c>
      <c r="G26" s="21">
        <v>2.7485737483948469</v>
      </c>
      <c r="H26" s="21">
        <v>0.19374920207337709</v>
      </c>
      <c r="I26" s="21">
        <v>0.74816526131507999</v>
      </c>
      <c r="J26" s="22">
        <f t="shared" si="1"/>
        <v>0.12554026303666951</v>
      </c>
      <c r="K26" s="22">
        <f t="shared" si="2"/>
        <v>0.13438969842316453</v>
      </c>
      <c r="L26" s="23">
        <f t="shared" si="3"/>
        <v>0.16856191728949307</v>
      </c>
      <c r="M26" s="4"/>
      <c r="N26" t="s">
        <v>282</v>
      </c>
      <c r="O26" s="5">
        <v>3.6500000394880772E-2</v>
      </c>
      <c r="P26" s="71">
        <v>7.587190410390246E-2</v>
      </c>
    </row>
    <row r="27" spans="1:16" x14ac:dyDescent="0.25">
      <c r="A27" s="17"/>
      <c r="B27" s="55">
        <v>22</v>
      </c>
      <c r="C27" s="19" t="s">
        <v>279</v>
      </c>
      <c r="D27" s="20">
        <v>0</v>
      </c>
      <c r="E27" s="21">
        <v>0.17172099999999998</v>
      </c>
      <c r="F27" s="21">
        <f t="shared" si="0"/>
        <v>1.4000000432133675E-2</v>
      </c>
      <c r="G27" s="21">
        <v>0</v>
      </c>
      <c r="H27" s="21">
        <v>7.0000002160668373E-3</v>
      </c>
      <c r="I27" s="21">
        <v>7.0000002160668373E-3</v>
      </c>
      <c r="J27" s="22">
        <f t="shared" si="1"/>
        <v>0</v>
      </c>
      <c r="K27" s="22">
        <f t="shared" si="2"/>
        <v>4.0763798347708421E-2</v>
      </c>
      <c r="L27" s="23">
        <f t="shared" si="3"/>
        <v>8.1527596695416843E-2</v>
      </c>
      <c r="M27" s="4"/>
      <c r="N27" t="s">
        <v>271</v>
      </c>
      <c r="O27" s="5">
        <v>2.0950001198798418E-3</v>
      </c>
      <c r="P27" s="71">
        <v>5.2375002996996045E-2</v>
      </c>
    </row>
    <row r="28" spans="1:16" x14ac:dyDescent="0.25">
      <c r="A28" s="17"/>
      <c r="B28" s="55">
        <v>23</v>
      </c>
      <c r="C28" s="19" t="s">
        <v>280</v>
      </c>
      <c r="D28" s="20">
        <v>0</v>
      </c>
      <c r="E28" s="21">
        <v>0.75836999999999999</v>
      </c>
      <c r="F28" s="21">
        <f t="shared" si="0"/>
        <v>0.27208050762965286</v>
      </c>
      <c r="G28" s="21">
        <v>0.14238744571048301</v>
      </c>
      <c r="H28" s="21">
        <v>1.2984769758986658E-2</v>
      </c>
      <c r="I28" s="21">
        <v>0.11670829216018319</v>
      </c>
      <c r="J28" s="22">
        <f t="shared" si="1"/>
        <v>0.18775458642942497</v>
      </c>
      <c r="K28" s="22">
        <f t="shared" si="2"/>
        <v>0.20487653186369406</v>
      </c>
      <c r="L28" s="23">
        <f t="shared" si="3"/>
        <v>0.35877013546112435</v>
      </c>
      <c r="M28" s="4"/>
      <c r="N28" t="s">
        <v>275</v>
      </c>
      <c r="O28" s="5">
        <v>3.5369989927858114E-4</v>
      </c>
      <c r="P28" s="71">
        <v>1.7684994963929057E-2</v>
      </c>
    </row>
    <row r="29" spans="1:16" x14ac:dyDescent="0.25">
      <c r="A29" s="17"/>
      <c r="B29" s="55">
        <v>24</v>
      </c>
      <c r="C29" s="19" t="s">
        <v>281</v>
      </c>
      <c r="D29" s="20">
        <v>0</v>
      </c>
      <c r="E29" s="21">
        <v>0.04</v>
      </c>
      <c r="F29" s="21">
        <f t="shared" si="0"/>
        <v>3.5840000491589308E-3</v>
      </c>
      <c r="G29" s="21">
        <v>6.5600001253187656E-3</v>
      </c>
      <c r="H29" s="21">
        <v>-2.9760000761598349E-3</v>
      </c>
      <c r="I29" s="21">
        <v>0</v>
      </c>
      <c r="J29" s="22">
        <f t="shared" si="1"/>
        <v>0.16400000313296914</v>
      </c>
      <c r="K29" s="22">
        <f t="shared" si="2"/>
        <v>8.9600001228973269E-2</v>
      </c>
      <c r="L29" s="23">
        <f t="shared" si="3"/>
        <v>8.9600001228973269E-2</v>
      </c>
      <c r="M29" s="4"/>
      <c r="N29" t="s">
        <v>268</v>
      </c>
      <c r="O29" s="5">
        <v>0</v>
      </c>
      <c r="P29" s="71">
        <v>0</v>
      </c>
    </row>
    <row r="30" spans="1:16" ht="15.75" thickBot="1" x14ac:dyDescent="0.3">
      <c r="A30" s="24"/>
      <c r="B30" s="56">
        <v>25</v>
      </c>
      <c r="C30" s="26" t="s">
        <v>282</v>
      </c>
      <c r="D30" s="27">
        <v>0.34200000000000003</v>
      </c>
      <c r="E30" s="28">
        <v>0.481074</v>
      </c>
      <c r="F30" s="28">
        <f t="shared" si="0"/>
        <v>3.6500000394880772E-2</v>
      </c>
      <c r="G30" s="28">
        <v>7.8750001266598701E-3</v>
      </c>
      <c r="H30" s="28">
        <v>1.4875000342726707E-2</v>
      </c>
      <c r="I30" s="28">
        <v>1.3749999925494194E-2</v>
      </c>
      <c r="J30" s="29">
        <f t="shared" si="1"/>
        <v>1.6369623231893369E-2</v>
      </c>
      <c r="K30" s="29">
        <f t="shared" si="2"/>
        <v>4.7290022885016811E-2</v>
      </c>
      <c r="L30" s="30">
        <f t="shared" si="3"/>
        <v>7.587190410390246E-2</v>
      </c>
      <c r="M30" s="4"/>
      <c r="N30" t="s">
        <v>274</v>
      </c>
      <c r="O30" s="5">
        <v>0</v>
      </c>
      <c r="P30" s="71">
        <v>0</v>
      </c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111</v>
      </c>
      <c r="B1" s="49" t="s">
        <v>71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1637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248.42140300000003</v>
      </c>
      <c r="E6" s="14">
        <v>262.71563700000002</v>
      </c>
      <c r="F6" s="14">
        <v>41.259770009270596</v>
      </c>
      <c r="G6" s="14">
        <v>24.327927930289661</v>
      </c>
      <c r="H6" s="14">
        <v>5.4906886650524029</v>
      </c>
      <c r="I6" s="14">
        <v>11.441153413928532</v>
      </c>
      <c r="J6" s="15">
        <v>9.2601750729781107E-2</v>
      </c>
      <c r="K6" s="15">
        <v>0.11350149133049915</v>
      </c>
      <c r="L6" s="16">
        <v>0.15705106281614517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147.54375399999998</v>
      </c>
      <c r="E7" s="38">
        <f ca="1">SUM(E8:OFFSET(E6,MATCH("PROYECTOS",$A$8:$A$50,0),0))</f>
        <v>189.03406200000001</v>
      </c>
      <c r="F7" s="38">
        <f ca="1">SUM(F8:OFFSET(F6,MATCH("PROYECTOS",$A$8:$A$50,0),0))</f>
        <v>38.783563846617199</v>
      </c>
      <c r="G7" s="38">
        <f ca="1">SUM(G8:OFFSET(G6,MATCH("PROYECTOS",$A$8:$A$50,0),0))</f>
        <v>22.970636263498818</v>
      </c>
      <c r="H7" s="38">
        <f ca="1">SUM(H8:OFFSET(H6,MATCH("PROYECTOS",$A$8:$A$50,0),0))</f>
        <v>4.942093611151904</v>
      </c>
      <c r="I7" s="38">
        <f ca="1">SUM(I8:OFFSET(I6,MATCH("PROYECTOS",$A$8:$A$50,0),0))</f>
        <v>10.870833971966476</v>
      </c>
      <c r="J7" s="39">
        <f ca="1">IFERROR(G7/E7,0)</f>
        <v>0.12151585814993923</v>
      </c>
      <c r="K7" s="39">
        <f ca="1">IFERROR(SUM(G7,H7)/E7,0)</f>
        <v>0.1476597898777138</v>
      </c>
      <c r="L7" s="40">
        <f ca="1">IFERROR(SUM(G7,H7,I7)/E7,0)</f>
        <v>0.20516706585195846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101.57007899999998</v>
      </c>
      <c r="E8" s="21">
        <v>134.25916699999999</v>
      </c>
      <c r="F8" s="21">
        <f t="shared" ref="F8:F10" si="0">SUM(G8,H8,I8)</f>
        <v>27.48398006523621</v>
      </c>
      <c r="G8" s="21">
        <v>18.712850277472171</v>
      </c>
      <c r="H8" s="21">
        <v>1.6616750649836831</v>
      </c>
      <c r="I8" s="21">
        <v>7.109454722780356</v>
      </c>
      <c r="J8" s="22">
        <f t="shared" ref="J8:J11" si="1">IFERROR(G8/E8,0)</f>
        <v>0.13937856680931271</v>
      </c>
      <c r="K8" s="22">
        <f t="shared" ref="K8:K11" si="2">IFERROR(SUM(G8,H8)/E8,0)</f>
        <v>0.15175518959130632</v>
      </c>
      <c r="L8" s="23">
        <f t="shared" ref="L8:L11" si="3">IFERROR(SUM(G8,H8,I8)/E8,0)</f>
        <v>0.20470840598345297</v>
      </c>
      <c r="M8" s="4"/>
    </row>
    <row r="9" spans="1:13" ht="25.5" x14ac:dyDescent="0.25">
      <c r="A9" s="17"/>
      <c r="B9" s="19">
        <v>3000588</v>
      </c>
      <c r="C9" s="19" t="s">
        <v>1639</v>
      </c>
      <c r="D9" s="20">
        <v>32.433785</v>
      </c>
      <c r="E9" s="21">
        <v>38.310535999999999</v>
      </c>
      <c r="F9" s="21">
        <f t="shared" si="0"/>
        <v>7.759055356774752</v>
      </c>
      <c r="G9" s="21">
        <v>3.2470623175267974</v>
      </c>
      <c r="H9" s="21">
        <v>1.9226971419248002</v>
      </c>
      <c r="I9" s="21">
        <v>2.5892958973231543</v>
      </c>
      <c r="J9" s="22">
        <f t="shared" si="1"/>
        <v>8.4756379224942127E-2</v>
      </c>
      <c r="K9" s="22">
        <f t="shared" si="2"/>
        <v>0.13494354293167807</v>
      </c>
      <c r="L9" s="23">
        <f t="shared" si="3"/>
        <v>0.20253058732393492</v>
      </c>
      <c r="M9" s="4"/>
    </row>
    <row r="10" spans="1:13" ht="25.5" x14ac:dyDescent="0.25">
      <c r="A10" s="17"/>
      <c r="B10" s="19">
        <v>3000674</v>
      </c>
      <c r="C10" s="19" t="s">
        <v>1640</v>
      </c>
      <c r="D10" s="20">
        <v>13.539890000000002</v>
      </c>
      <c r="E10" s="21">
        <v>16.464359000000002</v>
      </c>
      <c r="F10" s="21">
        <f t="shared" si="0"/>
        <v>3.5405284246062365</v>
      </c>
      <c r="G10" s="21">
        <v>1.0107236684998497</v>
      </c>
      <c r="H10" s="21">
        <v>1.3577214042434207</v>
      </c>
      <c r="I10" s="21">
        <v>1.1720833518629661</v>
      </c>
      <c r="J10" s="22">
        <f t="shared" si="1"/>
        <v>6.1388582968814616E-2</v>
      </c>
      <c r="K10" s="22">
        <f t="shared" si="2"/>
        <v>0.14385285650921911</v>
      </c>
      <c r="L10" s="23">
        <f t="shared" si="3"/>
        <v>0.21504198399744784</v>
      </c>
      <c r="M10" s="4"/>
    </row>
    <row r="11" spans="1:13" ht="15.75" thickBot="1" x14ac:dyDescent="0.3">
      <c r="A11" s="41" t="s">
        <v>302</v>
      </c>
      <c r="B11" s="43"/>
      <c r="C11" s="43"/>
      <c r="D11" s="44">
        <f ca="1">OFFSET(D11,-MATCH("PROYECTOS",$A$8:$A$50,0)-1,0)-(OFFSET(D11,-MATCH("PROYECTOS",$A$8:$A$50,0),0))</f>
        <v>100.87764900000005</v>
      </c>
      <c r="E11" s="45">
        <f t="shared" ref="E11:I11" ca="1" si="4">OFFSET(E11,-MATCH("PROYECTOS",$A$8:$A$50,0)-1,0)-(OFFSET(E11,-MATCH("PROYECTOS",$A$8:$A$50,0),0))</f>
        <v>73.681575000000009</v>
      </c>
      <c r="F11" s="45">
        <f t="shared" ca="1" si="4"/>
        <v>2.4762061626533978</v>
      </c>
      <c r="G11" s="45">
        <f t="shared" ca="1" si="4"/>
        <v>1.357291666790843</v>
      </c>
      <c r="H11" s="45">
        <f t="shared" ca="1" si="4"/>
        <v>0.5485950539004989</v>
      </c>
      <c r="I11" s="45">
        <f t="shared" ca="1" si="4"/>
        <v>0.57031944196205586</v>
      </c>
      <c r="J11" s="46">
        <f t="shared" ca="1" si="1"/>
        <v>1.8421045787781313E-2</v>
      </c>
      <c r="K11" s="46">
        <f t="shared" ca="1" si="2"/>
        <v>2.586653068547112E-2</v>
      </c>
      <c r="L11" s="47">
        <f t="shared" ca="1" si="3"/>
        <v>3.3606857109845949E-2</v>
      </c>
      <c r="M11" s="4"/>
    </row>
    <row r="12" spans="1:13" ht="15.75" thickBot="1" x14ac:dyDescent="0.3"/>
    <row r="13" spans="1:13" ht="15.75" thickBot="1" x14ac:dyDescent="0.3">
      <c r="A13" s="89" t="s">
        <v>324</v>
      </c>
      <c r="B13" s="90"/>
      <c r="C13" s="90"/>
      <c r="D13" s="91"/>
    </row>
    <row r="14" spans="1:13" ht="15.75" thickBot="1" x14ac:dyDescent="0.3">
      <c r="A14" s="1" t="s">
        <v>1649</v>
      </c>
    </row>
    <row r="15" spans="1:13" ht="45" customHeight="1" x14ac:dyDescent="0.25">
      <c r="A15" s="82" t="s">
        <v>326</v>
      </c>
      <c r="B15" s="83"/>
      <c r="C15" s="83"/>
      <c r="D15" s="94" t="s">
        <v>327</v>
      </c>
    </row>
    <row r="16" spans="1:13" ht="15.75" thickBot="1" x14ac:dyDescent="0.3">
      <c r="A16" s="92"/>
      <c r="B16" s="93"/>
      <c r="C16" s="93"/>
      <c r="D16" s="95"/>
    </row>
    <row r="17" spans="1:4" x14ac:dyDescent="0.25">
      <c r="A17" s="17"/>
      <c r="B17" s="19">
        <v>3000001</v>
      </c>
      <c r="C17" s="19" t="s">
        <v>284</v>
      </c>
      <c r="D17" s="23">
        <v>0.20470840598345297</v>
      </c>
    </row>
    <row r="18" spans="1:4" ht="25.5" x14ac:dyDescent="0.25">
      <c r="A18" s="17"/>
      <c r="B18" s="19">
        <v>3000588</v>
      </c>
      <c r="C18" s="19" t="s">
        <v>1639</v>
      </c>
      <c r="D18" s="23">
        <v>0.20253058732393492</v>
      </c>
    </row>
    <row r="19" spans="1:4" ht="26.25" thickBot="1" x14ac:dyDescent="0.3">
      <c r="A19" s="24"/>
      <c r="B19" s="26">
        <v>3000674</v>
      </c>
      <c r="C19" s="26" t="s">
        <v>1640</v>
      </c>
      <c r="D19" s="30">
        <v>0.21504198399744784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topLeftCell="A11" workbookViewId="0">
      <selection activeCell="A18" sqref="A18:XFD4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111</v>
      </c>
      <c r="B1" s="49" t="s">
        <v>71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1638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248.42140300000003</v>
      </c>
      <c r="I6" s="14">
        <v>262.71563700000002</v>
      </c>
      <c r="J6" s="14">
        <v>41.259770009270596</v>
      </c>
      <c r="K6" s="14">
        <v>24.327927930289661</v>
      </c>
      <c r="L6" s="14">
        <v>5.4906886650524029</v>
      </c>
      <c r="M6" s="14">
        <v>11.441153413928532</v>
      </c>
      <c r="N6" s="15">
        <v>9.2601750729781107E-2</v>
      </c>
      <c r="O6" s="15">
        <v>0.11350149133049915</v>
      </c>
      <c r="P6" s="16">
        <v>0.15705106281614517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SUM(H8:OFFSET(H6,MATCH("PROYECTOS",$A$8:$A$27,0),0))</f>
        <v>147.54375400000001</v>
      </c>
      <c r="I7" s="38">
        <f ca="1">SUM(I8:OFFSET(I6,MATCH("PROYECTOS",$A$8:$A$27,0),0))</f>
        <v>189.03406199999995</v>
      </c>
      <c r="J7" s="38">
        <f ca="1">SUM(J8:OFFSET(J6,MATCH("PROYECTOS",$A$8:$A$27,0),0))</f>
        <v>38.783563846617199</v>
      </c>
      <c r="K7" s="38">
        <f ca="1">SUM(K8:OFFSET(K6,MATCH("PROYECTOS",$A$8:$A$27,0),0))</f>
        <v>22.970636263498818</v>
      </c>
      <c r="L7" s="38">
        <f ca="1">SUM(L8:OFFSET(L6,MATCH("PROYECTOS",$A$8:$A$27,0),0))</f>
        <v>4.942093611151904</v>
      </c>
      <c r="M7" s="38">
        <f ca="1">SUM(M8:OFFSET(M6,MATCH("PROYECTOS",$A$8:$A$27,0),0))</f>
        <v>10.870833971966476</v>
      </c>
      <c r="N7" s="39">
        <f ca="1">IFERROR(K7/I7,0)</f>
        <v>0.12151585814993926</v>
      </c>
      <c r="O7" s="39">
        <f ca="1">IFERROR(SUM(K7,L7)/I7,0)</f>
        <v>0.14765978987771383</v>
      </c>
      <c r="P7" s="40">
        <f ca="1">IFERROR(SUM(K7,L7,M7)/I7,0)</f>
        <v>0.20516706585195851</v>
      </c>
      <c r="Q7" s="64"/>
      <c r="R7" s="38"/>
      <c r="S7" s="40"/>
    </row>
    <row r="8" spans="1:19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1</v>
      </c>
      <c r="G8" s="19" t="s">
        <v>539</v>
      </c>
      <c r="H8" s="20">
        <v>15.444087999999997</v>
      </c>
      <c r="I8" s="21">
        <v>20.937101999999996</v>
      </c>
      <c r="J8" s="21">
        <f t="shared" ref="J8:J17" si="0">SUM(K8,L8,M8)</f>
        <v>7.3536229189730875</v>
      </c>
      <c r="K8" s="21">
        <v>3.812784199762973</v>
      </c>
      <c r="L8" s="21">
        <v>1.6616750649836831</v>
      </c>
      <c r="M8" s="21">
        <v>1.8791636542264314</v>
      </c>
      <c r="N8" s="22">
        <f t="shared" ref="N8:N18" si="1">IFERROR(K8/I8,0)</f>
        <v>0.18210658761479853</v>
      </c>
      <c r="O8" s="22">
        <f t="shared" ref="O8:O18" si="2">IFERROR(SUM(K8,L8)/I8,0)</f>
        <v>0.26147168145556426</v>
      </c>
      <c r="P8" s="23">
        <f t="shared" ref="P8:P18" si="3">IFERROR(SUM(K8,L8,M8)/I8,0)</f>
        <v>0.35122448746598689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5001253</v>
      </c>
      <c r="C9" s="19" t="s">
        <v>863</v>
      </c>
      <c r="D9" s="68">
        <v>3000001</v>
      </c>
      <c r="E9" s="19" t="s">
        <v>284</v>
      </c>
      <c r="F9" s="69">
        <v>96</v>
      </c>
      <c r="G9" s="19" t="s">
        <v>817</v>
      </c>
      <c r="H9" s="20">
        <v>4</v>
      </c>
      <c r="I9" s="21">
        <v>31.196073999999996</v>
      </c>
      <c r="J9" s="21">
        <f t="shared" si="0"/>
        <v>8.778920590877533</v>
      </c>
      <c r="K9" s="21">
        <v>3.5486295223236084</v>
      </c>
      <c r="L9" s="21">
        <v>0</v>
      </c>
      <c r="M9" s="21">
        <v>5.2302910685539246</v>
      </c>
      <c r="N9" s="22">
        <f t="shared" si="1"/>
        <v>0.11375243956414544</v>
      </c>
      <c r="O9" s="22">
        <f t="shared" si="2"/>
        <v>0.11375243956414544</v>
      </c>
      <c r="P9" s="23">
        <f t="shared" si="3"/>
        <v>0.28141107085710637</v>
      </c>
      <c r="Q9" s="70">
        <v>8.902000000000001</v>
      </c>
      <c r="R9" s="21">
        <v>0</v>
      </c>
      <c r="S9" s="23">
        <f t="shared" ref="S9:S17" si="4">IFERROR(R9/Q9,0)</f>
        <v>0</v>
      </c>
    </row>
    <row r="10" spans="1:19" ht="25.5" x14ac:dyDescent="0.25">
      <c r="A10" s="17"/>
      <c r="B10" s="19">
        <v>5001254</v>
      </c>
      <c r="C10" s="19" t="s">
        <v>864</v>
      </c>
      <c r="D10" s="68">
        <v>3000001</v>
      </c>
      <c r="E10" s="19" t="s">
        <v>284</v>
      </c>
      <c r="F10" s="69">
        <v>255</v>
      </c>
      <c r="G10" s="19" t="s">
        <v>430</v>
      </c>
      <c r="H10" s="20">
        <v>82.125990999999999</v>
      </c>
      <c r="I10" s="21">
        <v>82.125990999999999</v>
      </c>
      <c r="J10" s="21">
        <f t="shared" si="0"/>
        <v>11.35143655538559</v>
      </c>
      <c r="K10" s="21">
        <v>11.35143655538559</v>
      </c>
      <c r="L10" s="21">
        <v>0</v>
      </c>
      <c r="M10" s="21">
        <v>0</v>
      </c>
      <c r="N10" s="22">
        <f t="shared" si="1"/>
        <v>0.13821978179095082</v>
      </c>
      <c r="O10" s="22">
        <f t="shared" si="2"/>
        <v>0.13821978179095082</v>
      </c>
      <c r="P10" s="23">
        <f t="shared" si="3"/>
        <v>0.13821978179095082</v>
      </c>
      <c r="Q10" s="70">
        <v>0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5004351</v>
      </c>
      <c r="C11" s="19" t="s">
        <v>1641</v>
      </c>
      <c r="D11" s="68">
        <v>3000674</v>
      </c>
      <c r="E11" s="19" t="s">
        <v>1640</v>
      </c>
      <c r="F11" s="69">
        <v>56</v>
      </c>
      <c r="G11" s="19" t="s">
        <v>429</v>
      </c>
      <c r="H11" s="20">
        <v>4.9221189999999995</v>
      </c>
      <c r="I11" s="21">
        <v>4.7602009999999995</v>
      </c>
      <c r="J11" s="21">
        <f t="shared" si="0"/>
        <v>1.2966997380481189</v>
      </c>
      <c r="K11" s="21">
        <v>0.41299705265555531</v>
      </c>
      <c r="L11" s="21">
        <v>0.46758521578703949</v>
      </c>
      <c r="M11" s="21">
        <v>0.41611746960552409</v>
      </c>
      <c r="N11" s="22">
        <f t="shared" si="1"/>
        <v>8.676042306943664E-2</v>
      </c>
      <c r="O11" s="22">
        <f t="shared" si="2"/>
        <v>0.18498846339526312</v>
      </c>
      <c r="P11" s="23">
        <f t="shared" si="3"/>
        <v>0.27240440856344489</v>
      </c>
      <c r="Q11" s="70">
        <v>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5004354</v>
      </c>
      <c r="C12" s="19" t="s">
        <v>1642</v>
      </c>
      <c r="D12" s="68">
        <v>3000674</v>
      </c>
      <c r="E12" s="19" t="s">
        <v>1640</v>
      </c>
      <c r="F12" s="69">
        <v>86</v>
      </c>
      <c r="G12" s="19" t="s">
        <v>508</v>
      </c>
      <c r="H12" s="20">
        <v>2.341637</v>
      </c>
      <c r="I12" s="21">
        <v>2.523304</v>
      </c>
      <c r="J12" s="21">
        <f t="shared" si="0"/>
        <v>0.4333050814748276</v>
      </c>
      <c r="K12" s="21">
        <v>9.9372170865535736E-2</v>
      </c>
      <c r="L12" s="21">
        <v>0.15709592710481957</v>
      </c>
      <c r="M12" s="21">
        <v>0.1768369835044723</v>
      </c>
      <c r="N12" s="22">
        <f t="shared" si="1"/>
        <v>3.9381767264481699E-2</v>
      </c>
      <c r="O12" s="22">
        <f t="shared" si="2"/>
        <v>0.10163979368730652</v>
      </c>
      <c r="P12" s="23">
        <f t="shared" si="3"/>
        <v>0.17172131517836439</v>
      </c>
      <c r="Q12" s="70">
        <v>0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5005105</v>
      </c>
      <c r="C13" s="19" t="s">
        <v>1643</v>
      </c>
      <c r="D13" s="68">
        <v>3000674</v>
      </c>
      <c r="E13" s="19" t="s">
        <v>1640</v>
      </c>
      <c r="F13" s="69">
        <v>56</v>
      </c>
      <c r="G13" s="19" t="s">
        <v>429</v>
      </c>
      <c r="H13" s="20">
        <v>3.3429720000000001</v>
      </c>
      <c r="I13" s="21">
        <v>7.0240590000000003</v>
      </c>
      <c r="J13" s="21">
        <f t="shared" si="0"/>
        <v>1.6092114714556374</v>
      </c>
      <c r="K13" s="21">
        <v>0.42844117130152881</v>
      </c>
      <c r="L13" s="21">
        <v>0.68419392046052963</v>
      </c>
      <c r="M13" s="21">
        <v>0.49657637969357893</v>
      </c>
      <c r="N13" s="22">
        <f t="shared" si="1"/>
        <v>6.0996237546058311E-2</v>
      </c>
      <c r="O13" s="22">
        <f t="shared" si="2"/>
        <v>0.15840343763656575</v>
      </c>
      <c r="P13" s="23">
        <f t="shared" si="3"/>
        <v>0.22909993658305508</v>
      </c>
      <c r="Q13" s="70">
        <v>0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5005106</v>
      </c>
      <c r="C14" s="19" t="s">
        <v>1644</v>
      </c>
      <c r="D14" s="68">
        <v>3000674</v>
      </c>
      <c r="E14" s="19" t="s">
        <v>1640</v>
      </c>
      <c r="F14" s="69">
        <v>86</v>
      </c>
      <c r="G14" s="19" t="s">
        <v>508</v>
      </c>
      <c r="H14" s="20">
        <v>2.9331620000000003</v>
      </c>
      <c r="I14" s="21">
        <v>2.1567950000000002</v>
      </c>
      <c r="J14" s="21">
        <f t="shared" si="0"/>
        <v>0.20131213362765266</v>
      </c>
      <c r="K14" s="21">
        <v>6.9913273677229881E-2</v>
      </c>
      <c r="L14" s="21">
        <v>4.8846340891032014E-2</v>
      </c>
      <c r="M14" s="21">
        <v>8.2552519059390761E-2</v>
      </c>
      <c r="N14" s="22">
        <f t="shared" si="1"/>
        <v>3.2415354114428988E-2</v>
      </c>
      <c r="O14" s="22">
        <f t="shared" si="2"/>
        <v>5.5063005324225013E-2</v>
      </c>
      <c r="P14" s="23">
        <f t="shared" si="3"/>
        <v>9.3338557270233213E-2</v>
      </c>
      <c r="Q14" s="70">
        <v>0</v>
      </c>
      <c r="R14" s="21">
        <v>0</v>
      </c>
      <c r="S14" s="23">
        <f t="shared" si="4"/>
        <v>0</v>
      </c>
    </row>
    <row r="15" spans="1:19" ht="25.5" x14ac:dyDescent="0.25">
      <c r="A15" s="17"/>
      <c r="B15" s="19">
        <v>5005107</v>
      </c>
      <c r="C15" s="19" t="s">
        <v>1645</v>
      </c>
      <c r="D15" s="68">
        <v>3000588</v>
      </c>
      <c r="E15" s="19" t="s">
        <v>1639</v>
      </c>
      <c r="F15" s="69">
        <v>43</v>
      </c>
      <c r="G15" s="19" t="s">
        <v>750</v>
      </c>
      <c r="H15" s="20">
        <v>29.403785000000003</v>
      </c>
      <c r="I15" s="21">
        <v>36.508927999999997</v>
      </c>
      <c r="J15" s="21">
        <f t="shared" si="0"/>
        <v>7.546236522991876</v>
      </c>
      <c r="K15" s="21">
        <v>3.2378008175364812</v>
      </c>
      <c r="L15" s="21">
        <v>1.889787681908274</v>
      </c>
      <c r="M15" s="21">
        <v>2.4186480235471208</v>
      </c>
      <c r="N15" s="22">
        <f t="shared" si="1"/>
        <v>8.8685179075553289E-2</v>
      </c>
      <c r="O15" s="22">
        <f t="shared" si="2"/>
        <v>0.14044752284824016</v>
      </c>
      <c r="P15" s="23">
        <f t="shared" si="3"/>
        <v>0.20669564778762817</v>
      </c>
      <c r="Q15" s="70">
        <v>4</v>
      </c>
      <c r="R15" s="21">
        <v>0</v>
      </c>
      <c r="S15" s="23">
        <f t="shared" si="4"/>
        <v>0</v>
      </c>
    </row>
    <row r="16" spans="1:19" ht="38.25" x14ac:dyDescent="0.25">
      <c r="A16" s="17"/>
      <c r="B16" s="19">
        <v>5005108</v>
      </c>
      <c r="C16" s="19" t="s">
        <v>1646</v>
      </c>
      <c r="D16" s="68">
        <v>3000588</v>
      </c>
      <c r="E16" s="19" t="s">
        <v>1639</v>
      </c>
      <c r="F16" s="69">
        <v>86</v>
      </c>
      <c r="G16" s="19" t="s">
        <v>508</v>
      </c>
      <c r="H16" s="20">
        <v>2.0300000000000002</v>
      </c>
      <c r="I16" s="21">
        <v>1.3016080000000001</v>
      </c>
      <c r="J16" s="21">
        <f t="shared" si="0"/>
        <v>0.18518883433898736</v>
      </c>
      <c r="K16" s="21">
        <v>9.2614999903162243E-3</v>
      </c>
      <c r="L16" s="21">
        <v>3.2909460016526282E-2</v>
      </c>
      <c r="M16" s="21">
        <v>0.14301787433214486</v>
      </c>
      <c r="N16" s="22">
        <f t="shared" si="1"/>
        <v>7.1154295228027364E-3</v>
      </c>
      <c r="O16" s="22">
        <f t="shared" si="2"/>
        <v>3.2399124780150786E-2</v>
      </c>
      <c r="P16" s="23">
        <f t="shared" si="3"/>
        <v>0.14227696383165081</v>
      </c>
      <c r="Q16" s="70">
        <v>0</v>
      </c>
      <c r="R16" s="21">
        <v>0</v>
      </c>
      <c r="S16" s="23">
        <f t="shared" si="4"/>
        <v>0</v>
      </c>
    </row>
    <row r="17" spans="1:19" ht="25.5" x14ac:dyDescent="0.25">
      <c r="A17" s="17"/>
      <c r="B17" s="19">
        <v>5005109</v>
      </c>
      <c r="C17" s="19" t="s">
        <v>1647</v>
      </c>
      <c r="D17" s="68">
        <v>3000588</v>
      </c>
      <c r="E17" s="19" t="s">
        <v>1639</v>
      </c>
      <c r="F17" s="69">
        <v>87</v>
      </c>
      <c r="G17" s="19" t="s">
        <v>403</v>
      </c>
      <c r="H17" s="20">
        <v>1</v>
      </c>
      <c r="I17" s="21">
        <v>0.49999999999999994</v>
      </c>
      <c r="J17" s="21">
        <f t="shared" si="0"/>
        <v>2.7629999443888664E-2</v>
      </c>
      <c r="K17" s="21">
        <v>0</v>
      </c>
      <c r="L17" s="21">
        <v>0</v>
      </c>
      <c r="M17" s="21">
        <v>2.7629999443888664E-2</v>
      </c>
      <c r="N17" s="22">
        <f t="shared" si="1"/>
        <v>0</v>
      </c>
      <c r="O17" s="22">
        <f t="shared" si="2"/>
        <v>0</v>
      </c>
      <c r="P17" s="23">
        <f t="shared" si="3"/>
        <v>5.5259998887777335E-2</v>
      </c>
      <c r="Q17" s="70">
        <v>0</v>
      </c>
      <c r="R17" s="21">
        <v>0</v>
      </c>
      <c r="S17" s="23">
        <f t="shared" si="4"/>
        <v>0</v>
      </c>
    </row>
    <row r="18" spans="1:19" ht="15.75" thickBot="1" x14ac:dyDescent="0.3">
      <c r="A18" s="41" t="s">
        <v>302</v>
      </c>
      <c r="B18" s="43"/>
      <c r="C18" s="43"/>
      <c r="D18" s="65"/>
      <c r="E18" s="43"/>
      <c r="F18" s="66"/>
      <c r="G18" s="43"/>
      <c r="H18" s="44">
        <f t="shared" ref="H18:M18" ca="1" si="5">OFFSET(H18,-MATCH("PROYECTOS",$A$8:$A$27,0)-1,0)-(OFFSET(H18,-MATCH("PROYECTOS",$A$8:$A$27,0),0))</f>
        <v>100.87764900000002</v>
      </c>
      <c r="I18" s="45">
        <f t="shared" ca="1" si="5"/>
        <v>73.681575000000066</v>
      </c>
      <c r="J18" s="45">
        <f t="shared" ca="1" si="5"/>
        <v>2.4762061626533978</v>
      </c>
      <c r="K18" s="45">
        <f t="shared" ca="1" si="5"/>
        <v>1.357291666790843</v>
      </c>
      <c r="L18" s="45">
        <f t="shared" ca="1" si="5"/>
        <v>0.5485950539004989</v>
      </c>
      <c r="M18" s="45">
        <f t="shared" ca="1" si="5"/>
        <v>0.57031944196205586</v>
      </c>
      <c r="N18" s="46">
        <f t="shared" ca="1" si="1"/>
        <v>1.8421045787781299E-2</v>
      </c>
      <c r="O18" s="46">
        <f t="shared" ca="1" si="2"/>
        <v>2.5866530685471099E-2</v>
      </c>
      <c r="P18" s="47">
        <f t="shared" ca="1" si="3"/>
        <v>3.3606857109845921E-2</v>
      </c>
      <c r="Q18" s="67"/>
      <c r="R18" s="45"/>
      <c r="S18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113</v>
      </c>
      <c r="B1" s="50" t="s">
        <v>72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1650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596.15841900000021</v>
      </c>
      <c r="E6" s="14">
        <v>712.47740399999998</v>
      </c>
      <c r="F6" s="14">
        <v>219.44509041069989</v>
      </c>
      <c r="G6" s="14">
        <v>138.10422854271565</v>
      </c>
      <c r="H6" s="14">
        <v>45.98977825953898</v>
      </c>
      <c r="I6" s="14">
        <v>35.351083608445265</v>
      </c>
      <c r="J6" s="15">
        <v>0.19383664347440224</v>
      </c>
      <c r="K6" s="15">
        <v>0.25838574777068246</v>
      </c>
      <c r="L6" s="16">
        <v>0.30800287725433589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596.15841899999987</v>
      </c>
      <c r="E7" s="38">
        <f ca="1">SUM(E8:OFFSET(E6,MATCH("GOBIERNOS REGIONALES",$A$8:$A$50,0),0))</f>
        <v>712.47740400000009</v>
      </c>
      <c r="F7" s="38">
        <f ca="1">SUM(F8:OFFSET(F6,MATCH("GOBIERNOS REGIONALES",$A$8:$A$50,0),0))</f>
        <v>219.44509041069989</v>
      </c>
      <c r="G7" s="38">
        <f ca="1">SUM(G8:OFFSET(G6,MATCH("GOBIERNOS REGIONALES",$A$8:$A$50,0),0))</f>
        <v>138.10422854271565</v>
      </c>
      <c r="H7" s="38">
        <f ca="1">SUM(H8:OFFSET(H6,MATCH("GOBIERNOS REGIONALES",$A$8:$A$50,0),0))</f>
        <v>45.98977825953898</v>
      </c>
      <c r="I7" s="38">
        <f ca="1">SUM(I8:OFFSET(I6,MATCH("GOBIERNOS REGIONALES",$A$8:$A$50,0),0))</f>
        <v>35.351083608445265</v>
      </c>
      <c r="J7" s="39">
        <f ca="1">IFERROR(G7/E7,0)</f>
        <v>0.19383664347440221</v>
      </c>
      <c r="K7" s="39">
        <f ca="1">IFERROR(SUM(G7,H7)/E7,0)</f>
        <v>0.25838574777068241</v>
      </c>
      <c r="L7" s="40">
        <f ca="1">IFERROR(SUM(G7,H7,I7)/E7,0)</f>
        <v>0.30800287725433584</v>
      </c>
      <c r="M7" s="4"/>
    </row>
    <row r="8" spans="1:13" ht="25.5" x14ac:dyDescent="0.25">
      <c r="A8" s="17"/>
      <c r="B8" s="18">
        <v>67</v>
      </c>
      <c r="C8" s="19" t="s">
        <v>140</v>
      </c>
      <c r="D8" s="20">
        <v>596.15841899999987</v>
      </c>
      <c r="E8" s="21">
        <v>712.47740400000009</v>
      </c>
      <c r="F8" s="21">
        <f t="shared" ref="F8:F10" si="0">SUM(G8,H8,I8)</f>
        <v>219.44509041069989</v>
      </c>
      <c r="G8" s="21">
        <v>138.10422854271565</v>
      </c>
      <c r="H8" s="21">
        <v>45.98977825953898</v>
      </c>
      <c r="I8" s="21">
        <v>35.351083608445265</v>
      </c>
      <c r="J8" s="22">
        <f t="shared" ref="J8:J10" si="1">IFERROR(G8/E8,0)</f>
        <v>0.19383664347440221</v>
      </c>
      <c r="K8" s="22">
        <f t="shared" ref="K8:K10" si="2">IFERROR(SUM(G8,H8)/E8,0)</f>
        <v>0.25838574777068241</v>
      </c>
      <c r="L8" s="23">
        <f t="shared" ref="L8:L10" si="3">IFERROR(SUM(G8,H8,I8)/E8,0)</f>
        <v>0.30800287725433584</v>
      </c>
      <c r="M8" s="4"/>
    </row>
    <row r="9" spans="1:13" ht="15.75" thickBot="1" x14ac:dyDescent="0.3">
      <c r="A9" s="41" t="s">
        <v>214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241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24</v>
      </c>
      <c r="B1" s="51" t="s">
        <v>18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466</v>
      </c>
      <c r="N2" s="72" t="s">
        <v>509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492.01025599999946</v>
      </c>
      <c r="E6" s="14">
        <f ca="1">SUM(E7:OFFSET(E7,50,0))</f>
        <v>650.54921599999966</v>
      </c>
      <c r="F6" s="14">
        <f ca="1">SUM(F7:OFFSET(F7,50,0))</f>
        <v>187.4751630564611</v>
      </c>
      <c r="G6" s="14">
        <f ca="1">SUM(G7:OFFSET(G7,50,0))</f>
        <v>86.76696541004344</v>
      </c>
      <c r="H6" s="14">
        <f ca="1">SUM(H7:OFFSET(H7,50,0))</f>
        <v>57.643008016621138</v>
      </c>
      <c r="I6" s="14">
        <f ca="1">SUM(I7:OFFSET(I7,50,0))</f>
        <v>43.065189629796521</v>
      </c>
      <c r="J6" s="15">
        <f ca="1">IFERROR(G6/E6,0)</f>
        <v>0.13337494424102647</v>
      </c>
      <c r="K6" s="15">
        <f ca="1">IFERROR(SUM(G6,H6)/E6,0)</f>
        <v>0.22198162702368801</v>
      </c>
      <c r="L6" s="16">
        <f ca="1">IFERROR(SUM(G6,H6,I6)/E6,0)</f>
        <v>0.28817983089608579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</v>
      </c>
      <c r="C7" s="19" t="s">
        <v>258</v>
      </c>
      <c r="D7" s="20">
        <v>1.3233169999999994</v>
      </c>
      <c r="E7" s="21">
        <v>1.7938219999999987</v>
      </c>
      <c r="F7" s="21">
        <f t="shared" ref="F7:F32" si="0">SUM(G7,H7,I7)</f>
        <v>0.74359731759443548</v>
      </c>
      <c r="G7" s="21">
        <v>0.51654954704736156</v>
      </c>
      <c r="H7" s="21">
        <v>8.8499550172855379E-2</v>
      </c>
      <c r="I7" s="21">
        <v>0.13854822037421854</v>
      </c>
      <c r="J7" s="22">
        <f t="shared" ref="J7:J32" si="1">IFERROR(G7/E7,0)</f>
        <v>0.28796031437197334</v>
      </c>
      <c r="K7" s="22">
        <f t="shared" ref="K7:K32" si="2">IFERROR(SUM(G7,H7)/E7,0)</f>
        <v>0.33729606238535226</v>
      </c>
      <c r="L7" s="23">
        <f t="shared" ref="L7:L32" si="3">IFERROR(SUM(G7,H7,I7)/E7,0)</f>
        <v>0.41453238816027232</v>
      </c>
      <c r="M7" s="4"/>
      <c r="N7" t="s">
        <v>469</v>
      </c>
      <c r="O7" s="5">
        <v>2.4968935400247574</v>
      </c>
      <c r="P7" s="71">
        <v>0.51110049110822386</v>
      </c>
    </row>
    <row r="8" spans="1:16" x14ac:dyDescent="0.25">
      <c r="A8" s="17"/>
      <c r="B8" s="55">
        <v>2</v>
      </c>
      <c r="C8" s="19" t="s">
        <v>259</v>
      </c>
      <c r="D8" s="20">
        <v>4.3976469999999965</v>
      </c>
      <c r="E8" s="21">
        <v>5.4663050000000002</v>
      </c>
      <c r="F8" s="21">
        <f t="shared" si="0"/>
        <v>1.3622438070144653</v>
      </c>
      <c r="G8" s="21">
        <v>0.89824097738346609</v>
      </c>
      <c r="H8" s="21">
        <v>0.25610451935517631</v>
      </c>
      <c r="I8" s="21">
        <v>0.20789831027582295</v>
      </c>
      <c r="J8" s="22">
        <f t="shared" si="1"/>
        <v>0.16432324529704545</v>
      </c>
      <c r="K8" s="22">
        <f t="shared" si="2"/>
        <v>0.2111747326098054</v>
      </c>
      <c r="L8" s="23">
        <f t="shared" si="3"/>
        <v>0.24920742750623415</v>
      </c>
      <c r="M8" s="4"/>
      <c r="N8" t="s">
        <v>267</v>
      </c>
      <c r="O8" s="5">
        <v>2.4669955298522837</v>
      </c>
      <c r="P8" s="71">
        <v>0.42797551598332428</v>
      </c>
    </row>
    <row r="9" spans="1:16" x14ac:dyDescent="0.25">
      <c r="A9" s="17"/>
      <c r="B9" s="55">
        <v>3</v>
      </c>
      <c r="C9" s="19" t="s">
        <v>260</v>
      </c>
      <c r="D9" s="20">
        <v>5.731795</v>
      </c>
      <c r="E9" s="21">
        <v>6.4653979999999995</v>
      </c>
      <c r="F9" s="21">
        <f t="shared" si="0"/>
        <v>2.0612599149379207</v>
      </c>
      <c r="G9" s="21">
        <v>1.5555312976139248</v>
      </c>
      <c r="H9" s="21">
        <v>0.27408227663801199</v>
      </c>
      <c r="I9" s="21">
        <v>0.23164634068598389</v>
      </c>
      <c r="J9" s="22">
        <f t="shared" si="1"/>
        <v>0.24059327787924656</v>
      </c>
      <c r="K9" s="22">
        <f t="shared" si="2"/>
        <v>0.28298545182399243</v>
      </c>
      <c r="L9" s="23">
        <f t="shared" si="3"/>
        <v>0.3188140799588704</v>
      </c>
      <c r="M9" s="4"/>
      <c r="N9" t="s">
        <v>266</v>
      </c>
      <c r="O9" s="5">
        <v>1.6755501101652044</v>
      </c>
      <c r="P9" s="71">
        <v>0.42671910324312196</v>
      </c>
    </row>
    <row r="10" spans="1:16" x14ac:dyDescent="0.25">
      <c r="A10" s="17"/>
      <c r="B10" s="55">
        <v>4</v>
      </c>
      <c r="C10" s="19" t="s">
        <v>261</v>
      </c>
      <c r="D10" s="20">
        <v>30.428723999999995</v>
      </c>
      <c r="E10" s="21">
        <v>37.902692999999999</v>
      </c>
      <c r="F10" s="21">
        <f t="shared" si="0"/>
        <v>14.168250195539713</v>
      </c>
      <c r="G10" s="21">
        <v>4.3832231401756871</v>
      </c>
      <c r="H10" s="21">
        <v>6.2890656591712286</v>
      </c>
      <c r="I10" s="21">
        <v>3.4959613961927971</v>
      </c>
      <c r="J10" s="22">
        <f t="shared" si="1"/>
        <v>0.11564410845888147</v>
      </c>
      <c r="K10" s="22">
        <f t="shared" si="2"/>
        <v>0.28157072636888664</v>
      </c>
      <c r="L10" s="23">
        <f t="shared" si="3"/>
        <v>0.37380589805425468</v>
      </c>
      <c r="M10" s="4"/>
      <c r="N10" t="s">
        <v>258</v>
      </c>
      <c r="O10" s="5">
        <v>0.74359731759443548</v>
      </c>
      <c r="P10" s="71">
        <v>0.41453238816027232</v>
      </c>
    </row>
    <row r="11" spans="1:16" x14ac:dyDescent="0.25">
      <c r="A11" s="17"/>
      <c r="B11" s="55">
        <v>5</v>
      </c>
      <c r="C11" s="19" t="s">
        <v>262</v>
      </c>
      <c r="D11" s="20">
        <v>7.5770810000000006</v>
      </c>
      <c r="E11" s="21">
        <v>9.9980060000000019</v>
      </c>
      <c r="F11" s="21">
        <f t="shared" si="0"/>
        <v>3.7506878277290525</v>
      </c>
      <c r="G11" s="21">
        <v>2.4856849972784403</v>
      </c>
      <c r="H11" s="21">
        <v>0.49793071073145256</v>
      </c>
      <c r="I11" s="21">
        <v>0.76707211971915967</v>
      </c>
      <c r="J11" s="22">
        <f t="shared" si="1"/>
        <v>0.24861807417183385</v>
      </c>
      <c r="K11" s="22">
        <f t="shared" si="2"/>
        <v>0.29842107596353634</v>
      </c>
      <c r="L11" s="23">
        <f t="shared" si="3"/>
        <v>0.37514358640403417</v>
      </c>
      <c r="M11" s="4"/>
      <c r="N11" t="s">
        <v>264</v>
      </c>
      <c r="O11" s="5">
        <v>6.5881493092233541</v>
      </c>
      <c r="P11" s="71">
        <v>0.41321838010044559</v>
      </c>
    </row>
    <row r="12" spans="1:16" x14ac:dyDescent="0.25">
      <c r="A12" s="17"/>
      <c r="B12" s="55">
        <v>6</v>
      </c>
      <c r="C12" s="19" t="s">
        <v>263</v>
      </c>
      <c r="D12" s="20">
        <v>11.505896000000005</v>
      </c>
      <c r="E12" s="21">
        <v>14.167458</v>
      </c>
      <c r="F12" s="21">
        <f t="shared" si="0"/>
        <v>5.0949956056928158</v>
      </c>
      <c r="G12" s="21">
        <v>3.2112156783805403</v>
      </c>
      <c r="H12" s="21">
        <v>1.017019437288468</v>
      </c>
      <c r="I12" s="21">
        <v>0.86676049002380751</v>
      </c>
      <c r="J12" s="22">
        <f t="shared" si="1"/>
        <v>0.22666138684727638</v>
      </c>
      <c r="K12" s="22">
        <f t="shared" si="2"/>
        <v>0.29844698432626432</v>
      </c>
      <c r="L12" s="23">
        <f t="shared" si="3"/>
        <v>0.35962666031498491</v>
      </c>
      <c r="M12" s="4"/>
      <c r="N12" t="s">
        <v>265</v>
      </c>
      <c r="O12" s="5">
        <v>5.2014841395826039</v>
      </c>
      <c r="P12" s="71">
        <v>0.39240835123431567</v>
      </c>
    </row>
    <row r="13" spans="1:16" x14ac:dyDescent="0.25">
      <c r="A13" s="17"/>
      <c r="B13" s="55">
        <v>7</v>
      </c>
      <c r="C13" s="19" t="s">
        <v>264</v>
      </c>
      <c r="D13" s="20">
        <v>12.217143999999999</v>
      </c>
      <c r="E13" s="21">
        <v>15.943504999999998</v>
      </c>
      <c r="F13" s="21">
        <f t="shared" si="0"/>
        <v>6.5881493092233541</v>
      </c>
      <c r="G13" s="21">
        <v>2.2440004574664272</v>
      </c>
      <c r="H13" s="21">
        <v>0.81759647468788899</v>
      </c>
      <c r="I13" s="21">
        <v>3.5265523770690379</v>
      </c>
      <c r="J13" s="22">
        <f t="shared" si="1"/>
        <v>0.14074699744293537</v>
      </c>
      <c r="K13" s="22">
        <f t="shared" si="2"/>
        <v>0.19202784658419317</v>
      </c>
      <c r="L13" s="23">
        <f t="shared" si="3"/>
        <v>0.41321838010044559</v>
      </c>
      <c r="M13" s="4"/>
      <c r="N13" t="s">
        <v>277</v>
      </c>
      <c r="O13" s="5">
        <v>2.7298654893529601</v>
      </c>
      <c r="P13" s="71">
        <v>0.37850190291196839</v>
      </c>
    </row>
    <row r="14" spans="1:16" x14ac:dyDescent="0.25">
      <c r="A14" s="17"/>
      <c r="B14" s="55">
        <v>8</v>
      </c>
      <c r="C14" s="19" t="s">
        <v>265</v>
      </c>
      <c r="D14" s="20">
        <v>11.662921000000001</v>
      </c>
      <c r="E14" s="21">
        <v>13.255283999999998</v>
      </c>
      <c r="F14" s="21">
        <f t="shared" si="0"/>
        <v>5.2014841395826039</v>
      </c>
      <c r="G14" s="21">
        <v>2.9580083604819265</v>
      </c>
      <c r="H14" s="21">
        <v>1.1523568088050524</v>
      </c>
      <c r="I14" s="21">
        <v>1.091118970295625</v>
      </c>
      <c r="J14" s="22">
        <f t="shared" si="1"/>
        <v>0.22315692070286286</v>
      </c>
      <c r="K14" s="22">
        <f t="shared" si="2"/>
        <v>0.31009257661223855</v>
      </c>
      <c r="L14" s="23">
        <f t="shared" si="3"/>
        <v>0.39240835123431567</v>
      </c>
      <c r="M14" s="4"/>
      <c r="N14" t="s">
        <v>270</v>
      </c>
      <c r="O14" s="5">
        <v>10.575616483439987</v>
      </c>
      <c r="P14" s="71">
        <v>0.37688224274448595</v>
      </c>
    </row>
    <row r="15" spans="1:16" x14ac:dyDescent="0.25">
      <c r="A15" s="17"/>
      <c r="B15" s="55">
        <v>9</v>
      </c>
      <c r="C15" s="19" t="s">
        <v>266</v>
      </c>
      <c r="D15" s="20">
        <v>3.3161350000000001</v>
      </c>
      <c r="E15" s="21">
        <v>3.9265880000000015</v>
      </c>
      <c r="F15" s="21">
        <f t="shared" si="0"/>
        <v>1.6755501101652044</v>
      </c>
      <c r="G15" s="21">
        <v>1.1932086239266937</v>
      </c>
      <c r="H15" s="21">
        <v>0.25095049487390497</v>
      </c>
      <c r="I15" s="21">
        <v>0.23139099136460572</v>
      </c>
      <c r="J15" s="22">
        <f t="shared" si="1"/>
        <v>0.30387925189164061</v>
      </c>
      <c r="K15" s="22">
        <f t="shared" si="2"/>
        <v>0.36778982638377089</v>
      </c>
      <c r="L15" s="23">
        <f t="shared" si="3"/>
        <v>0.42671910324312196</v>
      </c>
      <c r="M15" s="4"/>
      <c r="N15" t="s">
        <v>262</v>
      </c>
      <c r="O15" s="5">
        <v>3.7506878277290525</v>
      </c>
      <c r="P15" s="71">
        <v>0.37514358640403417</v>
      </c>
    </row>
    <row r="16" spans="1:16" x14ac:dyDescent="0.25">
      <c r="A16" s="17"/>
      <c r="B16" s="55">
        <v>10</v>
      </c>
      <c r="C16" s="19" t="s">
        <v>267</v>
      </c>
      <c r="D16" s="20">
        <v>5.6681560000000015</v>
      </c>
      <c r="E16" s="21">
        <v>5.7643380000000004</v>
      </c>
      <c r="F16" s="21">
        <f t="shared" si="0"/>
        <v>2.4669955298522837</v>
      </c>
      <c r="G16" s="21">
        <v>1.8373391608583916</v>
      </c>
      <c r="H16" s="21">
        <v>0.33171800207128399</v>
      </c>
      <c r="I16" s="21">
        <v>0.29793836692260811</v>
      </c>
      <c r="J16" s="22">
        <f t="shared" si="1"/>
        <v>0.31874244030422771</v>
      </c>
      <c r="K16" s="22">
        <f t="shared" si="2"/>
        <v>0.37628903144292986</v>
      </c>
      <c r="L16" s="23">
        <f t="shared" si="3"/>
        <v>0.42797551598332428</v>
      </c>
      <c r="M16" s="4"/>
      <c r="N16" t="s">
        <v>261</v>
      </c>
      <c r="O16" s="5">
        <v>14.168250195539713</v>
      </c>
      <c r="P16" s="71">
        <v>0.37380589805425468</v>
      </c>
    </row>
    <row r="17" spans="1:16" x14ac:dyDescent="0.25">
      <c r="A17" s="17"/>
      <c r="B17" s="55">
        <v>11</v>
      </c>
      <c r="C17" s="19" t="s">
        <v>268</v>
      </c>
      <c r="D17" s="20">
        <v>6.0662500000000001</v>
      </c>
      <c r="E17" s="21">
        <v>6.8048980000000014</v>
      </c>
      <c r="F17" s="21">
        <f t="shared" si="0"/>
        <v>2.2285582088225055</v>
      </c>
      <c r="G17" s="21">
        <v>1.2177658188193163</v>
      </c>
      <c r="H17" s="21">
        <v>0.56294700125363306</v>
      </c>
      <c r="I17" s="21">
        <v>0.44784538874955615</v>
      </c>
      <c r="J17" s="22">
        <f t="shared" si="1"/>
        <v>0.17895430891386119</v>
      </c>
      <c r="K17" s="22">
        <f t="shared" si="2"/>
        <v>0.26168104504622247</v>
      </c>
      <c r="L17" s="23">
        <f t="shared" si="3"/>
        <v>0.32749325688974401</v>
      </c>
      <c r="M17" s="4"/>
      <c r="N17" t="s">
        <v>279</v>
      </c>
      <c r="O17" s="5">
        <v>3.196452435802712</v>
      </c>
      <c r="P17" s="71">
        <v>0.36570544168444064</v>
      </c>
    </row>
    <row r="18" spans="1:16" x14ac:dyDescent="0.25">
      <c r="A18" s="17"/>
      <c r="B18" s="55">
        <v>12</v>
      </c>
      <c r="C18" s="19" t="s">
        <v>269</v>
      </c>
      <c r="D18" s="20">
        <v>8.6662070000000018</v>
      </c>
      <c r="E18" s="21">
        <v>75.280605999999992</v>
      </c>
      <c r="F18" s="21">
        <f t="shared" si="0"/>
        <v>4.9908742339403034</v>
      </c>
      <c r="G18" s="21">
        <v>2.0367573049788916</v>
      </c>
      <c r="H18" s="21">
        <v>0.72323959806635685</v>
      </c>
      <c r="I18" s="21">
        <v>2.2308773308950549</v>
      </c>
      <c r="J18" s="22">
        <f t="shared" si="1"/>
        <v>2.7055538115339985E-2</v>
      </c>
      <c r="K18" s="22">
        <f t="shared" si="2"/>
        <v>3.6662788063173253E-2</v>
      </c>
      <c r="L18" s="23">
        <f t="shared" si="3"/>
        <v>6.6296945509980401E-2</v>
      </c>
      <c r="M18" s="4"/>
      <c r="N18" t="s">
        <v>263</v>
      </c>
      <c r="O18" s="5">
        <v>5.0949956056928158</v>
      </c>
      <c r="P18" s="71">
        <v>0.35962666031498491</v>
      </c>
    </row>
    <row r="19" spans="1:16" x14ac:dyDescent="0.25">
      <c r="A19" s="17"/>
      <c r="B19" s="55">
        <v>13</v>
      </c>
      <c r="C19" s="19" t="s">
        <v>270</v>
      </c>
      <c r="D19" s="20">
        <v>22.016613000000003</v>
      </c>
      <c r="E19" s="21">
        <v>28.060798000000002</v>
      </c>
      <c r="F19" s="21">
        <f t="shared" si="0"/>
        <v>10.575616483439987</v>
      </c>
      <c r="G19" s="21">
        <v>5.3136234932374009</v>
      </c>
      <c r="H19" s="21">
        <v>3.2437018124306292</v>
      </c>
      <c r="I19" s="21">
        <v>2.0182911777719568</v>
      </c>
      <c r="J19" s="22">
        <f t="shared" si="1"/>
        <v>0.18936109704497359</v>
      </c>
      <c r="K19" s="22">
        <f t="shared" si="2"/>
        <v>0.30495659124405622</v>
      </c>
      <c r="L19" s="23">
        <f t="shared" si="3"/>
        <v>0.37688224274448595</v>
      </c>
      <c r="M19" s="4"/>
      <c r="N19" t="s">
        <v>273</v>
      </c>
      <c r="O19" s="5">
        <v>3.4556946113843878</v>
      </c>
      <c r="P19" s="71">
        <v>0.33960317668909412</v>
      </c>
    </row>
    <row r="20" spans="1:16" x14ac:dyDescent="0.25">
      <c r="A20" s="17"/>
      <c r="B20" s="55">
        <v>14</v>
      </c>
      <c r="C20" s="19" t="s">
        <v>271</v>
      </c>
      <c r="D20" s="20">
        <v>24.714084999999997</v>
      </c>
      <c r="E20" s="21">
        <v>32.389390999999996</v>
      </c>
      <c r="F20" s="21">
        <f t="shared" si="0"/>
        <v>10.607948892316927</v>
      </c>
      <c r="G20" s="21">
        <v>4.1236182536595152</v>
      </c>
      <c r="H20" s="21">
        <v>3.2774326938233571</v>
      </c>
      <c r="I20" s="21">
        <v>3.2068979448340542</v>
      </c>
      <c r="J20" s="22">
        <f t="shared" si="1"/>
        <v>0.12731385575170326</v>
      </c>
      <c r="K20" s="22">
        <f t="shared" si="2"/>
        <v>0.2285023187834212</v>
      </c>
      <c r="L20" s="23">
        <f t="shared" si="3"/>
        <v>0.32751307032345645</v>
      </c>
      <c r="M20" s="4"/>
      <c r="N20" t="s">
        <v>278</v>
      </c>
      <c r="O20" s="5">
        <v>3.0818584976641432</v>
      </c>
      <c r="P20" s="71">
        <v>0.33728442247504631</v>
      </c>
    </row>
    <row r="21" spans="1:16" x14ac:dyDescent="0.25">
      <c r="A21" s="17"/>
      <c r="B21" s="55">
        <v>15</v>
      </c>
      <c r="C21" s="19" t="s">
        <v>272</v>
      </c>
      <c r="D21" s="20">
        <v>293.75321099999951</v>
      </c>
      <c r="E21" s="21">
        <v>335.25212499999969</v>
      </c>
      <c r="F21" s="21">
        <f t="shared" si="0"/>
        <v>96.659166655838078</v>
      </c>
      <c r="G21" s="21">
        <v>40.457076232487452</v>
      </c>
      <c r="H21" s="21">
        <v>35.979999466461209</v>
      </c>
      <c r="I21" s="21">
        <v>20.222090956889417</v>
      </c>
      <c r="J21" s="22">
        <f t="shared" si="1"/>
        <v>0.12067656911194072</v>
      </c>
      <c r="K21" s="22">
        <f t="shared" si="2"/>
        <v>0.22799878061607731</v>
      </c>
      <c r="L21" s="23">
        <f t="shared" si="3"/>
        <v>0.28831783439355729</v>
      </c>
      <c r="M21" s="4"/>
      <c r="N21" t="s">
        <v>271</v>
      </c>
      <c r="O21" s="5">
        <v>10.607948892316927</v>
      </c>
      <c r="P21" s="71">
        <v>0.32751307032345645</v>
      </c>
    </row>
    <row r="22" spans="1:16" x14ac:dyDescent="0.25">
      <c r="A22" s="17"/>
      <c r="B22" s="55">
        <v>16</v>
      </c>
      <c r="C22" s="19" t="s">
        <v>273</v>
      </c>
      <c r="D22" s="20">
        <v>7.8792359999999988</v>
      </c>
      <c r="E22" s="21">
        <v>10.175683999999999</v>
      </c>
      <c r="F22" s="21">
        <f t="shared" si="0"/>
        <v>3.4556946113843878</v>
      </c>
      <c r="G22" s="21">
        <v>2.5325664494885132</v>
      </c>
      <c r="H22" s="21">
        <v>0.46530094947502221</v>
      </c>
      <c r="I22" s="21">
        <v>0.45782721242085245</v>
      </c>
      <c r="J22" s="22">
        <f t="shared" si="1"/>
        <v>0.24888414867133388</v>
      </c>
      <c r="K22" s="22">
        <f t="shared" si="2"/>
        <v>0.29461089779945365</v>
      </c>
      <c r="L22" s="23">
        <f t="shared" si="3"/>
        <v>0.33960317668909412</v>
      </c>
      <c r="M22" s="4"/>
      <c r="N22" t="s">
        <v>268</v>
      </c>
      <c r="O22" s="5">
        <v>2.2285582088225055</v>
      </c>
      <c r="P22" s="71">
        <v>0.32749325688974401</v>
      </c>
    </row>
    <row r="23" spans="1:16" x14ac:dyDescent="0.25">
      <c r="A23" s="17"/>
      <c r="B23" s="55">
        <v>17</v>
      </c>
      <c r="C23" s="19" t="s">
        <v>274</v>
      </c>
      <c r="D23" s="20">
        <v>1.3512300000000004</v>
      </c>
      <c r="E23" s="21">
        <v>2.2380659999999986</v>
      </c>
      <c r="F23" s="21">
        <f t="shared" si="0"/>
        <v>0.30568638184558949</v>
      </c>
      <c r="G23" s="21">
        <v>0.1505407818040112</v>
      </c>
      <c r="H23" s="21">
        <v>7.249689009404392E-2</v>
      </c>
      <c r="I23" s="21">
        <v>8.2648709947534371E-2</v>
      </c>
      <c r="J23" s="22">
        <f t="shared" si="1"/>
        <v>6.7263781230764111E-2</v>
      </c>
      <c r="K23" s="22">
        <f t="shared" si="2"/>
        <v>9.9656431891666855E-2</v>
      </c>
      <c r="L23" s="23">
        <f t="shared" si="3"/>
        <v>0.1365850613188305</v>
      </c>
      <c r="M23" s="4"/>
      <c r="N23" t="s">
        <v>280</v>
      </c>
      <c r="O23" s="5">
        <v>0.95713320458526141</v>
      </c>
      <c r="P23" s="71">
        <v>0.32627153351002325</v>
      </c>
    </row>
    <row r="24" spans="1:16" x14ac:dyDescent="0.25">
      <c r="A24" s="17"/>
      <c r="B24" s="55">
        <v>18</v>
      </c>
      <c r="C24" s="19" t="s">
        <v>275</v>
      </c>
      <c r="D24" s="20">
        <v>0.72806499999999996</v>
      </c>
      <c r="E24" s="21">
        <v>1.6113570000000002</v>
      </c>
      <c r="F24" s="21">
        <f t="shared" si="0"/>
        <v>0.25793591052024567</v>
      </c>
      <c r="G24" s="21">
        <v>0.17008382117273868</v>
      </c>
      <c r="H24" s="21">
        <v>3.8709599652065663E-2</v>
      </c>
      <c r="I24" s="21">
        <v>4.9142489695441327E-2</v>
      </c>
      <c r="J24" s="22">
        <f t="shared" si="1"/>
        <v>0.1055531587182348</v>
      </c>
      <c r="K24" s="22">
        <f t="shared" si="2"/>
        <v>0.12957614037410972</v>
      </c>
      <c r="L24" s="23">
        <f t="shared" si="3"/>
        <v>0.16007372079573035</v>
      </c>
      <c r="M24" s="4"/>
      <c r="N24" t="s">
        <v>260</v>
      </c>
      <c r="O24" s="5">
        <v>2.0612599149379207</v>
      </c>
      <c r="P24" s="71">
        <v>0.3188140799588704</v>
      </c>
    </row>
    <row r="25" spans="1:16" x14ac:dyDescent="0.25">
      <c r="A25" s="17"/>
      <c r="B25" s="55">
        <v>19</v>
      </c>
      <c r="C25" s="19" t="s">
        <v>276</v>
      </c>
      <c r="D25" s="20">
        <v>0.87910400000000011</v>
      </c>
      <c r="E25" s="21">
        <v>1.0355780000000001</v>
      </c>
      <c r="F25" s="21">
        <f t="shared" si="0"/>
        <v>0.25818144031836709</v>
      </c>
      <c r="G25" s="21">
        <v>0.13522855987685034</v>
      </c>
      <c r="H25" s="21">
        <v>5.436771031236276E-2</v>
      </c>
      <c r="I25" s="21">
        <v>6.8585170129153994E-2</v>
      </c>
      <c r="J25" s="22">
        <f t="shared" si="1"/>
        <v>0.13058268896872116</v>
      </c>
      <c r="K25" s="22">
        <f t="shared" si="2"/>
        <v>0.18308255890837105</v>
      </c>
      <c r="L25" s="23">
        <f t="shared" si="3"/>
        <v>0.24931143797798627</v>
      </c>
      <c r="M25" s="4"/>
      <c r="N25" t="s">
        <v>272</v>
      </c>
      <c r="O25" s="5">
        <v>96.659166655838078</v>
      </c>
      <c r="P25" s="71">
        <v>0.28831783439355729</v>
      </c>
    </row>
    <row r="26" spans="1:16" x14ac:dyDescent="0.25">
      <c r="A26" s="17"/>
      <c r="B26" s="55">
        <v>20</v>
      </c>
      <c r="C26" s="19" t="s">
        <v>277</v>
      </c>
      <c r="D26" s="20">
        <v>4.8697479999999995</v>
      </c>
      <c r="E26" s="21">
        <v>7.2122899999999985</v>
      </c>
      <c r="F26" s="21">
        <f t="shared" si="0"/>
        <v>2.7298654893529601</v>
      </c>
      <c r="G26" s="21">
        <v>1.9526430899713887</v>
      </c>
      <c r="H26" s="21">
        <v>0.19332593119179364</v>
      </c>
      <c r="I26" s="21">
        <v>0.58389646818977781</v>
      </c>
      <c r="J26" s="22">
        <f t="shared" si="1"/>
        <v>0.27073829393596055</v>
      </c>
      <c r="K26" s="22">
        <f t="shared" si="2"/>
        <v>0.29754336294896389</v>
      </c>
      <c r="L26" s="23">
        <f t="shared" si="3"/>
        <v>0.37850190291196839</v>
      </c>
      <c r="M26" s="4"/>
      <c r="N26" t="s">
        <v>281</v>
      </c>
      <c r="O26" s="5">
        <v>1.2090898787173501</v>
      </c>
      <c r="P26" s="71">
        <v>0.26763785616925806</v>
      </c>
    </row>
    <row r="27" spans="1:16" x14ac:dyDescent="0.25">
      <c r="A27" s="17"/>
      <c r="B27" s="55">
        <v>21</v>
      </c>
      <c r="C27" s="19" t="s">
        <v>278</v>
      </c>
      <c r="D27" s="20">
        <v>9.1847630000000002</v>
      </c>
      <c r="E27" s="21">
        <v>9.1372689999999981</v>
      </c>
      <c r="F27" s="21">
        <f t="shared" si="0"/>
        <v>3.0818584976641432</v>
      </c>
      <c r="G27" s="21">
        <v>1.9325335339271987</v>
      </c>
      <c r="H27" s="21">
        <v>0.5624077822030813</v>
      </c>
      <c r="I27" s="21">
        <v>0.58691718153386319</v>
      </c>
      <c r="J27" s="22">
        <f t="shared" si="1"/>
        <v>0.21150012481050948</v>
      </c>
      <c r="K27" s="22">
        <f t="shared" si="2"/>
        <v>0.27305109613499184</v>
      </c>
      <c r="L27" s="23">
        <f t="shared" si="3"/>
        <v>0.33728442247504631</v>
      </c>
      <c r="M27" s="4"/>
      <c r="N27" t="s">
        <v>276</v>
      </c>
      <c r="O27" s="5">
        <v>0.25818144031836709</v>
      </c>
      <c r="P27" s="71">
        <v>0.24931143797798627</v>
      </c>
    </row>
    <row r="28" spans="1:16" x14ac:dyDescent="0.25">
      <c r="A28" s="17"/>
      <c r="B28" s="55">
        <v>22</v>
      </c>
      <c r="C28" s="19" t="s">
        <v>279</v>
      </c>
      <c r="D28" s="20">
        <v>7.7605690000000038</v>
      </c>
      <c r="E28" s="21">
        <v>8.7405109999999997</v>
      </c>
      <c r="F28" s="21">
        <f t="shared" si="0"/>
        <v>3.196452435802712</v>
      </c>
      <c r="G28" s="21">
        <v>1.8335821194232267</v>
      </c>
      <c r="H28" s="21">
        <v>0.70401458764717972</v>
      </c>
      <c r="I28" s="21">
        <v>0.65885572873230558</v>
      </c>
      <c r="J28" s="22">
        <f t="shared" si="1"/>
        <v>0.20977973935656929</v>
      </c>
      <c r="K28" s="22">
        <f t="shared" si="2"/>
        <v>0.29032589823071059</v>
      </c>
      <c r="L28" s="23">
        <f t="shared" si="3"/>
        <v>0.36570544168444064</v>
      </c>
      <c r="M28" s="4"/>
      <c r="N28" t="s">
        <v>259</v>
      </c>
      <c r="O28" s="5">
        <v>1.3622438070144653</v>
      </c>
      <c r="P28" s="71">
        <v>0.24920742750623415</v>
      </c>
    </row>
    <row r="29" spans="1:16" x14ac:dyDescent="0.25">
      <c r="A29" s="17"/>
      <c r="B29" s="55">
        <v>23</v>
      </c>
      <c r="C29" s="19" t="s">
        <v>280</v>
      </c>
      <c r="D29" s="20">
        <v>2.1077609999999996</v>
      </c>
      <c r="E29" s="21">
        <v>2.9335479999999992</v>
      </c>
      <c r="F29" s="21">
        <f t="shared" si="0"/>
        <v>0.95713320458526141</v>
      </c>
      <c r="G29" s="21">
        <v>0.43646695206552977</v>
      </c>
      <c r="H29" s="21">
        <v>0.27757560009285953</v>
      </c>
      <c r="I29" s="21">
        <v>0.24309065242687211</v>
      </c>
      <c r="J29" s="22">
        <f t="shared" si="1"/>
        <v>0.14878466350832845</v>
      </c>
      <c r="K29" s="22">
        <f t="shared" si="2"/>
        <v>0.24340578444886177</v>
      </c>
      <c r="L29" s="23">
        <f t="shared" si="3"/>
        <v>0.32627153351002325</v>
      </c>
      <c r="M29" s="4"/>
      <c r="N29" t="s">
        <v>282</v>
      </c>
      <c r="O29" s="5">
        <v>1.3509934345556758</v>
      </c>
      <c r="P29" s="71">
        <v>0.24164858339862152</v>
      </c>
    </row>
    <row r="30" spans="1:16" x14ac:dyDescent="0.25">
      <c r="A30" s="17"/>
      <c r="B30" s="55">
        <v>24</v>
      </c>
      <c r="C30" s="19" t="s">
        <v>281</v>
      </c>
      <c r="D30" s="20">
        <v>4.2264849999999985</v>
      </c>
      <c r="E30" s="21">
        <v>4.5176340000000001</v>
      </c>
      <c r="F30" s="21">
        <f t="shared" si="0"/>
        <v>1.2090898787173501</v>
      </c>
      <c r="G30" s="21">
        <v>0.8553334160023951</v>
      </c>
      <c r="H30" s="21">
        <v>0.19027516747519257</v>
      </c>
      <c r="I30" s="21">
        <v>0.1634812952397624</v>
      </c>
      <c r="J30" s="22">
        <f t="shared" si="1"/>
        <v>0.18933216280964663</v>
      </c>
      <c r="K30" s="22">
        <f t="shared" si="2"/>
        <v>0.23145048569175539</v>
      </c>
      <c r="L30" s="23">
        <f t="shared" si="3"/>
        <v>0.26763785616925806</v>
      </c>
      <c r="M30" s="4"/>
      <c r="N30" t="s">
        <v>275</v>
      </c>
      <c r="O30" s="5">
        <v>0.25793591052024567</v>
      </c>
      <c r="P30" s="71">
        <v>0.16007372079573035</v>
      </c>
    </row>
    <row r="31" spans="1:16" x14ac:dyDescent="0.25">
      <c r="A31" s="17"/>
      <c r="B31" s="55">
        <v>25</v>
      </c>
      <c r="C31" s="19" t="s">
        <v>282</v>
      </c>
      <c r="D31" s="20">
        <v>3.9781129999999987</v>
      </c>
      <c r="E31" s="21">
        <v>5.5907360000000006</v>
      </c>
      <c r="F31" s="21">
        <f t="shared" si="0"/>
        <v>1.3509934345556758</v>
      </c>
      <c r="G31" s="21">
        <v>0.81706461097928695</v>
      </c>
      <c r="H31" s="21">
        <v>0.30252079312958813</v>
      </c>
      <c r="I31" s="21">
        <v>0.23140803044680069</v>
      </c>
      <c r="J31" s="22">
        <f t="shared" si="1"/>
        <v>0.14614616232626382</v>
      </c>
      <c r="K31" s="22">
        <f t="shared" si="2"/>
        <v>0.20025724772353318</v>
      </c>
      <c r="L31" s="23">
        <f t="shared" si="3"/>
        <v>0.24164858339862152</v>
      </c>
      <c r="M31" s="4"/>
      <c r="N31" t="s">
        <v>274</v>
      </c>
      <c r="O31" s="5">
        <v>0.30568638184558949</v>
      </c>
      <c r="P31" s="71">
        <v>0.1365850613188305</v>
      </c>
    </row>
    <row r="32" spans="1:16" ht="15.75" thickBot="1" x14ac:dyDescent="0.3">
      <c r="A32" s="24"/>
      <c r="B32" s="56">
        <v>98</v>
      </c>
      <c r="C32" s="26" t="s">
        <v>469</v>
      </c>
      <c r="D32" s="27">
        <v>0</v>
      </c>
      <c r="E32" s="28">
        <v>4.8853280000000003</v>
      </c>
      <c r="F32" s="28">
        <f t="shared" si="0"/>
        <v>2.4968935400247574</v>
      </c>
      <c r="G32" s="28">
        <v>1.5190787315368652</v>
      </c>
      <c r="H32" s="28">
        <v>1.9368499517440796E-2</v>
      </c>
      <c r="I32" s="28">
        <v>0.95844630897045135</v>
      </c>
      <c r="J32" s="29">
        <f t="shared" si="1"/>
        <v>0.31094713221647863</v>
      </c>
      <c r="K32" s="29">
        <f t="shared" si="2"/>
        <v>0.31491175844371266</v>
      </c>
      <c r="L32" s="30">
        <f t="shared" si="3"/>
        <v>0.51110049110822386</v>
      </c>
      <c r="M32" s="4"/>
      <c r="N32" t="s">
        <v>269</v>
      </c>
      <c r="O32" s="5">
        <v>4.9908742339403034</v>
      </c>
      <c r="P32" s="71">
        <v>6.6296945509980401E-2</v>
      </c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113</v>
      </c>
      <c r="B1" s="51" t="s">
        <v>72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1651</v>
      </c>
      <c r="N2" s="72" t="s">
        <v>1661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596.15841900000021</v>
      </c>
      <c r="E6" s="14">
        <f ca="1">SUM(E7:OFFSET(E7,50,0))</f>
        <v>712.47740399999998</v>
      </c>
      <c r="F6" s="14">
        <f ca="1">SUM(F7:OFFSET(F7,50,0))</f>
        <v>219.44509041069989</v>
      </c>
      <c r="G6" s="14">
        <f ca="1">SUM(G7:OFFSET(G7,50,0))</f>
        <v>138.10422854271565</v>
      </c>
      <c r="H6" s="14">
        <f ca="1">SUM(H7:OFFSET(H7,50,0))</f>
        <v>45.98977825953898</v>
      </c>
      <c r="I6" s="14">
        <f ca="1">SUM(I7:OFFSET(I7,50,0))</f>
        <v>35.351083608445265</v>
      </c>
      <c r="J6" s="15">
        <f ca="1">IFERROR(G6/E6,0)</f>
        <v>0.19383664347440224</v>
      </c>
      <c r="K6" s="15">
        <f ca="1">IFERROR(SUM(G6,H6)/E6,0)</f>
        <v>0.25838574777068246</v>
      </c>
      <c r="L6" s="16">
        <f ca="1">IFERROR(SUM(G6,H6,I6)/E6,0)</f>
        <v>0.30800287725433589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</v>
      </c>
      <c r="C7" s="19" t="s">
        <v>258</v>
      </c>
      <c r="D7" s="20">
        <v>1.4999999999999999E-2</v>
      </c>
      <c r="E7" s="21">
        <v>0.13200000000000001</v>
      </c>
      <c r="F7" s="21">
        <f t="shared" ref="F7:F24" si="0">SUM(G7,H7,I7)</f>
        <v>0</v>
      </c>
      <c r="G7" s="21">
        <v>0</v>
      </c>
      <c r="H7" s="21">
        <v>0</v>
      </c>
      <c r="I7" s="21">
        <v>0</v>
      </c>
      <c r="J7" s="22">
        <f t="shared" ref="J7:J24" si="1">IFERROR(G7/E7,0)</f>
        <v>0</v>
      </c>
      <c r="K7" s="22">
        <f t="shared" ref="K7:K24" si="2">IFERROR(SUM(G7,H7)/E7,0)</f>
        <v>0</v>
      </c>
      <c r="L7" s="23">
        <f t="shared" ref="L7:L24" si="3">IFERROR(SUM(G7,H7,I7)/E7,0)</f>
        <v>0</v>
      </c>
      <c r="M7" s="4"/>
      <c r="N7" t="s">
        <v>272</v>
      </c>
      <c r="O7" s="5">
        <v>148.56977124146397</v>
      </c>
      <c r="P7" s="71">
        <v>0.33517688327130418</v>
      </c>
    </row>
    <row r="8" spans="1:16" x14ac:dyDescent="0.25">
      <c r="A8" s="17"/>
      <c r="B8" s="55">
        <v>2</v>
      </c>
      <c r="C8" s="19" t="s">
        <v>259</v>
      </c>
      <c r="D8" s="20">
        <v>13.445067999999999</v>
      </c>
      <c r="E8" s="21">
        <v>18.384329000000005</v>
      </c>
      <c r="F8" s="21">
        <f t="shared" si="0"/>
        <v>4.188734859772012</v>
      </c>
      <c r="G8" s="21">
        <v>1.8401489385942114</v>
      </c>
      <c r="H8" s="21">
        <v>1.4814981304207322</v>
      </c>
      <c r="I8" s="21">
        <v>0.86708779075706843</v>
      </c>
      <c r="J8" s="22">
        <f t="shared" si="1"/>
        <v>0.10009334246543405</v>
      </c>
      <c r="K8" s="22">
        <f t="shared" si="2"/>
        <v>0.1806781780838965</v>
      </c>
      <c r="L8" s="23">
        <f t="shared" si="3"/>
        <v>0.22784268382990813</v>
      </c>
      <c r="M8" s="4"/>
      <c r="N8" t="s">
        <v>270</v>
      </c>
      <c r="O8" s="5">
        <v>8.558821692935453</v>
      </c>
      <c r="P8" s="71">
        <v>0.30592497382874934</v>
      </c>
    </row>
    <row r="9" spans="1:16" x14ac:dyDescent="0.25">
      <c r="A9" s="17"/>
      <c r="B9" s="55">
        <v>4</v>
      </c>
      <c r="C9" s="19" t="s">
        <v>261</v>
      </c>
      <c r="D9" s="20">
        <v>27.030203</v>
      </c>
      <c r="E9" s="21">
        <v>31.650324999999999</v>
      </c>
      <c r="F9" s="21">
        <f t="shared" si="0"/>
        <v>9.2568575851825017</v>
      </c>
      <c r="G9" s="21">
        <v>4.6698960141511634</v>
      </c>
      <c r="H9" s="21">
        <v>2.6311825034226786</v>
      </c>
      <c r="I9" s="21">
        <v>1.9557790676086597</v>
      </c>
      <c r="J9" s="22">
        <f t="shared" si="1"/>
        <v>0.14754654222827612</v>
      </c>
      <c r="K9" s="22">
        <f t="shared" si="2"/>
        <v>0.23067941695934693</v>
      </c>
      <c r="L9" s="23">
        <f t="shared" si="3"/>
        <v>0.29247274981165289</v>
      </c>
      <c r="M9" s="4"/>
      <c r="N9" t="s">
        <v>265</v>
      </c>
      <c r="O9" s="5">
        <v>7.0738918707647827</v>
      </c>
      <c r="P9" s="71">
        <v>0.30563073706976362</v>
      </c>
    </row>
    <row r="10" spans="1:16" x14ac:dyDescent="0.25">
      <c r="A10" s="17"/>
      <c r="B10" s="55">
        <v>5</v>
      </c>
      <c r="C10" s="19" t="s">
        <v>262</v>
      </c>
      <c r="D10" s="20">
        <v>0</v>
      </c>
      <c r="E10" s="21">
        <v>8.470443999999997</v>
      </c>
      <c r="F10" s="21">
        <f t="shared" si="0"/>
        <v>1.1308118553497479</v>
      </c>
      <c r="G10" s="21">
        <v>0.47030891940630681</v>
      </c>
      <c r="H10" s="21">
        <v>0.36616902779496741</v>
      </c>
      <c r="I10" s="21">
        <v>0.29433390814847371</v>
      </c>
      <c r="J10" s="22">
        <f t="shared" si="1"/>
        <v>5.5523526205510237E-2</v>
      </c>
      <c r="K10" s="22">
        <f t="shared" si="2"/>
        <v>9.8752550303298686E-2</v>
      </c>
      <c r="L10" s="23">
        <f t="shared" si="3"/>
        <v>0.13350089503569687</v>
      </c>
      <c r="M10" s="4"/>
      <c r="N10" t="s">
        <v>271</v>
      </c>
      <c r="O10" s="5">
        <v>8.6598340489117618</v>
      </c>
      <c r="P10" s="71">
        <v>0.29819928767956261</v>
      </c>
    </row>
    <row r="11" spans="1:16" x14ac:dyDescent="0.25">
      <c r="A11" s="17"/>
      <c r="B11" s="55">
        <v>6</v>
      </c>
      <c r="C11" s="19" t="s">
        <v>263</v>
      </c>
      <c r="D11" s="20">
        <v>0</v>
      </c>
      <c r="E11" s="21">
        <v>0.05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  <c r="N11" t="s">
        <v>261</v>
      </c>
      <c r="O11" s="5">
        <v>9.2568575851825017</v>
      </c>
      <c r="P11" s="71">
        <v>0.29247274981165289</v>
      </c>
    </row>
    <row r="12" spans="1:16" x14ac:dyDescent="0.25">
      <c r="A12" s="17"/>
      <c r="B12" s="55">
        <v>8</v>
      </c>
      <c r="C12" s="19" t="s">
        <v>265</v>
      </c>
      <c r="D12" s="20">
        <v>17.871245000000002</v>
      </c>
      <c r="E12" s="21">
        <v>23.145223999999999</v>
      </c>
      <c r="F12" s="21">
        <f t="shared" si="0"/>
        <v>7.0738918707647827</v>
      </c>
      <c r="G12" s="21">
        <v>4.0736442064571747</v>
      </c>
      <c r="H12" s="21">
        <v>1.7116367163471295</v>
      </c>
      <c r="I12" s="21">
        <v>1.2886109479604784</v>
      </c>
      <c r="J12" s="22">
        <f t="shared" si="1"/>
        <v>0.17600366306488002</v>
      </c>
      <c r="K12" s="22">
        <f t="shared" si="2"/>
        <v>0.24995571107042666</v>
      </c>
      <c r="L12" s="23">
        <f t="shared" si="3"/>
        <v>0.30563073706976362</v>
      </c>
      <c r="M12" s="4"/>
      <c r="N12" t="s">
        <v>277</v>
      </c>
      <c r="O12" s="5">
        <v>6.9752144147973922</v>
      </c>
      <c r="P12" s="71">
        <v>0.28902366269847213</v>
      </c>
    </row>
    <row r="13" spans="1:16" x14ac:dyDescent="0.25">
      <c r="A13" s="17"/>
      <c r="B13" s="55">
        <v>10</v>
      </c>
      <c r="C13" s="19" t="s">
        <v>267</v>
      </c>
      <c r="D13" s="20">
        <v>0</v>
      </c>
      <c r="E13" s="21">
        <v>0.1295</v>
      </c>
      <c r="F13" s="21">
        <f t="shared" si="0"/>
        <v>0</v>
      </c>
      <c r="G13" s="21">
        <v>0</v>
      </c>
      <c r="H13" s="21">
        <v>0</v>
      </c>
      <c r="I13" s="21">
        <v>0</v>
      </c>
      <c r="J13" s="22">
        <f t="shared" si="1"/>
        <v>0</v>
      </c>
      <c r="K13" s="22">
        <f t="shared" si="2"/>
        <v>0</v>
      </c>
      <c r="L13" s="23">
        <f t="shared" si="3"/>
        <v>0</v>
      </c>
      <c r="M13" s="4"/>
      <c r="N13" t="s">
        <v>268</v>
      </c>
      <c r="O13" s="5">
        <v>4.7000520718875123</v>
      </c>
      <c r="P13" s="71">
        <v>0.26820573616594512</v>
      </c>
    </row>
    <row r="14" spans="1:16" x14ac:dyDescent="0.25">
      <c r="A14" s="17"/>
      <c r="B14" s="55">
        <v>11</v>
      </c>
      <c r="C14" s="19" t="s">
        <v>268</v>
      </c>
      <c r="D14" s="20">
        <v>23.306135999999999</v>
      </c>
      <c r="E14" s="21">
        <v>17.524055000000004</v>
      </c>
      <c r="F14" s="21">
        <f t="shared" si="0"/>
        <v>4.7000520718875123</v>
      </c>
      <c r="G14" s="21">
        <v>2.4552353563649376</v>
      </c>
      <c r="H14" s="21">
        <v>1.2916260840929681</v>
      </c>
      <c r="I14" s="21">
        <v>0.95319063142960658</v>
      </c>
      <c r="J14" s="22">
        <f t="shared" si="1"/>
        <v>0.14010657672353444</v>
      </c>
      <c r="K14" s="22">
        <f t="shared" si="2"/>
        <v>0.21381246751724442</v>
      </c>
      <c r="L14" s="23">
        <f t="shared" si="3"/>
        <v>0.26820573616594512</v>
      </c>
      <c r="M14" s="4"/>
      <c r="N14" t="s">
        <v>273</v>
      </c>
      <c r="O14" s="5">
        <v>2.5572595149642439</v>
      </c>
      <c r="P14" s="71">
        <v>0.25840726277717918</v>
      </c>
    </row>
    <row r="15" spans="1:16" x14ac:dyDescent="0.25">
      <c r="A15" s="17"/>
      <c r="B15" s="55">
        <v>12</v>
      </c>
      <c r="C15" s="19" t="s">
        <v>269</v>
      </c>
      <c r="D15" s="20">
        <v>21.5258</v>
      </c>
      <c r="E15" s="21">
        <v>26.254078000000003</v>
      </c>
      <c r="F15" s="21">
        <f t="shared" si="0"/>
        <v>5.9305783294730645</v>
      </c>
      <c r="G15" s="21">
        <v>2.6915865841001505</v>
      </c>
      <c r="H15" s="21">
        <v>2.0243624520808225</v>
      </c>
      <c r="I15" s="21">
        <v>1.2146292932920915</v>
      </c>
      <c r="J15" s="22">
        <f t="shared" si="1"/>
        <v>0.10252070493963453</v>
      </c>
      <c r="K15" s="22">
        <f t="shared" si="2"/>
        <v>0.17962729585022838</v>
      </c>
      <c r="L15" s="23">
        <f t="shared" si="3"/>
        <v>0.22589170069019615</v>
      </c>
      <c r="M15" s="4"/>
      <c r="N15" t="s">
        <v>280</v>
      </c>
      <c r="O15" s="5">
        <v>5.8388395408901488</v>
      </c>
      <c r="P15" s="71">
        <v>0.2571759089667468</v>
      </c>
    </row>
    <row r="16" spans="1:16" x14ac:dyDescent="0.25">
      <c r="A16" s="17"/>
      <c r="B16" s="55">
        <v>13</v>
      </c>
      <c r="C16" s="19" t="s">
        <v>270</v>
      </c>
      <c r="D16" s="20">
        <v>24.394400999999995</v>
      </c>
      <c r="E16" s="21">
        <v>27.976865</v>
      </c>
      <c r="F16" s="21">
        <f t="shared" si="0"/>
        <v>8.558821692935453</v>
      </c>
      <c r="G16" s="21">
        <v>4.6531818073126487</v>
      </c>
      <c r="H16" s="21">
        <v>2.0188516978560074</v>
      </c>
      <c r="I16" s="21">
        <v>1.8867881877667969</v>
      </c>
      <c r="J16" s="22">
        <f t="shared" si="1"/>
        <v>0.16632248850300593</v>
      </c>
      <c r="K16" s="22">
        <f t="shared" si="2"/>
        <v>0.23848395826940066</v>
      </c>
      <c r="L16" s="23">
        <f t="shared" si="3"/>
        <v>0.30592497382874934</v>
      </c>
      <c r="M16" s="4"/>
      <c r="N16" t="s">
        <v>279</v>
      </c>
      <c r="O16" s="5">
        <v>4.0587147278820339</v>
      </c>
      <c r="P16" s="71">
        <v>0.25267416586339608</v>
      </c>
    </row>
    <row r="17" spans="1:16" x14ac:dyDescent="0.25">
      <c r="A17" s="17"/>
      <c r="B17" s="55">
        <v>14</v>
      </c>
      <c r="C17" s="19" t="s">
        <v>271</v>
      </c>
      <c r="D17" s="20">
        <v>25.136479999999999</v>
      </c>
      <c r="E17" s="21">
        <v>29.040424999999999</v>
      </c>
      <c r="F17" s="21">
        <f t="shared" si="0"/>
        <v>8.6598340489117618</v>
      </c>
      <c r="G17" s="21">
        <v>4.6785686259172508</v>
      </c>
      <c r="H17" s="21">
        <v>2.1207825052315457</v>
      </c>
      <c r="I17" s="21">
        <v>1.8604829177629654</v>
      </c>
      <c r="J17" s="22">
        <f t="shared" si="1"/>
        <v>0.16110537727726956</v>
      </c>
      <c r="K17" s="22">
        <f t="shared" si="2"/>
        <v>0.23413400909762155</v>
      </c>
      <c r="L17" s="23">
        <f t="shared" si="3"/>
        <v>0.29819928767956261</v>
      </c>
      <c r="M17" s="4"/>
      <c r="N17" t="s">
        <v>259</v>
      </c>
      <c r="O17" s="5">
        <v>4.188734859772012</v>
      </c>
      <c r="P17" s="71">
        <v>0.22784268382990813</v>
      </c>
    </row>
    <row r="18" spans="1:16" x14ac:dyDescent="0.25">
      <c r="A18" s="17"/>
      <c r="B18" s="55">
        <v>15</v>
      </c>
      <c r="C18" s="19" t="s">
        <v>272</v>
      </c>
      <c r="D18" s="20">
        <v>375.0034520000001</v>
      </c>
      <c r="E18" s="21">
        <v>443.25781000000012</v>
      </c>
      <c r="F18" s="21">
        <f t="shared" si="0"/>
        <v>148.56977124146397</v>
      </c>
      <c r="G18" s="21">
        <v>103.04929292514862</v>
      </c>
      <c r="H18" s="21">
        <v>25.491361503882217</v>
      </c>
      <c r="I18" s="21">
        <v>20.029116812433131</v>
      </c>
      <c r="J18" s="22">
        <f t="shared" si="1"/>
        <v>0.23248161814711982</v>
      </c>
      <c r="K18" s="22">
        <f t="shared" si="2"/>
        <v>0.28999072668123049</v>
      </c>
      <c r="L18" s="23">
        <f t="shared" si="3"/>
        <v>0.33517688327130418</v>
      </c>
      <c r="M18" s="4"/>
      <c r="N18" t="s">
        <v>269</v>
      </c>
      <c r="O18" s="5">
        <v>5.9305783294730645</v>
      </c>
      <c r="P18" s="71">
        <v>0.22589170069019615</v>
      </c>
    </row>
    <row r="19" spans="1:16" x14ac:dyDescent="0.25">
      <c r="A19" s="17"/>
      <c r="B19" s="55">
        <v>16</v>
      </c>
      <c r="C19" s="19" t="s">
        <v>273</v>
      </c>
      <c r="D19" s="20">
        <v>7.9735080000000007</v>
      </c>
      <c r="E19" s="21">
        <v>9.8962370000000011</v>
      </c>
      <c r="F19" s="21">
        <f t="shared" si="0"/>
        <v>2.5572595149642439</v>
      </c>
      <c r="G19" s="21">
        <v>1.2024938561444287</v>
      </c>
      <c r="H19" s="21">
        <v>0.80478431679875939</v>
      </c>
      <c r="I19" s="21">
        <v>0.54998134202105575</v>
      </c>
      <c r="J19" s="22">
        <f t="shared" si="1"/>
        <v>0.12151021202750385</v>
      </c>
      <c r="K19" s="22">
        <f t="shared" si="2"/>
        <v>0.20283246783026598</v>
      </c>
      <c r="L19" s="23">
        <f t="shared" si="3"/>
        <v>0.25840726277717918</v>
      </c>
      <c r="M19" s="4"/>
      <c r="N19" t="s">
        <v>282</v>
      </c>
      <c r="O19" s="5">
        <v>1.9457086564252677</v>
      </c>
      <c r="P19" s="71">
        <v>0.14364053014874614</v>
      </c>
    </row>
    <row r="20" spans="1:16" x14ac:dyDescent="0.25">
      <c r="A20" s="17"/>
      <c r="B20" s="55">
        <v>18</v>
      </c>
      <c r="C20" s="19" t="s">
        <v>275</v>
      </c>
      <c r="D20" s="20">
        <v>0</v>
      </c>
      <c r="E20" s="21">
        <v>0.12</v>
      </c>
      <c r="F20" s="21">
        <f t="shared" si="0"/>
        <v>0</v>
      </c>
      <c r="G20" s="21">
        <v>0</v>
      </c>
      <c r="H20" s="21">
        <v>0</v>
      </c>
      <c r="I20" s="21">
        <v>0</v>
      </c>
      <c r="J20" s="22">
        <f t="shared" si="1"/>
        <v>0</v>
      </c>
      <c r="K20" s="22">
        <f t="shared" si="2"/>
        <v>0</v>
      </c>
      <c r="L20" s="23">
        <f t="shared" si="3"/>
        <v>0</v>
      </c>
      <c r="M20" s="4"/>
      <c r="N20" t="s">
        <v>262</v>
      </c>
      <c r="O20" s="5">
        <v>1.1308118553497479</v>
      </c>
      <c r="P20" s="71">
        <v>0.13350089503569687</v>
      </c>
    </row>
    <row r="21" spans="1:16" x14ac:dyDescent="0.25">
      <c r="A21" s="17"/>
      <c r="B21" s="55">
        <v>20</v>
      </c>
      <c r="C21" s="19" t="s">
        <v>277</v>
      </c>
      <c r="D21" s="20">
        <v>18.898497999999993</v>
      </c>
      <c r="E21" s="21">
        <v>24.133713999999994</v>
      </c>
      <c r="F21" s="21">
        <f t="shared" si="0"/>
        <v>6.9752144147973922</v>
      </c>
      <c r="G21" s="21">
        <v>3.125878737133462</v>
      </c>
      <c r="H21" s="21">
        <v>2.1991161552032281</v>
      </c>
      <c r="I21" s="21">
        <v>1.6502195224607021</v>
      </c>
      <c r="J21" s="22">
        <f t="shared" si="1"/>
        <v>0.12952331900234929</v>
      </c>
      <c r="K21" s="22">
        <f t="shared" si="2"/>
        <v>0.22064547928001016</v>
      </c>
      <c r="L21" s="23">
        <f t="shared" si="3"/>
        <v>0.28902366269847213</v>
      </c>
      <c r="M21" s="4"/>
      <c r="N21" t="s">
        <v>258</v>
      </c>
      <c r="O21" s="5">
        <v>0</v>
      </c>
      <c r="P21" s="71">
        <v>0</v>
      </c>
    </row>
    <row r="22" spans="1:16" x14ac:dyDescent="0.25">
      <c r="A22" s="17"/>
      <c r="B22" s="55">
        <v>22</v>
      </c>
      <c r="C22" s="19" t="s">
        <v>279</v>
      </c>
      <c r="D22" s="20">
        <v>11.367147999999998</v>
      </c>
      <c r="E22" s="21">
        <v>16.063037999999999</v>
      </c>
      <c r="F22" s="21">
        <f t="shared" si="0"/>
        <v>4.0587147278820339</v>
      </c>
      <c r="G22" s="21">
        <v>1.8518026671808911</v>
      </c>
      <c r="H22" s="21">
        <v>1.3898535711341538</v>
      </c>
      <c r="I22" s="21">
        <v>0.81705848956698901</v>
      </c>
      <c r="J22" s="22">
        <f t="shared" si="1"/>
        <v>0.11528346426005412</v>
      </c>
      <c r="K22" s="22">
        <f t="shared" si="2"/>
        <v>0.20180841496577703</v>
      </c>
      <c r="L22" s="23">
        <f t="shared" si="3"/>
        <v>0.25267416586339608</v>
      </c>
      <c r="M22" s="4"/>
      <c r="N22" t="s">
        <v>263</v>
      </c>
      <c r="O22" s="5">
        <v>0</v>
      </c>
      <c r="P22" s="71">
        <v>0</v>
      </c>
    </row>
    <row r="23" spans="1:16" x14ac:dyDescent="0.25">
      <c r="A23" s="17"/>
      <c r="B23" s="55">
        <v>23</v>
      </c>
      <c r="C23" s="19" t="s">
        <v>280</v>
      </c>
      <c r="D23" s="20">
        <v>19.95</v>
      </c>
      <c r="E23" s="21">
        <v>22.703679999999995</v>
      </c>
      <c r="F23" s="21">
        <f t="shared" si="0"/>
        <v>5.8388395408901488</v>
      </c>
      <c r="G23" s="21">
        <v>2.5175121272077376</v>
      </c>
      <c r="H23" s="21">
        <v>1.8994187820317165</v>
      </c>
      <c r="I23" s="21">
        <v>1.4219086316506946</v>
      </c>
      <c r="J23" s="22">
        <f t="shared" si="1"/>
        <v>0.11088564176414301</v>
      </c>
      <c r="K23" s="22">
        <f t="shared" si="2"/>
        <v>0.19454691526833778</v>
      </c>
      <c r="L23" s="23">
        <f t="shared" si="3"/>
        <v>0.2571759089667468</v>
      </c>
      <c r="M23" s="4"/>
      <c r="N23" t="s">
        <v>267</v>
      </c>
      <c r="O23" s="5">
        <v>0</v>
      </c>
      <c r="P23" s="71">
        <v>0</v>
      </c>
    </row>
    <row r="24" spans="1:16" ht="15.75" thickBot="1" x14ac:dyDescent="0.3">
      <c r="A24" s="24"/>
      <c r="B24" s="56">
        <v>25</v>
      </c>
      <c r="C24" s="26" t="s">
        <v>282</v>
      </c>
      <c r="D24" s="27">
        <v>10.241479999999999</v>
      </c>
      <c r="E24" s="28">
        <v>13.545679999999999</v>
      </c>
      <c r="F24" s="28">
        <f t="shared" si="0"/>
        <v>1.9457086564252677</v>
      </c>
      <c r="G24" s="28">
        <v>0.82467777759666205</v>
      </c>
      <c r="H24" s="28">
        <v>0.5591348132420535</v>
      </c>
      <c r="I24" s="28">
        <v>0.56189606558655214</v>
      </c>
      <c r="J24" s="29">
        <f t="shared" si="1"/>
        <v>6.0881238712021994E-2</v>
      </c>
      <c r="K24" s="29">
        <f t="shared" si="2"/>
        <v>0.1021589607047203</v>
      </c>
      <c r="L24" s="30">
        <f t="shared" si="3"/>
        <v>0.14364053014874614</v>
      </c>
      <c r="M24" s="4"/>
      <c r="N24" t="s">
        <v>275</v>
      </c>
      <c r="O24" s="5">
        <v>0</v>
      </c>
      <c r="P24" s="71">
        <v>0</v>
      </c>
    </row>
    <row r="25" spans="1:16" x14ac:dyDescent="0.25">
      <c r="O25" s="5"/>
      <c r="P25" s="71"/>
    </row>
    <row r="26" spans="1:16" x14ac:dyDescent="0.25">
      <c r="O26" s="5"/>
      <c r="P26" s="71"/>
    </row>
    <row r="27" spans="1:16" x14ac:dyDescent="0.25">
      <c r="O27" s="5"/>
      <c r="P27" s="71"/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workbookViewId="0">
      <selection activeCell="C18" sqref="C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113</v>
      </c>
      <c r="B1" s="49" t="s">
        <v>72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1652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596.15841900000021</v>
      </c>
      <c r="E6" s="14">
        <v>712.47740399999998</v>
      </c>
      <c r="F6" s="14">
        <v>219.44509041069989</v>
      </c>
      <c r="G6" s="14">
        <v>138.10422854271565</v>
      </c>
      <c r="H6" s="14">
        <v>45.98977825953898</v>
      </c>
      <c r="I6" s="14">
        <v>35.351083608445265</v>
      </c>
      <c r="J6" s="15">
        <v>0.19383664347440224</v>
      </c>
      <c r="K6" s="15">
        <v>0.25838574777068246</v>
      </c>
      <c r="L6" s="16">
        <v>0.30800287725433589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583.58017800000005</v>
      </c>
      <c r="E7" s="38">
        <f ca="1">SUM(E8:OFFSET(E6,MATCH("PROYECTOS",$A$8:$A$50,0),0))</f>
        <v>695.74650100000019</v>
      </c>
      <c r="F7" s="38">
        <f ca="1">SUM(F8:OFFSET(F6,MATCH("PROYECTOS",$A$8:$A$50,0),0))</f>
        <v>218.86617420374398</v>
      </c>
      <c r="G7" s="38">
        <f ca="1">SUM(G8:OFFSET(G6,MATCH("PROYECTOS",$A$8:$A$50,0),0))</f>
        <v>137.98892290291224</v>
      </c>
      <c r="H7" s="38">
        <f ca="1">SUM(H8:OFFSET(H6,MATCH("PROYECTOS",$A$8:$A$50,0),0))</f>
        <v>45.801919506632657</v>
      </c>
      <c r="I7" s="38">
        <f ca="1">SUM(I8:OFFSET(I6,MATCH("PROYECTOS",$A$8:$A$50,0),0))</f>
        <v>35.075331794199087</v>
      </c>
      <c r="J7" s="39">
        <f ca="1">IFERROR(G7/E7,0)</f>
        <v>0.1983321837832889</v>
      </c>
      <c r="K7" s="39">
        <f ca="1">IFERROR(SUM(G7,H7)/E7,0)</f>
        <v>0.26416351666214827</v>
      </c>
      <c r="L7" s="40">
        <f ca="1">IFERROR(SUM(G7,H7,I7)/E7,0)</f>
        <v>0.3145774702268232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269.64215800000005</v>
      </c>
      <c r="E8" s="21">
        <v>378.75734500000004</v>
      </c>
      <c r="F8" s="21">
        <f t="shared" ref="F8:F10" si="0">SUM(G8,H8,I8)</f>
        <v>133.52648497483506</v>
      </c>
      <c r="G8" s="21">
        <v>94.31511408364895</v>
      </c>
      <c r="H8" s="21">
        <v>25.738727923469014</v>
      </c>
      <c r="I8" s="21">
        <v>13.472642967717093</v>
      </c>
      <c r="J8" s="22">
        <f t="shared" ref="J8:J11" si="1">IFERROR(G8/E8,0)</f>
        <v>0.2490119738368346</v>
      </c>
      <c r="K8" s="22">
        <f t="shared" ref="K8:K11" si="2">IFERROR(SUM(G8,H8)/E8,0)</f>
        <v>0.31696769341098308</v>
      </c>
      <c r="L8" s="23">
        <f t="shared" ref="L8:L11" si="3">IFERROR(SUM(G8,H8,I8)/E8,0)</f>
        <v>0.3525383381669735</v>
      </c>
      <c r="M8" s="4"/>
    </row>
    <row r="9" spans="1:13" ht="25.5" x14ac:dyDescent="0.25">
      <c r="A9" s="17"/>
      <c r="B9" s="19">
        <v>3000550</v>
      </c>
      <c r="C9" s="19" t="s">
        <v>1654</v>
      </c>
      <c r="D9" s="20">
        <v>259.52904600000005</v>
      </c>
      <c r="E9" s="21">
        <v>261.97877200000005</v>
      </c>
      <c r="F9" s="21">
        <f t="shared" si="0"/>
        <v>71.218914732342114</v>
      </c>
      <c r="G9" s="21">
        <v>36.641195767822865</v>
      </c>
      <c r="H9" s="21">
        <v>16.991606890163894</v>
      </c>
      <c r="I9" s="21">
        <v>17.586112074355356</v>
      </c>
      <c r="J9" s="22">
        <f t="shared" si="1"/>
        <v>0.13986322436774709</v>
      </c>
      <c r="K9" s="22">
        <f t="shared" si="2"/>
        <v>0.20472194082193326</v>
      </c>
      <c r="L9" s="23">
        <f t="shared" si="3"/>
        <v>0.27184994489684111</v>
      </c>
      <c r="M9" s="4"/>
    </row>
    <row r="10" spans="1:13" ht="25.5" x14ac:dyDescent="0.25">
      <c r="A10" s="17"/>
      <c r="B10" s="19">
        <v>3000668</v>
      </c>
      <c r="C10" s="19" t="s">
        <v>1655</v>
      </c>
      <c r="D10" s="20">
        <v>54.408973999999986</v>
      </c>
      <c r="E10" s="21">
        <v>55.010384000000002</v>
      </c>
      <c r="F10" s="21">
        <f t="shared" si="0"/>
        <v>14.12077449656681</v>
      </c>
      <c r="G10" s="21">
        <v>7.0326130514404213</v>
      </c>
      <c r="H10" s="21">
        <v>3.0715846929997497</v>
      </c>
      <c r="I10" s="21">
        <v>4.0165767521266389</v>
      </c>
      <c r="J10" s="22">
        <f t="shared" si="1"/>
        <v>0.12784155535871958</v>
      </c>
      <c r="K10" s="22">
        <f t="shared" si="2"/>
        <v>0.18367800785466559</v>
      </c>
      <c r="L10" s="23">
        <f t="shared" si="3"/>
        <v>0.25669289086523756</v>
      </c>
      <c r="M10" s="4"/>
    </row>
    <row r="11" spans="1:13" ht="15.75" thickBot="1" x14ac:dyDescent="0.3">
      <c r="A11" s="41" t="s">
        <v>302</v>
      </c>
      <c r="B11" s="43"/>
      <c r="C11" s="43"/>
      <c r="D11" s="44">
        <f ca="1">OFFSET(D11,-MATCH("PROYECTOS",$A$8:$A$50,0)-1,0)-(OFFSET(D11,-MATCH("PROYECTOS",$A$8:$A$50,0),0))</f>
        <v>12.578241000000162</v>
      </c>
      <c r="E11" s="45">
        <f t="shared" ref="E11:I11" ca="1" si="4">OFFSET(E11,-MATCH("PROYECTOS",$A$8:$A$50,0)-1,0)-(OFFSET(E11,-MATCH("PROYECTOS",$A$8:$A$50,0),0))</f>
        <v>16.730902999999785</v>
      </c>
      <c r="F11" s="45">
        <f t="shared" ca="1" si="4"/>
        <v>0.57891620695590973</v>
      </c>
      <c r="G11" s="45">
        <f t="shared" ca="1" si="4"/>
        <v>0.11530563980340958</v>
      </c>
      <c r="H11" s="45">
        <f t="shared" ca="1" si="4"/>
        <v>0.18785875290632248</v>
      </c>
      <c r="I11" s="45">
        <f t="shared" ca="1" si="4"/>
        <v>0.27575181424617767</v>
      </c>
      <c r="J11" s="46">
        <f t="shared" ca="1" si="1"/>
        <v>6.8917762420480869E-3</v>
      </c>
      <c r="K11" s="46">
        <f t="shared" ca="1" si="2"/>
        <v>1.8120025721847528E-2</v>
      </c>
      <c r="L11" s="47">
        <f t="shared" ca="1" si="3"/>
        <v>3.4601611578043166E-2</v>
      </c>
      <c r="M11" s="4"/>
    </row>
    <row r="12" spans="1:13" ht="15.75" thickBot="1" x14ac:dyDescent="0.3"/>
    <row r="13" spans="1:13" ht="15.75" thickBot="1" x14ac:dyDescent="0.3">
      <c r="A13" s="89" t="s">
        <v>324</v>
      </c>
      <c r="B13" s="90"/>
      <c r="C13" s="90"/>
      <c r="D13" s="91"/>
    </row>
    <row r="14" spans="1:13" ht="15.75" thickBot="1" x14ac:dyDescent="0.3">
      <c r="A14" s="1" t="s">
        <v>1662</v>
      </c>
    </row>
    <row r="15" spans="1:13" ht="45" customHeight="1" x14ac:dyDescent="0.25">
      <c r="A15" s="82" t="s">
        <v>326</v>
      </c>
      <c r="B15" s="83"/>
      <c r="C15" s="83"/>
      <c r="D15" s="94" t="s">
        <v>327</v>
      </c>
      <c r="E15" s="6"/>
      <c r="F15" s="6"/>
      <c r="G15" s="6"/>
    </row>
    <row r="16" spans="1:13" ht="15.75" thickBot="1" x14ac:dyDescent="0.3">
      <c r="A16" s="92"/>
      <c r="B16" s="93"/>
      <c r="C16" s="93"/>
      <c r="D16" s="95"/>
      <c r="E16" s="7"/>
      <c r="F16" s="7"/>
      <c r="G16" s="7"/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"/>
  <sheetViews>
    <sheetView topLeftCell="A4" workbookViewId="0">
      <selection activeCell="A13" sqref="A13:XFD4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113</v>
      </c>
      <c r="B1" s="49" t="s">
        <v>72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1653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596.15841900000021</v>
      </c>
      <c r="I6" s="14">
        <v>712.47740399999998</v>
      </c>
      <c r="J6" s="14">
        <v>219.44509041069989</v>
      </c>
      <c r="K6" s="14">
        <v>138.10422854271565</v>
      </c>
      <c r="L6" s="14">
        <v>45.98977825953898</v>
      </c>
      <c r="M6" s="14">
        <v>35.351083608445265</v>
      </c>
      <c r="N6" s="15">
        <v>0.19383664347440224</v>
      </c>
      <c r="O6" s="15">
        <v>0.25838574777068246</v>
      </c>
      <c r="P6" s="16">
        <v>0.30800287725433589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SUM(H8:OFFSET(H6,MATCH("PROYECTOS",$A$8:$A$22,0),0))</f>
        <v>583.58017799999993</v>
      </c>
      <c r="I7" s="38">
        <f ca="1">SUM(I8:OFFSET(I6,MATCH("PROYECTOS",$A$8:$A$22,0),0))</f>
        <v>695.74650100000019</v>
      </c>
      <c r="J7" s="38">
        <f ca="1">SUM(J8:OFFSET(J6,MATCH("PROYECTOS",$A$8:$A$22,0),0))</f>
        <v>218.86617420374398</v>
      </c>
      <c r="K7" s="38">
        <f ca="1">SUM(K8:OFFSET(K6,MATCH("PROYECTOS",$A$8:$A$22,0),0))</f>
        <v>137.98892290291224</v>
      </c>
      <c r="L7" s="38">
        <f ca="1">SUM(L8:OFFSET(L6,MATCH("PROYECTOS",$A$8:$A$22,0),0))</f>
        <v>45.801919506632657</v>
      </c>
      <c r="M7" s="38">
        <f ca="1">SUM(M8:OFFSET(M6,MATCH("PROYECTOS",$A$8:$A$22,0),0))</f>
        <v>35.075331794199087</v>
      </c>
      <c r="N7" s="39">
        <f ca="1">IFERROR(K7/I7,0)</f>
        <v>0.1983321837832889</v>
      </c>
      <c r="O7" s="39">
        <f ca="1">IFERROR(SUM(K7,L7)/I7,0)</f>
        <v>0.26416351666214827</v>
      </c>
      <c r="P7" s="40">
        <f ca="1">IFERROR(SUM(K7,L7,M7)/I7,0)</f>
        <v>0.3145774702268232</v>
      </c>
      <c r="Q7" s="64"/>
      <c r="R7" s="38"/>
      <c r="S7" s="40"/>
    </row>
    <row r="8" spans="1:19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1</v>
      </c>
      <c r="G8" s="19" t="s">
        <v>539</v>
      </c>
      <c r="H8" s="20">
        <v>251.69562100000002</v>
      </c>
      <c r="I8" s="21">
        <v>356.164265</v>
      </c>
      <c r="J8" s="21">
        <f t="shared" ref="J8:J12" si="0">SUM(K8,L8,M8)</f>
        <v>131.96783691364863</v>
      </c>
      <c r="K8" s="21">
        <v>93.597550695531027</v>
      </c>
      <c r="L8" s="21">
        <v>25.369821656749991</v>
      </c>
      <c r="M8" s="21">
        <v>13.000464561367608</v>
      </c>
      <c r="N8" s="22">
        <f t="shared" ref="N8:N13" si="1">IFERROR(K8/I8,0)</f>
        <v>0.26279321058650013</v>
      </c>
      <c r="O8" s="22">
        <f t="shared" ref="O8:O13" si="2">IFERROR(SUM(K8,L8)/I8,0)</f>
        <v>0.33402388741127925</v>
      </c>
      <c r="P8" s="23">
        <f t="shared" ref="P8:P13" si="3">IFERROR(SUM(K8,L8,M8)/I8,0)</f>
        <v>0.37052520390738419</v>
      </c>
      <c r="Q8" s="70">
        <v>850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5004225</v>
      </c>
      <c r="C9" s="19" t="s">
        <v>1656</v>
      </c>
      <c r="D9" s="68">
        <v>3000001</v>
      </c>
      <c r="E9" s="19" t="s">
        <v>284</v>
      </c>
      <c r="F9" s="69">
        <v>87</v>
      </c>
      <c r="G9" s="19" t="s">
        <v>403</v>
      </c>
      <c r="H9" s="20">
        <v>17.946536999999996</v>
      </c>
      <c r="I9" s="21">
        <v>22.593080000000008</v>
      </c>
      <c r="J9" s="21">
        <f t="shared" si="0"/>
        <v>1.5586480611864317</v>
      </c>
      <c r="K9" s="21">
        <v>0.71756338811792375</v>
      </c>
      <c r="L9" s="21">
        <v>0.36890626671902282</v>
      </c>
      <c r="M9" s="21">
        <v>0.47217840634948516</v>
      </c>
      <c r="N9" s="22">
        <f t="shared" si="1"/>
        <v>3.1760317235096917E-2</v>
      </c>
      <c r="O9" s="22">
        <f t="shared" si="2"/>
        <v>4.8088603007511423E-2</v>
      </c>
      <c r="P9" s="23">
        <f t="shared" si="3"/>
        <v>6.8987852085082305E-2</v>
      </c>
      <c r="Q9" s="70">
        <v>77</v>
      </c>
      <c r="R9" s="21">
        <v>0</v>
      </c>
      <c r="S9" s="23">
        <f t="shared" ref="S9:S12" si="4">IFERROR(R9/Q9,0)</f>
        <v>0</v>
      </c>
    </row>
    <row r="10" spans="1:19" ht="25.5" x14ac:dyDescent="0.25">
      <c r="A10" s="17"/>
      <c r="B10" s="19">
        <v>5005068</v>
      </c>
      <c r="C10" s="19" t="s">
        <v>1657</v>
      </c>
      <c r="D10" s="68">
        <v>3000550</v>
      </c>
      <c r="E10" s="19" t="s">
        <v>1654</v>
      </c>
      <c r="F10" s="69">
        <v>138</v>
      </c>
      <c r="G10" s="19" t="s">
        <v>1660</v>
      </c>
      <c r="H10" s="20">
        <v>254.24621800000003</v>
      </c>
      <c r="I10" s="21">
        <v>256.25706200000008</v>
      </c>
      <c r="J10" s="21">
        <f t="shared" si="0"/>
        <v>69.71498348661919</v>
      </c>
      <c r="K10" s="21">
        <v>35.871855883176977</v>
      </c>
      <c r="L10" s="21">
        <v>16.62305979942721</v>
      </c>
      <c r="M10" s="21">
        <v>17.220067804015002</v>
      </c>
      <c r="N10" s="22">
        <f t="shared" si="1"/>
        <v>0.13998387245685728</v>
      </c>
      <c r="O10" s="22">
        <f t="shared" si="2"/>
        <v>0.20485256200511723</v>
      </c>
      <c r="P10" s="23">
        <f t="shared" si="3"/>
        <v>0.2720509746834574</v>
      </c>
      <c r="Q10" s="70">
        <v>18000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5005069</v>
      </c>
      <c r="C11" s="19" t="s">
        <v>1658</v>
      </c>
      <c r="D11" s="68">
        <v>3000550</v>
      </c>
      <c r="E11" s="19" t="s">
        <v>1654</v>
      </c>
      <c r="F11" s="69">
        <v>138</v>
      </c>
      <c r="G11" s="19" t="s">
        <v>1660</v>
      </c>
      <c r="H11" s="20">
        <v>5.2828279999999994</v>
      </c>
      <c r="I11" s="21">
        <v>5.7217100000000007</v>
      </c>
      <c r="J11" s="21">
        <f t="shared" si="0"/>
        <v>1.5039312457229244</v>
      </c>
      <c r="K11" s="21">
        <v>0.76933988464588765</v>
      </c>
      <c r="L11" s="21">
        <v>0.36854709073668346</v>
      </c>
      <c r="M11" s="21">
        <v>0.36604427034035325</v>
      </c>
      <c r="N11" s="22">
        <f t="shared" si="1"/>
        <v>0.13445978294004546</v>
      </c>
      <c r="O11" s="22">
        <f t="shared" si="2"/>
        <v>0.19887183645843129</v>
      </c>
      <c r="P11" s="23">
        <f t="shared" si="3"/>
        <v>0.26284646473220841</v>
      </c>
      <c r="Q11" s="70">
        <v>0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5005070</v>
      </c>
      <c r="C12" s="19" t="s">
        <v>1659</v>
      </c>
      <c r="D12" s="68">
        <v>3000668</v>
      </c>
      <c r="E12" s="19" t="s">
        <v>1655</v>
      </c>
      <c r="F12" s="69">
        <v>476</v>
      </c>
      <c r="G12" s="19" t="s">
        <v>819</v>
      </c>
      <c r="H12" s="20">
        <v>54.408973999999994</v>
      </c>
      <c r="I12" s="21">
        <v>55.010384000000002</v>
      </c>
      <c r="J12" s="21">
        <f t="shared" si="0"/>
        <v>14.12077449656681</v>
      </c>
      <c r="K12" s="21">
        <v>7.0326130514404213</v>
      </c>
      <c r="L12" s="21">
        <v>3.0715846929997497</v>
      </c>
      <c r="M12" s="21">
        <v>4.0165767521266389</v>
      </c>
      <c r="N12" s="22">
        <f t="shared" si="1"/>
        <v>0.12784155535871958</v>
      </c>
      <c r="O12" s="22">
        <f t="shared" si="2"/>
        <v>0.18367800785466559</v>
      </c>
      <c r="P12" s="23">
        <f t="shared" si="3"/>
        <v>0.25669289086523756</v>
      </c>
      <c r="Q12" s="70">
        <v>65000</v>
      </c>
      <c r="R12" s="21">
        <v>0</v>
      </c>
      <c r="S12" s="23">
        <f t="shared" si="4"/>
        <v>0</v>
      </c>
    </row>
    <row r="13" spans="1:19" ht="15.75" thickBot="1" x14ac:dyDescent="0.3">
      <c r="A13" s="41" t="s">
        <v>302</v>
      </c>
      <c r="B13" s="43"/>
      <c r="C13" s="43"/>
      <c r="D13" s="65"/>
      <c r="E13" s="43"/>
      <c r="F13" s="66"/>
      <c r="G13" s="43"/>
      <c r="H13" s="44">
        <f t="shared" ref="H13:M13" ca="1" si="5">OFFSET(H13,-MATCH("PROYECTOS",$A$8:$A$22,0)-1,0)-(OFFSET(H13,-MATCH("PROYECTOS",$A$8:$A$22,0),0))</f>
        <v>12.578241000000276</v>
      </c>
      <c r="I13" s="45">
        <f t="shared" ca="1" si="5"/>
        <v>16.730902999999785</v>
      </c>
      <c r="J13" s="45">
        <f t="shared" ca="1" si="5"/>
        <v>0.57891620695590973</v>
      </c>
      <c r="K13" s="45">
        <f t="shared" ca="1" si="5"/>
        <v>0.11530563980340958</v>
      </c>
      <c r="L13" s="45">
        <f t="shared" ca="1" si="5"/>
        <v>0.18785875290632248</v>
      </c>
      <c r="M13" s="45">
        <f t="shared" ca="1" si="5"/>
        <v>0.27575181424617767</v>
      </c>
      <c r="N13" s="46">
        <f t="shared" ca="1" si="1"/>
        <v>6.8917762420480869E-3</v>
      </c>
      <c r="O13" s="46">
        <f t="shared" ca="1" si="2"/>
        <v>1.8120025721847528E-2</v>
      </c>
      <c r="P13" s="47">
        <f t="shared" ca="1" si="3"/>
        <v>3.4601611578043166E-2</v>
      </c>
      <c r="Q13" s="67"/>
      <c r="R13" s="45"/>
      <c r="S13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114</v>
      </c>
      <c r="B1" s="50" t="s">
        <v>73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1663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34.858772999999999</v>
      </c>
      <c r="E6" s="14">
        <v>35.442323999999992</v>
      </c>
      <c r="F6" s="14">
        <v>9.0397210282753804</v>
      </c>
      <c r="G6" s="14">
        <v>4.2996375381553662</v>
      </c>
      <c r="H6" s="14">
        <v>2.2808404597744811</v>
      </c>
      <c r="I6" s="14">
        <v>2.459243030345533</v>
      </c>
      <c r="J6" s="15">
        <v>0.12131364574612452</v>
      </c>
      <c r="K6" s="15">
        <v>0.18566722650382206</v>
      </c>
      <c r="L6" s="16">
        <v>0.25505440975810112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34.858772999999992</v>
      </c>
      <c r="E7" s="38">
        <f ca="1">SUM(E8:OFFSET(E6,MATCH("GOBIERNOS REGIONALES",$A$8:$A$50,0),0))</f>
        <v>35.442323999999992</v>
      </c>
      <c r="F7" s="38">
        <f ca="1">SUM(F8:OFFSET(F6,MATCH("GOBIERNOS REGIONALES",$A$8:$A$50,0),0))</f>
        <v>9.0397210282753804</v>
      </c>
      <c r="G7" s="38">
        <f ca="1">SUM(G8:OFFSET(G6,MATCH("GOBIERNOS REGIONALES",$A$8:$A$50,0),0))</f>
        <v>4.2996375381553662</v>
      </c>
      <c r="H7" s="38">
        <f ca="1">SUM(H8:OFFSET(H6,MATCH("GOBIERNOS REGIONALES",$A$8:$A$50,0),0))</f>
        <v>2.2808404597744811</v>
      </c>
      <c r="I7" s="38">
        <f ca="1">SUM(I8:OFFSET(I6,MATCH("GOBIERNOS REGIONALES",$A$8:$A$50,0),0))</f>
        <v>2.459243030345533</v>
      </c>
      <c r="J7" s="39">
        <f ca="1">IFERROR(G7/E7,0)</f>
        <v>0.12131364574612452</v>
      </c>
      <c r="K7" s="39">
        <f ca="1">IFERROR(SUM(G7,H7)/E7,0)</f>
        <v>0.18566722650382206</v>
      </c>
      <c r="L7" s="40">
        <f ca="1">IFERROR(SUM(G7,H7,I7)/E7,0)</f>
        <v>0.25505440975810112</v>
      </c>
      <c r="M7" s="4"/>
    </row>
    <row r="8" spans="1:13" ht="38.25" x14ac:dyDescent="0.25">
      <c r="A8" s="17"/>
      <c r="B8" s="18">
        <v>183</v>
      </c>
      <c r="C8" s="19" t="s">
        <v>156</v>
      </c>
      <c r="D8" s="20">
        <v>34.858772999999992</v>
      </c>
      <c r="E8" s="21">
        <v>35.442323999999992</v>
      </c>
      <c r="F8" s="21">
        <f t="shared" ref="F8:F10" si="0">SUM(G8,H8,I8)</f>
        <v>9.0397210282753804</v>
      </c>
      <c r="G8" s="21">
        <v>4.2996375381553662</v>
      </c>
      <c r="H8" s="21">
        <v>2.2808404597744811</v>
      </c>
      <c r="I8" s="21">
        <v>2.459243030345533</v>
      </c>
      <c r="J8" s="22">
        <f t="shared" ref="J8:J10" si="1">IFERROR(G8/E8,0)</f>
        <v>0.12131364574612452</v>
      </c>
      <c r="K8" s="22">
        <f t="shared" ref="K8:K10" si="2">IFERROR(SUM(G8,H8)/E8,0)</f>
        <v>0.18566722650382206</v>
      </c>
      <c r="L8" s="23">
        <f t="shared" ref="L8:L10" si="3">IFERROR(SUM(G8,H8,I8)/E8,0)</f>
        <v>0.25505440975810112</v>
      </c>
      <c r="M8" s="4"/>
    </row>
    <row r="9" spans="1:13" ht="15.75" thickBot="1" x14ac:dyDescent="0.3">
      <c r="A9" s="41" t="s">
        <v>214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241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114</v>
      </c>
      <c r="B1" s="51" t="s">
        <v>73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1664</v>
      </c>
      <c r="N2" s="72" t="s">
        <v>1679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34.858772999999999</v>
      </c>
      <c r="E6" s="14">
        <f ca="1">SUM(E7:OFFSET(E7,50,0))</f>
        <v>35.442323999999992</v>
      </c>
      <c r="F6" s="14">
        <f ca="1">SUM(F7:OFFSET(F7,50,0))</f>
        <v>9.0397210282753804</v>
      </c>
      <c r="G6" s="14">
        <f ca="1">SUM(G7:OFFSET(G7,50,0))</f>
        <v>4.2996375381553662</v>
      </c>
      <c r="H6" s="14">
        <f ca="1">SUM(H7:OFFSET(H7,50,0))</f>
        <v>2.2808404597744811</v>
      </c>
      <c r="I6" s="14">
        <f ca="1">SUM(I7:OFFSET(I7,50,0))</f>
        <v>2.459243030345533</v>
      </c>
      <c r="J6" s="15">
        <f ca="1">IFERROR(G6/E6,0)</f>
        <v>0.12131364574612452</v>
      </c>
      <c r="K6" s="15">
        <f ca="1">IFERROR(SUM(G6,H6)/E6,0)</f>
        <v>0.18566722650382206</v>
      </c>
      <c r="L6" s="16">
        <f ca="1">IFERROR(SUM(G6,H6,I6)/E6,0)</f>
        <v>0.25505440975810112</v>
      </c>
      <c r="M6" s="4"/>
      <c r="O6" s="5" t="s">
        <v>321</v>
      </c>
      <c r="P6" s="71" t="s">
        <v>322</v>
      </c>
    </row>
    <row r="7" spans="1:16" ht="15.75" thickBot="1" x14ac:dyDescent="0.3">
      <c r="A7" s="24"/>
      <c r="B7" s="56">
        <v>15</v>
      </c>
      <c r="C7" s="26" t="s">
        <v>272</v>
      </c>
      <c r="D7" s="27">
        <v>34.858772999999999</v>
      </c>
      <c r="E7" s="28">
        <v>35.442323999999992</v>
      </c>
      <c r="F7" s="28">
        <f>SUM(G7,H7,I7)</f>
        <v>9.0397210282753804</v>
      </c>
      <c r="G7" s="28">
        <v>4.2996375381553662</v>
      </c>
      <c r="H7" s="28">
        <v>2.2808404597744811</v>
      </c>
      <c r="I7" s="28">
        <v>2.459243030345533</v>
      </c>
      <c r="J7" s="29">
        <f>IFERROR(G7/E7,0)</f>
        <v>0.12131364574612452</v>
      </c>
      <c r="K7" s="29">
        <f>IFERROR(SUM(G7,H7)/E7,0)</f>
        <v>0.18566722650382206</v>
      </c>
      <c r="L7" s="30">
        <f>IFERROR(SUM(G7,H7,I7)/E7,0)</f>
        <v>0.25505440975810112</v>
      </c>
      <c r="M7" s="4"/>
      <c r="N7" t="s">
        <v>272</v>
      </c>
      <c r="O7" s="5">
        <v>9.0397210282753804</v>
      </c>
      <c r="P7" s="71">
        <v>0.25505440975810112</v>
      </c>
    </row>
    <row r="8" spans="1:16" x14ac:dyDescent="0.25">
      <c r="O8" s="5"/>
      <c r="P8" s="71"/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topLeftCell="A8"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114</v>
      </c>
      <c r="B1" s="49" t="s">
        <v>73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1665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34.858772999999999</v>
      </c>
      <c r="E6" s="14">
        <v>35.442323999999992</v>
      </c>
      <c r="F6" s="14">
        <v>9.0397210282753804</v>
      </c>
      <c r="G6" s="14">
        <v>4.2996375381553662</v>
      </c>
      <c r="H6" s="14">
        <v>2.2808404597744811</v>
      </c>
      <c r="I6" s="14">
        <v>2.459243030345533</v>
      </c>
      <c r="J6" s="15">
        <v>0.12131364574612452</v>
      </c>
      <c r="K6" s="15">
        <v>0.18566722650382206</v>
      </c>
      <c r="L6" s="16">
        <v>0.25505440975810112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34.858772999999992</v>
      </c>
      <c r="E7" s="38">
        <f ca="1">SUM(E8:OFFSET(E6,MATCH("PROYECTOS",$A$8:$A$50,0),0))</f>
        <v>35.442323999999999</v>
      </c>
      <c r="F7" s="38">
        <f ca="1">SUM(F8:OFFSET(F6,MATCH("PROYECTOS",$A$8:$A$50,0),0))</f>
        <v>9.0397210282753804</v>
      </c>
      <c r="G7" s="38">
        <f ca="1">SUM(G8:OFFSET(G6,MATCH("PROYECTOS",$A$8:$A$50,0),0))</f>
        <v>4.2996375381553662</v>
      </c>
      <c r="H7" s="38">
        <f ca="1">SUM(H8:OFFSET(H6,MATCH("PROYECTOS",$A$8:$A$50,0),0))</f>
        <v>2.2808404597744811</v>
      </c>
      <c r="I7" s="38">
        <f ca="1">SUM(I8:OFFSET(I6,MATCH("PROYECTOS",$A$8:$A$50,0),0))</f>
        <v>2.459243030345533</v>
      </c>
      <c r="J7" s="39">
        <f ca="1">IFERROR(G7/E7,0)</f>
        <v>0.12131364574612451</v>
      </c>
      <c r="K7" s="39">
        <f ca="1">IFERROR(SUM(G7,H7)/E7,0)</f>
        <v>0.18566722650382203</v>
      </c>
      <c r="L7" s="40">
        <f ca="1">IFERROR(SUM(G7,H7,I7)/E7,0)</f>
        <v>0.25505440975810112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0.47263199999999994</v>
      </c>
      <c r="E8" s="21">
        <v>0.47263199999999994</v>
      </c>
      <c r="F8" s="21">
        <f t="shared" ref="F8:F11" si="0">SUM(G8,H8,I8)</f>
        <v>0.15071694721700624</v>
      </c>
      <c r="G8" s="21">
        <v>8.8149747345596552E-2</v>
      </c>
      <c r="H8" s="21">
        <v>4.8353199439588934E-2</v>
      </c>
      <c r="I8" s="21">
        <v>1.421400043182075E-2</v>
      </c>
      <c r="J8" s="22">
        <f t="shared" ref="J8:J12" si="1">IFERROR(G8/E8,0)</f>
        <v>0.18650820796221282</v>
      </c>
      <c r="K8" s="22">
        <f t="shared" ref="K8:K12" si="2">IFERROR(SUM(G8,H8)/E8,0)</f>
        <v>0.2888144408021156</v>
      </c>
      <c r="L8" s="23">
        <f t="shared" ref="L8:L12" si="3">IFERROR(SUM(G8,H8,I8)/E8,0)</f>
        <v>0.31888857973435203</v>
      </c>
      <c r="M8" s="4"/>
    </row>
    <row r="9" spans="1:13" ht="38.25" x14ac:dyDescent="0.25">
      <c r="A9" s="17"/>
      <c r="B9" s="19">
        <v>3000555</v>
      </c>
      <c r="C9" s="19" t="s">
        <v>1667</v>
      </c>
      <c r="D9" s="20">
        <v>10.704546999999996</v>
      </c>
      <c r="E9" s="21">
        <v>10.796253</v>
      </c>
      <c r="F9" s="21">
        <f t="shared" si="0"/>
        <v>3.2887843119169702</v>
      </c>
      <c r="G9" s="21">
        <v>1.8097884999588132</v>
      </c>
      <c r="H9" s="21">
        <v>0.67676150629267795</v>
      </c>
      <c r="I9" s="21">
        <v>0.80223430566547904</v>
      </c>
      <c r="J9" s="22">
        <f t="shared" si="1"/>
        <v>0.16763116795788438</v>
      </c>
      <c r="K9" s="22">
        <f t="shared" si="2"/>
        <v>0.23031601855305642</v>
      </c>
      <c r="L9" s="23">
        <f t="shared" si="3"/>
        <v>0.30462275309007397</v>
      </c>
      <c r="M9" s="4"/>
    </row>
    <row r="10" spans="1:13" ht="38.25" x14ac:dyDescent="0.25">
      <c r="A10" s="17"/>
      <c r="B10" s="19">
        <v>3000644</v>
      </c>
      <c r="C10" s="19" t="s">
        <v>1668</v>
      </c>
      <c r="D10" s="20">
        <v>4.003088</v>
      </c>
      <c r="E10" s="21">
        <v>4.0401440000000006</v>
      </c>
      <c r="F10" s="21">
        <f t="shared" si="0"/>
        <v>0.68182178669667337</v>
      </c>
      <c r="G10" s="21">
        <v>0.24609895918547409</v>
      </c>
      <c r="H10" s="21">
        <v>0.16628364186180988</v>
      </c>
      <c r="I10" s="21">
        <v>0.2694391856493894</v>
      </c>
      <c r="J10" s="22">
        <f t="shared" si="1"/>
        <v>6.091341278565171E-2</v>
      </c>
      <c r="K10" s="22">
        <f t="shared" si="2"/>
        <v>0.10207126306569367</v>
      </c>
      <c r="L10" s="23">
        <f t="shared" si="3"/>
        <v>0.16876175371389565</v>
      </c>
      <c r="M10" s="4"/>
    </row>
    <row r="11" spans="1:13" ht="38.25" x14ac:dyDescent="0.25">
      <c r="A11" s="17"/>
      <c r="B11" s="19">
        <v>3000645</v>
      </c>
      <c r="C11" s="19" t="s">
        <v>1669</v>
      </c>
      <c r="D11" s="20">
        <v>19.678505999999999</v>
      </c>
      <c r="E11" s="21">
        <v>20.133294999999993</v>
      </c>
      <c r="F11" s="21">
        <f t="shared" si="0"/>
        <v>4.9183979824447306</v>
      </c>
      <c r="G11" s="21">
        <v>2.1556003316654824</v>
      </c>
      <c r="H11" s="21">
        <v>1.3894421121804044</v>
      </c>
      <c r="I11" s="21">
        <v>1.3733555385988439</v>
      </c>
      <c r="J11" s="22">
        <f t="shared" si="1"/>
        <v>0.10706644549069008</v>
      </c>
      <c r="K11" s="22">
        <f t="shared" si="2"/>
        <v>0.17607860232743264</v>
      </c>
      <c r="L11" s="23">
        <f t="shared" si="3"/>
        <v>0.24429175564380953</v>
      </c>
      <c r="M11" s="4"/>
    </row>
    <row r="12" spans="1:13" ht="15.75" thickBot="1" x14ac:dyDescent="0.3">
      <c r="A12" s="41" t="s">
        <v>302</v>
      </c>
      <c r="B12" s="43"/>
      <c r="C12" s="43"/>
      <c r="D12" s="44">
        <f ca="1">OFFSET(D12,-MATCH("PROYECTOS",$A$8:$A$50,0)-1,0)-(OFFSET(D12,-MATCH("PROYECTOS",$A$8:$A$50,0),0))</f>
        <v>0</v>
      </c>
      <c r="E12" s="45">
        <f t="shared" ref="E12:I12" ca="1" si="4">OFFSET(E12,-MATCH("PROYECTOS",$A$8:$A$50,0)-1,0)-(OFFSET(E12,-MATCH("PROYECTOS",$A$8:$A$50,0),0))</f>
        <v>0</v>
      </c>
      <c r="F12" s="45">
        <f t="shared" ca="1" si="4"/>
        <v>0</v>
      </c>
      <c r="G12" s="45">
        <f t="shared" ca="1" si="4"/>
        <v>0</v>
      </c>
      <c r="H12" s="45">
        <f t="shared" ca="1" si="4"/>
        <v>0</v>
      </c>
      <c r="I12" s="45">
        <f t="shared" ca="1" si="4"/>
        <v>0</v>
      </c>
      <c r="J12" s="46">
        <f t="shared" ca="1" si="1"/>
        <v>0</v>
      </c>
      <c r="K12" s="46">
        <f t="shared" ca="1" si="2"/>
        <v>0</v>
      </c>
      <c r="L12" s="47">
        <f t="shared" ca="1" si="3"/>
        <v>0</v>
      </c>
      <c r="M12" s="4"/>
    </row>
    <row r="13" spans="1:13" ht="15.75" thickBot="1" x14ac:dyDescent="0.3"/>
    <row r="14" spans="1:13" ht="15.75" thickBot="1" x14ac:dyDescent="0.3">
      <c r="A14" s="89" t="s">
        <v>324</v>
      </c>
      <c r="B14" s="90"/>
      <c r="C14" s="90"/>
      <c r="D14" s="91"/>
    </row>
    <row r="15" spans="1:13" ht="15.75" thickBot="1" x14ac:dyDescent="0.3">
      <c r="A15" s="1" t="s">
        <v>1680</v>
      </c>
    </row>
    <row r="16" spans="1:13" ht="45" customHeight="1" x14ac:dyDescent="0.25">
      <c r="A16" s="82" t="s">
        <v>326</v>
      </c>
      <c r="B16" s="83"/>
      <c r="C16" s="83"/>
      <c r="D16" s="94" t="s">
        <v>327</v>
      </c>
    </row>
    <row r="17" spans="1:4" ht="15.75" thickBot="1" x14ac:dyDescent="0.3">
      <c r="A17" s="92"/>
      <c r="B17" s="93"/>
      <c r="C17" s="93"/>
      <c r="D17" s="95"/>
    </row>
    <row r="18" spans="1:4" ht="38.25" x14ac:dyDescent="0.25">
      <c r="A18" s="17"/>
      <c r="B18" s="19">
        <v>3000644</v>
      </c>
      <c r="C18" s="19" t="s">
        <v>1668</v>
      </c>
      <c r="D18" s="23">
        <v>0.16876175371389565</v>
      </c>
    </row>
    <row r="19" spans="1:4" ht="39" thickBot="1" x14ac:dyDescent="0.3">
      <c r="A19" s="24"/>
      <c r="B19" s="26">
        <v>3000645</v>
      </c>
      <c r="C19" s="26" t="s">
        <v>1669</v>
      </c>
      <c r="D19" s="30">
        <v>0.24429175564380953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topLeftCell="A12" workbookViewId="0">
      <selection activeCell="A17" sqref="A17:XFD4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114</v>
      </c>
      <c r="B1" s="49" t="s">
        <v>73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1666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34.858772999999999</v>
      </c>
      <c r="I6" s="14">
        <v>35.442323999999992</v>
      </c>
      <c r="J6" s="14">
        <v>9.0397210282753804</v>
      </c>
      <c r="K6" s="14">
        <v>4.2996375381553662</v>
      </c>
      <c r="L6" s="14">
        <v>2.2808404597744811</v>
      </c>
      <c r="M6" s="14">
        <v>2.459243030345533</v>
      </c>
      <c r="N6" s="15">
        <v>0.12131364574612452</v>
      </c>
      <c r="O6" s="15">
        <v>0.18566722650382206</v>
      </c>
      <c r="P6" s="16">
        <v>0.25505440975810112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SUM(H8:OFFSET(H6,MATCH("PROYECTOS",$A$8:$A$26,0),0))</f>
        <v>34.858772999999999</v>
      </c>
      <c r="I7" s="38">
        <f ca="1">SUM(I8:OFFSET(I6,MATCH("PROYECTOS",$A$8:$A$26,0),0))</f>
        <v>35.442323999999992</v>
      </c>
      <c r="J7" s="38">
        <f ca="1">SUM(J8:OFFSET(J6,MATCH("PROYECTOS",$A$8:$A$26,0),0))</f>
        <v>9.0397210282753804</v>
      </c>
      <c r="K7" s="38">
        <f ca="1">SUM(K8:OFFSET(K6,MATCH("PROYECTOS",$A$8:$A$26,0),0))</f>
        <v>4.2996375381553662</v>
      </c>
      <c r="L7" s="38">
        <f ca="1">SUM(L8:OFFSET(L6,MATCH("PROYECTOS",$A$8:$A$26,0),0))</f>
        <v>2.2808404597744811</v>
      </c>
      <c r="M7" s="38">
        <f ca="1">SUM(M8:OFFSET(M6,MATCH("PROYECTOS",$A$8:$A$26,0),0))</f>
        <v>2.459243030345533</v>
      </c>
      <c r="N7" s="39">
        <f ca="1">IFERROR(K7/I7,0)</f>
        <v>0.12131364574612452</v>
      </c>
      <c r="O7" s="39">
        <f ca="1">IFERROR(SUM(K7,L7)/I7,0)</f>
        <v>0.18566722650382206</v>
      </c>
      <c r="P7" s="40">
        <f ca="1">IFERROR(SUM(K7,L7,M7)/I7,0)</f>
        <v>0.25505440975810112</v>
      </c>
      <c r="Q7" s="64"/>
      <c r="R7" s="38"/>
      <c r="S7" s="40"/>
    </row>
    <row r="8" spans="1:19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1</v>
      </c>
      <c r="G8" s="19" t="s">
        <v>539</v>
      </c>
      <c r="H8" s="20">
        <v>0.47263199999999994</v>
      </c>
      <c r="I8" s="21">
        <v>0.47263199999999994</v>
      </c>
      <c r="J8" s="21">
        <f t="shared" ref="J8:J16" si="0">SUM(K8,L8,M8)</f>
        <v>0.15071694721700624</v>
      </c>
      <c r="K8" s="21">
        <v>8.8149747345596552E-2</v>
      </c>
      <c r="L8" s="21">
        <v>4.8353199439588934E-2</v>
      </c>
      <c r="M8" s="21">
        <v>1.421400043182075E-2</v>
      </c>
      <c r="N8" s="22">
        <f t="shared" ref="N8:N17" si="1">IFERROR(K8/I8,0)</f>
        <v>0.18650820796221282</v>
      </c>
      <c r="O8" s="22">
        <f t="shared" ref="O8:O17" si="2">IFERROR(SUM(K8,L8)/I8,0)</f>
        <v>0.2888144408021156</v>
      </c>
      <c r="P8" s="23">
        <f t="shared" ref="P8:P17" si="3">IFERROR(SUM(K8,L8,M8)/I8,0)</f>
        <v>0.31888857973435203</v>
      </c>
      <c r="Q8" s="70">
        <v>0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5004232</v>
      </c>
      <c r="C9" s="19" t="s">
        <v>1670</v>
      </c>
      <c r="D9" s="68">
        <v>3000555</v>
      </c>
      <c r="E9" s="19" t="s">
        <v>1667</v>
      </c>
      <c r="F9" s="69">
        <v>476</v>
      </c>
      <c r="G9" s="19" t="s">
        <v>819</v>
      </c>
      <c r="H9" s="20">
        <v>9.962672999999997</v>
      </c>
      <c r="I9" s="21">
        <v>10.054378999999999</v>
      </c>
      <c r="J9" s="21">
        <f t="shared" si="0"/>
        <v>3.1491780453288811</v>
      </c>
      <c r="K9" s="21">
        <v>1.8091232299339026</v>
      </c>
      <c r="L9" s="21">
        <v>0.64966150576219661</v>
      </c>
      <c r="M9" s="21">
        <v>0.69039330963278189</v>
      </c>
      <c r="N9" s="22">
        <f t="shared" si="1"/>
        <v>0.17993386065254779</v>
      </c>
      <c r="O9" s="22">
        <f t="shared" si="2"/>
        <v>0.24454864250652372</v>
      </c>
      <c r="P9" s="23">
        <f t="shared" si="3"/>
        <v>0.31321457499552002</v>
      </c>
      <c r="Q9" s="70">
        <v>0</v>
      </c>
      <c r="R9" s="21">
        <v>0</v>
      </c>
      <c r="S9" s="23">
        <f t="shared" ref="S9:S16" si="4">IFERROR(R9/Q9,0)</f>
        <v>0</v>
      </c>
    </row>
    <row r="10" spans="1:19" ht="38.25" x14ac:dyDescent="0.25">
      <c r="A10" s="17"/>
      <c r="B10" s="19">
        <v>5004233</v>
      </c>
      <c r="C10" s="19" t="s">
        <v>1671</v>
      </c>
      <c r="D10" s="68">
        <v>3000555</v>
      </c>
      <c r="E10" s="19" t="s">
        <v>1667</v>
      </c>
      <c r="F10" s="69">
        <v>476</v>
      </c>
      <c r="G10" s="19" t="s">
        <v>819</v>
      </c>
      <c r="H10" s="20">
        <v>0.74187400000000003</v>
      </c>
      <c r="I10" s="21">
        <v>0.74187400000000014</v>
      </c>
      <c r="J10" s="21">
        <f t="shared" si="0"/>
        <v>0.13960626658808906</v>
      </c>
      <c r="K10" s="21">
        <v>6.6527002491056919E-4</v>
      </c>
      <c r="L10" s="21">
        <v>2.7100000530481339E-2</v>
      </c>
      <c r="M10" s="21">
        <v>0.11184099603269715</v>
      </c>
      <c r="N10" s="22">
        <f t="shared" si="1"/>
        <v>8.9674260711464357E-4</v>
      </c>
      <c r="O10" s="22">
        <f t="shared" si="2"/>
        <v>3.7425857430496152E-2</v>
      </c>
      <c r="P10" s="23">
        <f t="shared" si="3"/>
        <v>0.18818056245142575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5004979</v>
      </c>
      <c r="C11" s="19" t="s">
        <v>1672</v>
      </c>
      <c r="D11" s="68">
        <v>3000644</v>
      </c>
      <c r="E11" s="19" t="s">
        <v>1668</v>
      </c>
      <c r="F11" s="69">
        <v>86</v>
      </c>
      <c r="G11" s="19" t="s">
        <v>508</v>
      </c>
      <c r="H11" s="20">
        <v>2.5228550000000003</v>
      </c>
      <c r="I11" s="21">
        <v>2.5599110000000005</v>
      </c>
      <c r="J11" s="21">
        <f t="shared" si="0"/>
        <v>0.62021142739104107</v>
      </c>
      <c r="K11" s="21">
        <v>0.24149230937473476</v>
      </c>
      <c r="L11" s="21">
        <v>0.15616491189575754</v>
      </c>
      <c r="M11" s="21">
        <v>0.22255420612054877</v>
      </c>
      <c r="N11" s="22">
        <f t="shared" si="1"/>
        <v>9.4336213006911071E-2</v>
      </c>
      <c r="O11" s="22">
        <f t="shared" si="2"/>
        <v>0.15534025255975392</v>
      </c>
      <c r="P11" s="23">
        <f t="shared" si="3"/>
        <v>0.24227851178851176</v>
      </c>
      <c r="Q11" s="70">
        <v>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5004980</v>
      </c>
      <c r="C12" s="19" t="s">
        <v>1673</v>
      </c>
      <c r="D12" s="68">
        <v>3000644</v>
      </c>
      <c r="E12" s="19" t="s">
        <v>1668</v>
      </c>
      <c r="F12" s="69">
        <v>86</v>
      </c>
      <c r="G12" s="19" t="s">
        <v>508</v>
      </c>
      <c r="H12" s="20">
        <v>0.48603900000000005</v>
      </c>
      <c r="I12" s="21">
        <v>0.486039</v>
      </c>
      <c r="J12" s="21">
        <f t="shared" si="0"/>
        <v>1.059424999402836E-2</v>
      </c>
      <c r="K12" s="21">
        <v>0</v>
      </c>
      <c r="L12" s="21">
        <v>5.512080155313015E-3</v>
      </c>
      <c r="M12" s="21">
        <v>5.0821698387153447E-3</v>
      </c>
      <c r="N12" s="22">
        <f t="shared" si="1"/>
        <v>0</v>
      </c>
      <c r="O12" s="22">
        <f t="shared" si="2"/>
        <v>1.1340818648941783E-2</v>
      </c>
      <c r="P12" s="23">
        <f t="shared" si="3"/>
        <v>2.1797119148933234E-2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5004981</v>
      </c>
      <c r="C13" s="19" t="s">
        <v>1674</v>
      </c>
      <c r="D13" s="68">
        <v>3000644</v>
      </c>
      <c r="E13" s="19" t="s">
        <v>1668</v>
      </c>
      <c r="F13" s="69">
        <v>587</v>
      </c>
      <c r="G13" s="19" t="s">
        <v>1678</v>
      </c>
      <c r="H13" s="20">
        <v>0.99419400000000002</v>
      </c>
      <c r="I13" s="21">
        <v>0.99419400000000002</v>
      </c>
      <c r="J13" s="21">
        <f t="shared" si="0"/>
        <v>5.1016109311603941E-2</v>
      </c>
      <c r="K13" s="21">
        <v>4.6066498107393272E-3</v>
      </c>
      <c r="L13" s="21">
        <v>4.6066498107393272E-3</v>
      </c>
      <c r="M13" s="21">
        <v>4.1802809690125287E-2</v>
      </c>
      <c r="N13" s="22">
        <f t="shared" si="1"/>
        <v>4.6335522148990308E-3</v>
      </c>
      <c r="O13" s="22">
        <f t="shared" si="2"/>
        <v>9.2671044297980617E-3</v>
      </c>
      <c r="P13" s="23">
        <f t="shared" si="3"/>
        <v>5.1314038619830679E-2</v>
      </c>
      <c r="Q13" s="70">
        <v>0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5004982</v>
      </c>
      <c r="C14" s="19" t="s">
        <v>1675</v>
      </c>
      <c r="D14" s="68">
        <v>3000645</v>
      </c>
      <c r="E14" s="19" t="s">
        <v>1669</v>
      </c>
      <c r="F14" s="69">
        <v>109</v>
      </c>
      <c r="G14" s="19" t="s">
        <v>667</v>
      </c>
      <c r="H14" s="20">
        <v>1.5570729999999999</v>
      </c>
      <c r="I14" s="21">
        <v>1.5877559999999999</v>
      </c>
      <c r="J14" s="21">
        <f t="shared" si="0"/>
        <v>0.40839303331449628</v>
      </c>
      <c r="K14" s="21">
        <v>0.2103674435056746</v>
      </c>
      <c r="L14" s="21">
        <v>9.9216739647090435E-2</v>
      </c>
      <c r="M14" s="21">
        <v>9.8808850161731243E-2</v>
      </c>
      <c r="N14" s="22">
        <f t="shared" si="1"/>
        <v>0.13249355915246083</v>
      </c>
      <c r="O14" s="22">
        <f t="shared" si="2"/>
        <v>0.19498221587748057</v>
      </c>
      <c r="P14" s="23">
        <f t="shared" si="3"/>
        <v>0.25721397577114891</v>
      </c>
      <c r="Q14" s="70">
        <v>0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5004983</v>
      </c>
      <c r="C15" s="19" t="s">
        <v>1676</v>
      </c>
      <c r="D15" s="68">
        <v>3000645</v>
      </c>
      <c r="E15" s="19" t="s">
        <v>1669</v>
      </c>
      <c r="F15" s="69">
        <v>587</v>
      </c>
      <c r="G15" s="19" t="s">
        <v>1678</v>
      </c>
      <c r="H15" s="20">
        <v>0.28825400000000001</v>
      </c>
      <c r="I15" s="21">
        <v>0.28825400000000001</v>
      </c>
      <c r="J15" s="21">
        <f t="shared" si="0"/>
        <v>5.4878459151950665E-2</v>
      </c>
      <c r="K15" s="21">
        <v>2.94398995465599E-2</v>
      </c>
      <c r="L15" s="21">
        <v>1.5225559822283685E-2</v>
      </c>
      <c r="M15" s="21">
        <v>1.021299978310708E-2</v>
      </c>
      <c r="N15" s="22">
        <f t="shared" si="1"/>
        <v>0.10213179885295573</v>
      </c>
      <c r="O15" s="22">
        <f t="shared" si="2"/>
        <v>0.15495174175846158</v>
      </c>
      <c r="P15" s="23">
        <f t="shared" si="3"/>
        <v>0.19038229877798976</v>
      </c>
      <c r="Q15" s="70">
        <v>0</v>
      </c>
      <c r="R15" s="21">
        <v>0</v>
      </c>
      <c r="S15" s="23">
        <f t="shared" si="4"/>
        <v>0</v>
      </c>
    </row>
    <row r="16" spans="1:19" ht="38.25" x14ac:dyDescent="0.25">
      <c r="A16" s="17"/>
      <c r="B16" s="19">
        <v>5004984</v>
      </c>
      <c r="C16" s="19" t="s">
        <v>1677</v>
      </c>
      <c r="D16" s="68">
        <v>3000645</v>
      </c>
      <c r="E16" s="19" t="s">
        <v>1669</v>
      </c>
      <c r="F16" s="69">
        <v>53</v>
      </c>
      <c r="G16" s="19" t="s">
        <v>635</v>
      </c>
      <c r="H16" s="20">
        <v>17.833179000000001</v>
      </c>
      <c r="I16" s="21">
        <v>18.257284999999996</v>
      </c>
      <c r="J16" s="21">
        <f t="shared" si="0"/>
        <v>4.4551264899782836</v>
      </c>
      <c r="K16" s="21">
        <v>1.9157929886132479</v>
      </c>
      <c r="L16" s="21">
        <v>1.2749998127110302</v>
      </c>
      <c r="M16" s="21">
        <v>1.2643336886540055</v>
      </c>
      <c r="N16" s="22">
        <f t="shared" si="1"/>
        <v>0.10493307129801875</v>
      </c>
      <c r="O16" s="22">
        <f t="shared" si="2"/>
        <v>0.17476819808226024</v>
      </c>
      <c r="P16" s="23">
        <f t="shared" si="3"/>
        <v>0.24401911291729764</v>
      </c>
      <c r="Q16" s="70">
        <v>0</v>
      </c>
      <c r="R16" s="21">
        <v>0</v>
      </c>
      <c r="S16" s="23">
        <f t="shared" si="4"/>
        <v>0</v>
      </c>
    </row>
    <row r="17" spans="1:19" ht="15.75" thickBot="1" x14ac:dyDescent="0.3">
      <c r="A17" s="41" t="s">
        <v>302</v>
      </c>
      <c r="B17" s="43"/>
      <c r="C17" s="43"/>
      <c r="D17" s="65"/>
      <c r="E17" s="43"/>
      <c r="F17" s="66"/>
      <c r="G17" s="43"/>
      <c r="H17" s="44">
        <f t="shared" ref="H17:M17" ca="1" si="5">OFFSET(H17,-MATCH("PROYECTOS",$A$8:$A$26,0)-1,0)-(OFFSET(H17,-MATCH("PROYECTOS",$A$8:$A$26,0),0))</f>
        <v>0</v>
      </c>
      <c r="I17" s="45">
        <f t="shared" ca="1" si="5"/>
        <v>0</v>
      </c>
      <c r="J17" s="45">
        <f t="shared" ca="1" si="5"/>
        <v>0</v>
      </c>
      <c r="K17" s="45">
        <f t="shared" ca="1" si="5"/>
        <v>0</v>
      </c>
      <c r="L17" s="45">
        <f t="shared" ca="1" si="5"/>
        <v>0</v>
      </c>
      <c r="M17" s="45">
        <f t="shared" ca="1" si="5"/>
        <v>0</v>
      </c>
      <c r="N17" s="46">
        <f t="shared" ca="1" si="1"/>
        <v>0</v>
      </c>
      <c r="O17" s="46">
        <f t="shared" ca="1" si="2"/>
        <v>0</v>
      </c>
      <c r="P17" s="47">
        <f t="shared" ca="1" si="3"/>
        <v>0</v>
      </c>
      <c r="Q17" s="67"/>
      <c r="R17" s="45"/>
      <c r="S17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115</v>
      </c>
      <c r="B1" s="50" t="s">
        <v>1681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1682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1479.6690320000002</v>
      </c>
      <c r="E6" s="14">
        <v>1479.6780769999998</v>
      </c>
      <c r="F6" s="14">
        <v>102.84180077813519</v>
      </c>
      <c r="G6" s="14">
        <v>16.994358432781155</v>
      </c>
      <c r="H6" s="14">
        <v>14.115537222633009</v>
      </c>
      <c r="I6" s="14">
        <v>71.731905122721031</v>
      </c>
      <c r="J6" s="15">
        <v>1.1485172820318239E-2</v>
      </c>
      <c r="K6" s="15">
        <v>2.1024772982031665E-2</v>
      </c>
      <c r="L6" s="16">
        <v>6.9502821172186091E-2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1479.6090319999998</v>
      </c>
      <c r="E7" s="38">
        <f ca="1">SUM(E8:OFFSET(E6,MATCH("GOBIERNOS REGIONALES",$A$8:$A$50,0),0))</f>
        <v>1479.6090319999996</v>
      </c>
      <c r="F7" s="38">
        <f ca="1">SUM(F8:OFFSET(F6,MATCH("GOBIERNOS REGIONALES",$A$8:$A$50,0),0))</f>
        <v>102.83275577794714</v>
      </c>
      <c r="G7" s="38">
        <f ca="1">SUM(G8:OFFSET(G6,MATCH("GOBIERNOS REGIONALES",$A$8:$A$50,0),0))</f>
        <v>16.994358432781155</v>
      </c>
      <c r="H7" s="38">
        <f ca="1">SUM(H8:OFFSET(H6,MATCH("GOBIERNOS REGIONALES",$A$8:$A$50,0),0))</f>
        <v>14.106492222444956</v>
      </c>
      <c r="I7" s="38">
        <f ca="1">SUM(I8:OFFSET(I6,MATCH("GOBIERNOS REGIONALES",$A$8:$A$50,0),0))</f>
        <v>71.731905122721031</v>
      </c>
      <c r="J7" s="39">
        <f ca="1">IFERROR(G7/E7,0)</f>
        <v>1.1485708768491188E-2</v>
      </c>
      <c r="K7" s="39">
        <f ca="1">IFERROR(SUM(G7,H7)/E7,0)</f>
        <v>2.1019640987989131E-2</v>
      </c>
      <c r="L7" s="40">
        <f ca="1">IFERROR(SUM(G7,H7,I7)/E7,0)</f>
        <v>6.9499951374956986E-2</v>
      </c>
      <c r="M7" s="4"/>
    </row>
    <row r="8" spans="1:13" ht="25.5" x14ac:dyDescent="0.25">
      <c r="A8" s="17"/>
      <c r="B8" s="18">
        <v>40</v>
      </c>
      <c r="C8" s="19" t="s">
        <v>131</v>
      </c>
      <c r="D8" s="20">
        <v>1479.6090319999998</v>
      </c>
      <c r="E8" s="21">
        <v>1479.6090319999996</v>
      </c>
      <c r="F8" s="21">
        <f t="shared" ref="F8:F10" si="0">SUM(G8,H8,I8)</f>
        <v>102.83275577794714</v>
      </c>
      <c r="G8" s="21">
        <v>16.994358432781155</v>
      </c>
      <c r="H8" s="21">
        <v>14.106492222444956</v>
      </c>
      <c r="I8" s="21">
        <v>71.731905122721031</v>
      </c>
      <c r="J8" s="22">
        <f t="shared" ref="J8:J10" si="1">IFERROR(G8/E8,0)</f>
        <v>1.1485708768491188E-2</v>
      </c>
      <c r="K8" s="22">
        <f t="shared" ref="K8:K10" si="2">IFERROR(SUM(G8,H8)/E8,0)</f>
        <v>2.1019640987989131E-2</v>
      </c>
      <c r="L8" s="23">
        <f t="shared" ref="L8:L10" si="3">IFERROR(SUM(G8,H8,I8)/E8,0)</f>
        <v>6.9499951374956986E-2</v>
      </c>
      <c r="M8" s="4"/>
    </row>
    <row r="9" spans="1:13" x14ac:dyDescent="0.25">
      <c r="A9" s="34" t="s">
        <v>214</v>
      </c>
      <c r="B9" s="57"/>
      <c r="C9" s="36"/>
      <c r="D9" s="37">
        <f ca="1">SUM(D10:OFFSET(D8,(MATCH("GOBIERNOS LOCALES",$A$8:$A$50,0)-MATCH("GOBIERNOS REGIONALES",$A$8:$A$50,0)),0))</f>
        <v>0</v>
      </c>
      <c r="E9" s="38">
        <f ca="1">SUM(E10:OFFSET(E8,(MATCH("GOBIERNOS LOCALES",$A$8:$A$50,0)-MATCH("GOBIERNOS REGIONALES",$A$8:$A$50,0)),0))</f>
        <v>0</v>
      </c>
      <c r="F9" s="38">
        <f ca="1">SUM(F10:OFFSET(F8,(MATCH("GOBIERNOS LOCALES",$A$8:$A$50,0)-MATCH("GOBIERNOS REGIONALES",$A$8:$A$50,0)),0))</f>
        <v>0</v>
      </c>
      <c r="G9" s="38">
        <f ca="1">SUM(G10:OFFSET(G8,(MATCH("GOBIERNOS LOCALES",$A$8:$A$50,0)-MATCH("GOBIERNOS REGIONALES",$A$8:$A$50,0)),0))</f>
        <v>0</v>
      </c>
      <c r="H9" s="38">
        <f ca="1">SUM(H10:OFFSET(H8,(MATCH("GOBIERNOS LOCALES",$A$8:$A$50,0)-MATCH("GOBIERNOS REGIONALES",$A$8:$A$50,0)),0))</f>
        <v>0</v>
      </c>
      <c r="I9" s="38">
        <f ca="1">SUM(I10:OFFSET(I8,(MATCH("GOBIERNOS LOCALES",$A$8:$A$50,0)-MATCH("GOBIERNOS REGIONALES",$A$8:$A$50,0)),0))</f>
        <v>0</v>
      </c>
      <c r="J9" s="39">
        <f ca="1">IFERROR(G9/E9,0)</f>
        <v>0</v>
      </c>
      <c r="K9" s="39">
        <f ca="1">IFERROR(SUM(G9,H9)/E9,0)</f>
        <v>0</v>
      </c>
      <c r="L9" s="40">
        <f ca="1">IFERROR(SUM(G9,H9,I9)/E9,0)</f>
        <v>0</v>
      </c>
      <c r="M9" s="4"/>
    </row>
    <row r="10" spans="1:13" ht="15.75" thickBot="1" x14ac:dyDescent="0.3">
      <c r="A10" s="41" t="s">
        <v>241</v>
      </c>
      <c r="B10" s="58"/>
      <c r="C10" s="43"/>
      <c r="D10" s="44">
        <v>6.0000000000000005E-2</v>
      </c>
      <c r="E10" s="45">
        <v>6.9044999999999995E-2</v>
      </c>
      <c r="F10" s="45">
        <f t="shared" si="0"/>
        <v>9.0450001880526543E-3</v>
      </c>
      <c r="G10" s="45">
        <v>0</v>
      </c>
      <c r="H10" s="45">
        <v>9.0450001880526543E-3</v>
      </c>
      <c r="I10" s="45">
        <v>0</v>
      </c>
      <c r="J10" s="46">
        <f t="shared" si="1"/>
        <v>0</v>
      </c>
      <c r="K10" s="46">
        <f t="shared" si="2"/>
        <v>0.13100152347096322</v>
      </c>
      <c r="L10" s="47">
        <f t="shared" si="3"/>
        <v>0.13100152347096322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115</v>
      </c>
      <c r="B1" s="51" t="s">
        <v>1681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1683</v>
      </c>
      <c r="N2" s="72" t="s">
        <v>1694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1479.6690320000002</v>
      </c>
      <c r="E6" s="14">
        <f ca="1">SUM(E7:OFFSET(E7,50,0))</f>
        <v>1479.6780769999998</v>
      </c>
      <c r="F6" s="14">
        <f ca="1">SUM(F7:OFFSET(F7,50,0))</f>
        <v>102.84180077813519</v>
      </c>
      <c r="G6" s="14">
        <f ca="1">SUM(G7:OFFSET(G7,50,0))</f>
        <v>16.994358432781155</v>
      </c>
      <c r="H6" s="14">
        <f ca="1">SUM(H7:OFFSET(H7,50,0))</f>
        <v>14.115537222633009</v>
      </c>
      <c r="I6" s="14">
        <f ca="1">SUM(I7:OFFSET(I7,50,0))</f>
        <v>71.731905122721031</v>
      </c>
      <c r="J6" s="15">
        <f ca="1">IFERROR(G6/E6,0)</f>
        <v>1.1485172820318239E-2</v>
      </c>
      <c r="K6" s="15">
        <f ca="1">IFERROR(SUM(G6,H6)/E6,0)</f>
        <v>2.1024772982031665E-2</v>
      </c>
      <c r="L6" s="16">
        <f ca="1">IFERROR(SUM(G6,H6,I6)/E6,0)</f>
        <v>6.9502821172186091E-2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</v>
      </c>
      <c r="C7" s="19" t="s">
        <v>258</v>
      </c>
      <c r="D7" s="20">
        <v>44.403767999999999</v>
      </c>
      <c r="E7" s="21">
        <v>46.335986999999996</v>
      </c>
      <c r="F7" s="21">
        <f t="shared" ref="F7:F30" si="0">SUM(G7,H7,I7)</f>
        <v>4.8855829248768714</v>
      </c>
      <c r="G7" s="21">
        <v>0.48780436697416008</v>
      </c>
      <c r="H7" s="21">
        <v>0.33151198863197351</v>
      </c>
      <c r="I7" s="21">
        <v>4.0662665692707378</v>
      </c>
      <c r="J7" s="22">
        <f t="shared" ref="J7:J30" si="1">IFERROR(G7/E7,0)</f>
        <v>1.0527548856877919E-2</v>
      </c>
      <c r="K7" s="22">
        <f t="shared" ref="K7:K30" si="2">IFERROR(SUM(G7,H7)/E7,0)</f>
        <v>1.7682074099471187E-2</v>
      </c>
      <c r="L7" s="23">
        <f t="shared" ref="L7:L30" si="3">IFERROR(SUM(G7,H7,I7)/E7,0)</f>
        <v>0.1054381969866504</v>
      </c>
      <c r="M7" s="4"/>
      <c r="N7" t="s">
        <v>276</v>
      </c>
      <c r="O7" s="5">
        <v>3.0711067352822283</v>
      </c>
      <c r="P7" s="71">
        <v>0.13143397941519383</v>
      </c>
    </row>
    <row r="8" spans="1:16" x14ac:dyDescent="0.25">
      <c r="A8" s="17"/>
      <c r="B8" s="55">
        <v>2</v>
      </c>
      <c r="C8" s="19" t="s">
        <v>259</v>
      </c>
      <c r="D8" s="20">
        <v>59.824150000000003</v>
      </c>
      <c r="E8" s="21">
        <v>61.61208700000001</v>
      </c>
      <c r="F8" s="21">
        <f t="shared" si="0"/>
        <v>6.6261493313963911</v>
      </c>
      <c r="G8" s="21">
        <v>0.79923023279116023</v>
      </c>
      <c r="H8" s="21">
        <v>0.50455680021923399</v>
      </c>
      <c r="I8" s="21">
        <v>5.3223622983859968</v>
      </c>
      <c r="J8" s="22">
        <f t="shared" si="1"/>
        <v>1.2971971437863484E-2</v>
      </c>
      <c r="K8" s="22">
        <f t="shared" si="2"/>
        <v>2.1161221709798502E-2</v>
      </c>
      <c r="L8" s="23">
        <f t="shared" si="3"/>
        <v>0.10754625681477711</v>
      </c>
      <c r="M8" s="4"/>
      <c r="N8" t="s">
        <v>280</v>
      </c>
      <c r="O8" s="5">
        <v>1.3195104980231918</v>
      </c>
      <c r="P8" s="71">
        <v>0.11225607981775029</v>
      </c>
    </row>
    <row r="9" spans="1:16" x14ac:dyDescent="0.25">
      <c r="A9" s="17"/>
      <c r="B9" s="55">
        <v>3</v>
      </c>
      <c r="C9" s="19" t="s">
        <v>260</v>
      </c>
      <c r="D9" s="20">
        <v>48.48847</v>
      </c>
      <c r="E9" s="21">
        <v>45.554794999999999</v>
      </c>
      <c r="F9" s="21">
        <f t="shared" si="0"/>
        <v>4.5211139378616281</v>
      </c>
      <c r="G9" s="21">
        <v>0.4944994131110434</v>
      </c>
      <c r="H9" s="21">
        <v>0.28235351844614343</v>
      </c>
      <c r="I9" s="21">
        <v>3.7442610063044413</v>
      </c>
      <c r="J9" s="22">
        <f t="shared" si="1"/>
        <v>1.0855046392175476E-2</v>
      </c>
      <c r="K9" s="22">
        <f t="shared" si="2"/>
        <v>1.705315393378868E-2</v>
      </c>
      <c r="L9" s="23">
        <f t="shared" si="3"/>
        <v>9.9245621407398024E-2</v>
      </c>
      <c r="M9" s="4"/>
      <c r="N9" t="s">
        <v>259</v>
      </c>
      <c r="O9" s="5">
        <v>6.6261493313963911</v>
      </c>
      <c r="P9" s="71">
        <v>0.10754625681477711</v>
      </c>
    </row>
    <row r="10" spans="1:16" x14ac:dyDescent="0.25">
      <c r="A10" s="17"/>
      <c r="B10" s="55">
        <v>4</v>
      </c>
      <c r="C10" s="19" t="s">
        <v>261</v>
      </c>
      <c r="D10" s="20">
        <v>35.549276999999996</v>
      </c>
      <c r="E10" s="21">
        <v>33.697396000000005</v>
      </c>
      <c r="F10" s="21">
        <f t="shared" si="0"/>
        <v>2.2762387272041451</v>
      </c>
      <c r="G10" s="21">
        <v>0.30686401599086821</v>
      </c>
      <c r="H10" s="21">
        <v>0.2274257134522486</v>
      </c>
      <c r="I10" s="21">
        <v>1.7419489977610283</v>
      </c>
      <c r="J10" s="22">
        <f t="shared" si="1"/>
        <v>9.1064608075611588E-3</v>
      </c>
      <c r="K10" s="22">
        <f t="shared" si="2"/>
        <v>1.5855519798714319E-2</v>
      </c>
      <c r="L10" s="23">
        <f t="shared" si="3"/>
        <v>6.7549395425217568E-2</v>
      </c>
      <c r="M10" s="4"/>
      <c r="N10" t="s">
        <v>258</v>
      </c>
      <c r="O10" s="5">
        <v>4.8855829248768714</v>
      </c>
      <c r="P10" s="71">
        <v>0.1054381969866504</v>
      </c>
    </row>
    <row r="11" spans="1:16" x14ac:dyDescent="0.25">
      <c r="A11" s="17"/>
      <c r="B11" s="55">
        <v>5</v>
      </c>
      <c r="C11" s="19" t="s">
        <v>262</v>
      </c>
      <c r="D11" s="20">
        <v>57.971829</v>
      </c>
      <c r="E11" s="21">
        <v>55.707156000000005</v>
      </c>
      <c r="F11" s="21">
        <f t="shared" si="0"/>
        <v>1.8371082831146737</v>
      </c>
      <c r="G11" s="21">
        <v>0.53934863190806936</v>
      </c>
      <c r="H11" s="21">
        <v>0.25862527234875188</v>
      </c>
      <c r="I11" s="21">
        <v>1.0391343788578524</v>
      </c>
      <c r="J11" s="22">
        <f t="shared" si="1"/>
        <v>9.6818554497391553E-3</v>
      </c>
      <c r="K11" s="22">
        <f t="shared" si="2"/>
        <v>1.4324441625718986E-2</v>
      </c>
      <c r="L11" s="23">
        <f t="shared" si="3"/>
        <v>3.2977958578870432E-2</v>
      </c>
      <c r="M11" s="4"/>
      <c r="N11" t="s">
        <v>260</v>
      </c>
      <c r="O11" s="5">
        <v>4.5211139378616281</v>
      </c>
      <c r="P11" s="71">
        <v>9.9245621407398024E-2</v>
      </c>
    </row>
    <row r="12" spans="1:16" x14ac:dyDescent="0.25">
      <c r="A12" s="17"/>
      <c r="B12" s="55">
        <v>6</v>
      </c>
      <c r="C12" s="19" t="s">
        <v>263</v>
      </c>
      <c r="D12" s="20">
        <v>107.719628</v>
      </c>
      <c r="E12" s="21">
        <v>105.10938499999999</v>
      </c>
      <c r="F12" s="21">
        <f t="shared" si="0"/>
        <v>9.8942232476197205</v>
      </c>
      <c r="G12" s="21">
        <v>1.1841960376150382</v>
      </c>
      <c r="H12" s="21">
        <v>0.67543419012099548</v>
      </c>
      <c r="I12" s="21">
        <v>8.0345930198836868</v>
      </c>
      <c r="J12" s="22">
        <f t="shared" si="1"/>
        <v>1.1266320677407049E-2</v>
      </c>
      <c r="K12" s="22">
        <f t="shared" si="2"/>
        <v>1.7692332875280679E-2</v>
      </c>
      <c r="L12" s="23">
        <f t="shared" si="3"/>
        <v>9.4132633804485888E-2</v>
      </c>
      <c r="M12" s="4"/>
      <c r="N12" t="s">
        <v>263</v>
      </c>
      <c r="O12" s="5">
        <v>9.8942232476197205</v>
      </c>
      <c r="P12" s="71">
        <v>9.4132633804485888E-2</v>
      </c>
    </row>
    <row r="13" spans="1:16" x14ac:dyDescent="0.25">
      <c r="A13" s="17"/>
      <c r="B13" s="55">
        <v>8</v>
      </c>
      <c r="C13" s="19" t="s">
        <v>265</v>
      </c>
      <c r="D13" s="20">
        <v>79.637461999999999</v>
      </c>
      <c r="E13" s="21">
        <v>78.339871000000002</v>
      </c>
      <c r="F13" s="21">
        <f t="shared" si="0"/>
        <v>2.644450813511412</v>
      </c>
      <c r="G13" s="21">
        <v>0.71478878735069884</v>
      </c>
      <c r="H13" s="21">
        <v>0.4736631738064716</v>
      </c>
      <c r="I13" s="21">
        <v>1.4559988523542415</v>
      </c>
      <c r="J13" s="22">
        <f t="shared" si="1"/>
        <v>9.1242017407802325E-3</v>
      </c>
      <c r="K13" s="22">
        <f t="shared" si="2"/>
        <v>1.5170461043485385E-2</v>
      </c>
      <c r="L13" s="23">
        <f t="shared" si="3"/>
        <v>3.375612928327916E-2</v>
      </c>
      <c r="M13" s="4"/>
      <c r="N13" t="s">
        <v>279</v>
      </c>
      <c r="O13" s="5">
        <v>5.043816974530273</v>
      </c>
      <c r="P13" s="71">
        <v>9.2200330776672709E-2</v>
      </c>
    </row>
    <row r="14" spans="1:16" x14ac:dyDescent="0.25">
      <c r="A14" s="17"/>
      <c r="B14" s="55">
        <v>9</v>
      </c>
      <c r="C14" s="19" t="s">
        <v>266</v>
      </c>
      <c r="D14" s="20">
        <v>48.792977999999998</v>
      </c>
      <c r="E14" s="21">
        <v>47.22936</v>
      </c>
      <c r="F14" s="21">
        <f t="shared" si="0"/>
        <v>1.7487376848166605</v>
      </c>
      <c r="G14" s="21">
        <v>0.49262749384615745</v>
      </c>
      <c r="H14" s="21">
        <v>0.22371027626286377</v>
      </c>
      <c r="I14" s="21">
        <v>1.0323999147076393</v>
      </c>
      <c r="J14" s="22">
        <f t="shared" si="1"/>
        <v>1.0430535028341639E-2</v>
      </c>
      <c r="K14" s="22">
        <f t="shared" si="2"/>
        <v>1.5167213151078508E-2</v>
      </c>
      <c r="L14" s="23">
        <f t="shared" si="3"/>
        <v>3.7026495485364623E-2</v>
      </c>
      <c r="M14" s="4"/>
      <c r="N14" t="s">
        <v>267</v>
      </c>
      <c r="O14" s="5">
        <v>6.3975693021529878</v>
      </c>
      <c r="P14" s="71">
        <v>8.4131768400144843E-2</v>
      </c>
    </row>
    <row r="15" spans="1:16" x14ac:dyDescent="0.25">
      <c r="A15" s="17"/>
      <c r="B15" s="55">
        <v>10</v>
      </c>
      <c r="C15" s="19" t="s">
        <v>267</v>
      </c>
      <c r="D15" s="20">
        <v>80.180797999999996</v>
      </c>
      <c r="E15" s="21">
        <v>76.042254</v>
      </c>
      <c r="F15" s="21">
        <f t="shared" si="0"/>
        <v>6.3975693021529878</v>
      </c>
      <c r="G15" s="21">
        <v>0.65727981990312401</v>
      </c>
      <c r="H15" s="21">
        <v>0.40650980510872614</v>
      </c>
      <c r="I15" s="21">
        <v>5.3337796771411377</v>
      </c>
      <c r="J15" s="22">
        <f t="shared" si="1"/>
        <v>8.6436130615371292E-3</v>
      </c>
      <c r="K15" s="22">
        <f t="shared" si="2"/>
        <v>1.3989454139692522E-2</v>
      </c>
      <c r="L15" s="23">
        <f t="shared" si="3"/>
        <v>8.4131768400144843E-2</v>
      </c>
      <c r="M15" s="4"/>
      <c r="N15" t="s">
        <v>269</v>
      </c>
      <c r="O15" s="5">
        <v>4.7301202986578446</v>
      </c>
      <c r="P15" s="71">
        <v>8.3173792858630857E-2</v>
      </c>
    </row>
    <row r="16" spans="1:16" x14ac:dyDescent="0.25">
      <c r="A16" s="17"/>
      <c r="B16" s="55">
        <v>11</v>
      </c>
      <c r="C16" s="19" t="s">
        <v>268</v>
      </c>
      <c r="D16" s="20">
        <v>33.747556999999993</v>
      </c>
      <c r="E16" s="21">
        <v>40.127342000000006</v>
      </c>
      <c r="F16" s="21">
        <f t="shared" si="0"/>
        <v>2.0691109087802033</v>
      </c>
      <c r="G16" s="21">
        <v>0.33080593556223903</v>
      </c>
      <c r="H16" s="21">
        <v>0.2009020326895552</v>
      </c>
      <c r="I16" s="21">
        <v>1.5374029405284091</v>
      </c>
      <c r="J16" s="22">
        <f t="shared" si="1"/>
        <v>8.2439035100365966E-3</v>
      </c>
      <c r="K16" s="22">
        <f t="shared" si="2"/>
        <v>1.3250515527587005E-2</v>
      </c>
      <c r="L16" s="23">
        <f t="shared" si="3"/>
        <v>5.1563617365441322E-2</v>
      </c>
      <c r="M16" s="4"/>
      <c r="N16" t="s">
        <v>272</v>
      </c>
      <c r="O16" s="5">
        <v>19.249704113060943</v>
      </c>
      <c r="P16" s="71">
        <v>7.4078254881675007E-2</v>
      </c>
    </row>
    <row r="17" spans="1:16" x14ac:dyDescent="0.25">
      <c r="A17" s="17"/>
      <c r="B17" s="55">
        <v>12</v>
      </c>
      <c r="C17" s="19" t="s">
        <v>269</v>
      </c>
      <c r="D17" s="20">
        <v>58.755567999999997</v>
      </c>
      <c r="E17" s="21">
        <v>56.870321000000004</v>
      </c>
      <c r="F17" s="21">
        <f t="shared" si="0"/>
        <v>4.7301202986578446</v>
      </c>
      <c r="G17" s="21">
        <v>0.64702549266803544</v>
      </c>
      <c r="H17" s="21">
        <v>0.34190849177025484</v>
      </c>
      <c r="I17" s="21">
        <v>3.7411863142195543</v>
      </c>
      <c r="J17" s="22">
        <f t="shared" si="1"/>
        <v>1.1377208380238181E-2</v>
      </c>
      <c r="K17" s="22">
        <f t="shared" si="2"/>
        <v>1.7389280859488911E-2</v>
      </c>
      <c r="L17" s="23">
        <f t="shared" si="3"/>
        <v>8.3173792858630857E-2</v>
      </c>
      <c r="M17" s="4"/>
      <c r="N17" t="s">
        <v>270</v>
      </c>
      <c r="O17" s="5">
        <v>6.8648448824187653</v>
      </c>
      <c r="P17" s="71">
        <v>7.1707519575198247E-2</v>
      </c>
    </row>
    <row r="18" spans="1:16" x14ac:dyDescent="0.25">
      <c r="A18" s="17"/>
      <c r="B18" s="55">
        <v>13</v>
      </c>
      <c r="C18" s="19" t="s">
        <v>270</v>
      </c>
      <c r="D18" s="20">
        <v>89.808361000000005</v>
      </c>
      <c r="E18" s="21">
        <v>95.733960999999994</v>
      </c>
      <c r="F18" s="21">
        <f t="shared" si="0"/>
        <v>6.8648448824187653</v>
      </c>
      <c r="G18" s="21">
        <v>0.51737411151407287</v>
      </c>
      <c r="H18" s="21">
        <v>0.3866985700387886</v>
      </c>
      <c r="I18" s="21">
        <v>5.9607722008659039</v>
      </c>
      <c r="J18" s="22">
        <f t="shared" si="1"/>
        <v>5.4042902446507241E-3</v>
      </c>
      <c r="K18" s="22">
        <f t="shared" si="2"/>
        <v>9.4435942283100718E-3</v>
      </c>
      <c r="L18" s="23">
        <f t="shared" si="3"/>
        <v>7.1707519575198247E-2</v>
      </c>
      <c r="M18" s="4"/>
      <c r="N18" t="s">
        <v>274</v>
      </c>
      <c r="O18" s="5">
        <v>0.67770214487723024</v>
      </c>
      <c r="P18" s="71">
        <v>6.7600806865717539E-2</v>
      </c>
    </row>
    <row r="19" spans="1:16" x14ac:dyDescent="0.25">
      <c r="A19" s="17"/>
      <c r="B19" s="55">
        <v>14</v>
      </c>
      <c r="C19" s="19" t="s">
        <v>271</v>
      </c>
      <c r="D19" s="20">
        <v>34.820611</v>
      </c>
      <c r="E19" s="21">
        <v>35.213149000000001</v>
      </c>
      <c r="F19" s="21">
        <f t="shared" si="0"/>
        <v>2.0382535049529906</v>
      </c>
      <c r="G19" s="21">
        <v>0.39777189380765776</v>
      </c>
      <c r="H19" s="21">
        <v>0.22323023647459195</v>
      </c>
      <c r="I19" s="21">
        <v>1.4172513746707409</v>
      </c>
      <c r="J19" s="22">
        <f t="shared" si="1"/>
        <v>1.1296118214467491E-2</v>
      </c>
      <c r="K19" s="22">
        <f t="shared" si="2"/>
        <v>1.7635518206061313E-2</v>
      </c>
      <c r="L19" s="23">
        <f t="shared" si="3"/>
        <v>5.7883306742972367E-2</v>
      </c>
      <c r="M19" s="4"/>
      <c r="N19" t="s">
        <v>261</v>
      </c>
      <c r="O19" s="5">
        <v>2.2762387272041451</v>
      </c>
      <c r="P19" s="71">
        <v>6.7549395425217568E-2</v>
      </c>
    </row>
    <row r="20" spans="1:16" x14ac:dyDescent="0.25">
      <c r="A20" s="17"/>
      <c r="B20" s="55">
        <v>15</v>
      </c>
      <c r="C20" s="19" t="s">
        <v>272</v>
      </c>
      <c r="D20" s="20">
        <v>261.48193499999996</v>
      </c>
      <c r="E20" s="21">
        <v>259.85633899999999</v>
      </c>
      <c r="F20" s="21">
        <f t="shared" si="0"/>
        <v>19.249704113060943</v>
      </c>
      <c r="G20" s="21">
        <v>5.3733364572399296</v>
      </c>
      <c r="H20" s="21">
        <v>7.0537700384184063</v>
      </c>
      <c r="I20" s="21">
        <v>6.8225976174026073</v>
      </c>
      <c r="J20" s="22">
        <f t="shared" si="1"/>
        <v>2.067810420911044E-2</v>
      </c>
      <c r="K20" s="22">
        <f t="shared" si="2"/>
        <v>4.7822987668807021E-2</v>
      </c>
      <c r="L20" s="23">
        <f t="shared" si="3"/>
        <v>7.4078254881675007E-2</v>
      </c>
      <c r="M20" s="4"/>
      <c r="N20" t="s">
        <v>282</v>
      </c>
      <c r="O20" s="5">
        <v>2.3263496843319444</v>
      </c>
      <c r="P20" s="71">
        <v>6.3274446289890832E-2</v>
      </c>
    </row>
    <row r="21" spans="1:16" x14ac:dyDescent="0.25">
      <c r="A21" s="17"/>
      <c r="B21" s="55">
        <v>16</v>
      </c>
      <c r="C21" s="19" t="s">
        <v>273</v>
      </c>
      <c r="D21" s="20">
        <v>110.191317</v>
      </c>
      <c r="E21" s="21">
        <v>116.90198699999999</v>
      </c>
      <c r="F21" s="21">
        <f t="shared" si="0"/>
        <v>6.0584847362915752</v>
      </c>
      <c r="G21" s="21">
        <v>0.91974352480610833</v>
      </c>
      <c r="H21" s="21">
        <v>0.54815347693147487</v>
      </c>
      <c r="I21" s="21">
        <v>4.590587734553992</v>
      </c>
      <c r="J21" s="22">
        <f t="shared" si="1"/>
        <v>7.8676466363750384E-3</v>
      </c>
      <c r="K21" s="22">
        <f t="shared" si="2"/>
        <v>1.2556647148671505E-2</v>
      </c>
      <c r="L21" s="23">
        <f t="shared" si="3"/>
        <v>5.1825335837033942E-2</v>
      </c>
      <c r="M21" s="4"/>
      <c r="N21" t="s">
        <v>277</v>
      </c>
      <c r="O21" s="5">
        <v>4.9842210710612562</v>
      </c>
      <c r="P21" s="71">
        <v>5.9763246733002567E-2</v>
      </c>
    </row>
    <row r="22" spans="1:16" x14ac:dyDescent="0.25">
      <c r="A22" s="17"/>
      <c r="B22" s="55">
        <v>17</v>
      </c>
      <c r="C22" s="19" t="s">
        <v>274</v>
      </c>
      <c r="D22" s="20">
        <v>11.059166000000001</v>
      </c>
      <c r="E22" s="21">
        <v>10.02506</v>
      </c>
      <c r="F22" s="21">
        <f t="shared" si="0"/>
        <v>0.67770214487723024</v>
      </c>
      <c r="G22" s="21">
        <v>0.16679901182760659</v>
      </c>
      <c r="H22" s="21">
        <v>8.0416980348218203E-2</v>
      </c>
      <c r="I22" s="21">
        <v>0.43048615270140544</v>
      </c>
      <c r="J22" s="22">
        <f t="shared" si="1"/>
        <v>1.6638205838928305E-2</v>
      </c>
      <c r="K22" s="22">
        <f t="shared" si="2"/>
        <v>2.465980175438599E-2</v>
      </c>
      <c r="L22" s="23">
        <f t="shared" si="3"/>
        <v>6.7600806865717539E-2</v>
      </c>
      <c r="M22" s="4"/>
      <c r="N22" t="s">
        <v>271</v>
      </c>
      <c r="O22" s="5">
        <v>2.0382535049529906</v>
      </c>
      <c r="P22" s="71">
        <v>5.7883306742972367E-2</v>
      </c>
    </row>
    <row r="23" spans="1:16" x14ac:dyDescent="0.25">
      <c r="A23" s="17"/>
      <c r="B23" s="55">
        <v>18</v>
      </c>
      <c r="C23" s="19" t="s">
        <v>275</v>
      </c>
      <c r="D23" s="20">
        <v>9.0793859999999995</v>
      </c>
      <c r="E23" s="21">
        <v>10.727409999999999</v>
      </c>
      <c r="F23" s="21">
        <f t="shared" si="0"/>
        <v>0.49787458741684532</v>
      </c>
      <c r="G23" s="21">
        <v>0.17767377904965542</v>
      </c>
      <c r="H23" s="21">
        <v>0.10059051072948932</v>
      </c>
      <c r="I23" s="21">
        <v>0.21961029763770057</v>
      </c>
      <c r="J23" s="22">
        <f t="shared" si="1"/>
        <v>1.6562597966298991E-2</v>
      </c>
      <c r="K23" s="22">
        <f t="shared" si="2"/>
        <v>2.5939559481659113E-2</v>
      </c>
      <c r="L23" s="23">
        <f t="shared" si="3"/>
        <v>4.6411443900889901E-2</v>
      </c>
      <c r="M23" s="4"/>
      <c r="N23" t="s">
        <v>273</v>
      </c>
      <c r="O23" s="5">
        <v>6.0584847362915752</v>
      </c>
      <c r="P23" s="71">
        <v>5.1825335837033942E-2</v>
      </c>
    </row>
    <row r="24" spans="1:16" x14ac:dyDescent="0.25">
      <c r="A24" s="17"/>
      <c r="B24" s="55">
        <v>19</v>
      </c>
      <c r="C24" s="19" t="s">
        <v>276</v>
      </c>
      <c r="D24" s="20">
        <v>24.072095999999998</v>
      </c>
      <c r="E24" s="21">
        <v>23.366154999999999</v>
      </c>
      <c r="F24" s="21">
        <f t="shared" si="0"/>
        <v>3.0711067352822283</v>
      </c>
      <c r="G24" s="21">
        <v>0.31431539868935943</v>
      </c>
      <c r="H24" s="21">
        <v>0.19733487784469617</v>
      </c>
      <c r="I24" s="21">
        <v>2.5594564587481727</v>
      </c>
      <c r="J24" s="22">
        <f t="shared" si="1"/>
        <v>1.3451738152441403E-2</v>
      </c>
      <c r="K24" s="22">
        <f t="shared" si="2"/>
        <v>2.1897067640527748E-2</v>
      </c>
      <c r="L24" s="23">
        <f t="shared" si="3"/>
        <v>0.13143397941519383</v>
      </c>
      <c r="M24" s="4"/>
      <c r="N24" t="s">
        <v>268</v>
      </c>
      <c r="O24" s="5">
        <v>2.0691109087802033</v>
      </c>
      <c r="P24" s="71">
        <v>5.1563617365441322E-2</v>
      </c>
    </row>
    <row r="25" spans="1:16" x14ac:dyDescent="0.25">
      <c r="A25" s="17"/>
      <c r="B25" s="55">
        <v>20</v>
      </c>
      <c r="C25" s="19" t="s">
        <v>277</v>
      </c>
      <c r="D25" s="20">
        <v>83.108018999999999</v>
      </c>
      <c r="E25" s="21">
        <v>83.399435999999994</v>
      </c>
      <c r="F25" s="21">
        <f t="shared" si="0"/>
        <v>4.9842210710612562</v>
      </c>
      <c r="G25" s="21">
        <v>0.46786260709632188</v>
      </c>
      <c r="H25" s="21">
        <v>0.37528459996792662</v>
      </c>
      <c r="I25" s="21">
        <v>4.1410738639970077</v>
      </c>
      <c r="J25" s="22">
        <f t="shared" si="1"/>
        <v>5.6099013319025554E-3</v>
      </c>
      <c r="K25" s="22">
        <f t="shared" si="2"/>
        <v>1.0109747109851542E-2</v>
      </c>
      <c r="L25" s="23">
        <f t="shared" si="3"/>
        <v>5.9763246733002567E-2</v>
      </c>
      <c r="M25" s="4"/>
      <c r="N25" t="s">
        <v>275</v>
      </c>
      <c r="O25" s="5">
        <v>0.49787458741684532</v>
      </c>
      <c r="P25" s="71">
        <v>4.6411443900889901E-2</v>
      </c>
    </row>
    <row r="26" spans="1:16" x14ac:dyDescent="0.25">
      <c r="A26" s="17"/>
      <c r="B26" s="55">
        <v>21</v>
      </c>
      <c r="C26" s="19" t="s">
        <v>278</v>
      </c>
      <c r="D26" s="20">
        <v>82.557741000000007</v>
      </c>
      <c r="E26" s="21">
        <v>78.083615999999992</v>
      </c>
      <c r="F26" s="21">
        <f t="shared" si="0"/>
        <v>2.7633071367445154</v>
      </c>
      <c r="G26" s="21">
        <v>0.81250943784834817</v>
      </c>
      <c r="H26" s="21">
        <v>0.51079050094995182</v>
      </c>
      <c r="I26" s="21">
        <v>1.4400071979462155</v>
      </c>
      <c r="J26" s="22">
        <f t="shared" si="1"/>
        <v>1.0405632826332585E-2</v>
      </c>
      <c r="K26" s="22">
        <f t="shared" si="2"/>
        <v>1.6947216414750825E-2</v>
      </c>
      <c r="L26" s="23">
        <f t="shared" si="3"/>
        <v>3.5389077482586302E-2</v>
      </c>
      <c r="M26" s="4"/>
      <c r="N26" t="s">
        <v>266</v>
      </c>
      <c r="O26" s="5">
        <v>1.7487376848166605</v>
      </c>
      <c r="P26" s="71">
        <v>3.7026495485364623E-2</v>
      </c>
    </row>
    <row r="27" spans="1:16" x14ac:dyDescent="0.25">
      <c r="A27" s="17"/>
      <c r="B27" s="55">
        <v>22</v>
      </c>
      <c r="C27" s="19" t="s">
        <v>279</v>
      </c>
      <c r="D27" s="20">
        <v>53.236663999999998</v>
      </c>
      <c r="E27" s="21">
        <v>54.704977</v>
      </c>
      <c r="F27" s="21">
        <f t="shared" si="0"/>
        <v>5.043816974530273</v>
      </c>
      <c r="G27" s="21">
        <v>0.52154984991648234</v>
      </c>
      <c r="H27" s="21">
        <v>0.34318819267718936</v>
      </c>
      <c r="I27" s="21">
        <v>4.1790789319366013</v>
      </c>
      <c r="J27" s="22">
        <f t="shared" si="1"/>
        <v>9.5338647142924927E-3</v>
      </c>
      <c r="K27" s="22">
        <f t="shared" si="2"/>
        <v>1.5807301090605918E-2</v>
      </c>
      <c r="L27" s="23">
        <f t="shared" si="3"/>
        <v>9.2200330776672709E-2</v>
      </c>
      <c r="M27" s="4"/>
      <c r="N27" t="s">
        <v>278</v>
      </c>
      <c r="O27" s="5">
        <v>2.7633071367445154</v>
      </c>
      <c r="P27" s="71">
        <v>3.5389077482586302E-2</v>
      </c>
    </row>
    <row r="28" spans="1:16" x14ac:dyDescent="0.25">
      <c r="A28" s="17"/>
      <c r="B28" s="55">
        <v>23</v>
      </c>
      <c r="C28" s="19" t="s">
        <v>280</v>
      </c>
      <c r="D28" s="20">
        <v>9.0665830000000014</v>
      </c>
      <c r="E28" s="21">
        <v>11.754468000000001</v>
      </c>
      <c r="F28" s="21">
        <f t="shared" si="0"/>
        <v>1.3195104980231918</v>
      </c>
      <c r="G28" s="21">
        <v>0.1590892695076036</v>
      </c>
      <c r="H28" s="21">
        <v>7.8979859465107438E-2</v>
      </c>
      <c r="I28" s="21">
        <v>1.0814413690504807</v>
      </c>
      <c r="J28" s="22">
        <f t="shared" si="1"/>
        <v>1.3534365783938804E-2</v>
      </c>
      <c r="K28" s="22">
        <f t="shared" si="2"/>
        <v>2.0253500964289579E-2</v>
      </c>
      <c r="L28" s="23">
        <f t="shared" si="3"/>
        <v>0.11225607981775029</v>
      </c>
      <c r="M28" s="4"/>
      <c r="N28" t="s">
        <v>265</v>
      </c>
      <c r="O28" s="5">
        <v>2.644450813511412</v>
      </c>
      <c r="P28" s="71">
        <v>3.375612928327916E-2</v>
      </c>
    </row>
    <row r="29" spans="1:16" x14ac:dyDescent="0.25">
      <c r="A29" s="17"/>
      <c r="B29" s="55">
        <v>24</v>
      </c>
      <c r="C29" s="19" t="s">
        <v>281</v>
      </c>
      <c r="D29" s="20">
        <v>16.616860000000003</v>
      </c>
      <c r="E29" s="21">
        <v>16.519542999999999</v>
      </c>
      <c r="F29" s="21">
        <f t="shared" si="0"/>
        <v>0.31621924915089039</v>
      </c>
      <c r="G29" s="21">
        <v>0.16596304539416451</v>
      </c>
      <c r="H29" s="21">
        <v>7.7598802330612671E-2</v>
      </c>
      <c r="I29" s="21">
        <v>7.2657401426113211E-2</v>
      </c>
      <c r="J29" s="22">
        <f t="shared" si="1"/>
        <v>1.0046467108331297E-2</v>
      </c>
      <c r="K29" s="22">
        <f t="shared" si="2"/>
        <v>1.4743861117996859E-2</v>
      </c>
      <c r="L29" s="23">
        <f t="shared" si="3"/>
        <v>1.9142130575336765E-2</v>
      </c>
      <c r="M29" s="4"/>
      <c r="N29" t="s">
        <v>262</v>
      </c>
      <c r="O29" s="5">
        <v>1.8371082831146737</v>
      </c>
      <c r="P29" s="71">
        <v>3.2977958578870432E-2</v>
      </c>
    </row>
    <row r="30" spans="1:16" ht="15.75" thickBot="1" x14ac:dyDescent="0.3">
      <c r="A30" s="24"/>
      <c r="B30" s="56">
        <v>25</v>
      </c>
      <c r="C30" s="26" t="s">
        <v>282</v>
      </c>
      <c r="D30" s="27">
        <v>39.498808000000004</v>
      </c>
      <c r="E30" s="28">
        <v>36.766022</v>
      </c>
      <c r="F30" s="28">
        <f t="shared" si="0"/>
        <v>2.3263496843319444</v>
      </c>
      <c r="G30" s="28">
        <v>0.34589981836325023</v>
      </c>
      <c r="H30" s="28">
        <v>0.21289931359933689</v>
      </c>
      <c r="I30" s="28">
        <v>1.7675505523693573</v>
      </c>
      <c r="J30" s="29">
        <f t="shared" si="1"/>
        <v>9.408138263183605E-3</v>
      </c>
      <c r="K30" s="29">
        <f t="shared" si="2"/>
        <v>1.5198792296936207E-2</v>
      </c>
      <c r="L30" s="30">
        <f t="shared" si="3"/>
        <v>6.3274446289890832E-2</v>
      </c>
      <c r="M30" s="4"/>
      <c r="N30" t="s">
        <v>281</v>
      </c>
      <c r="O30" s="5">
        <v>0.31621924915089039</v>
      </c>
      <c r="P30" s="71">
        <v>1.9142130575336765E-2</v>
      </c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workbookViewId="0">
      <selection activeCell="A17" sqref="A17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115</v>
      </c>
      <c r="B1" s="49" t="s">
        <v>1681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1684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1479.6690320000002</v>
      </c>
      <c r="E6" s="14">
        <v>1479.6780769999998</v>
      </c>
      <c r="F6" s="14">
        <v>102.84180077813519</v>
      </c>
      <c r="G6" s="14">
        <v>16.994358432781155</v>
      </c>
      <c r="H6" s="14">
        <v>14.115537222633009</v>
      </c>
      <c r="I6" s="14">
        <v>71.731905122721031</v>
      </c>
      <c r="J6" s="15">
        <v>1.1485172820318239E-2</v>
      </c>
      <c r="K6" s="15">
        <v>2.1024772982031665E-2</v>
      </c>
      <c r="L6" s="16">
        <v>6.9502821172186091E-2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1479.669032</v>
      </c>
      <c r="E7" s="38">
        <f ca="1">SUM(E8:OFFSET(E6,MATCH("PROYECTOS",$A$8:$A$50,0),0))</f>
        <v>1479.6780770000005</v>
      </c>
      <c r="F7" s="38">
        <f ca="1">SUM(F8:OFFSET(F6,MATCH("PROYECTOS",$A$8:$A$50,0),0))</f>
        <v>102.84180077813519</v>
      </c>
      <c r="G7" s="38">
        <f ca="1">SUM(G8:OFFSET(G6,MATCH("PROYECTOS",$A$8:$A$50,0),0))</f>
        <v>16.994358432781155</v>
      </c>
      <c r="H7" s="38">
        <f ca="1">SUM(H8:OFFSET(H6,MATCH("PROYECTOS",$A$8:$A$50,0),0))</f>
        <v>14.115537222633009</v>
      </c>
      <c r="I7" s="38">
        <f ca="1">SUM(I8:OFFSET(I6,MATCH("PROYECTOS",$A$8:$A$50,0),0))</f>
        <v>71.731905122721031</v>
      </c>
      <c r="J7" s="39">
        <f ca="1">IFERROR(G7/E7,0)</f>
        <v>1.1485172820318234E-2</v>
      </c>
      <c r="K7" s="39">
        <f ca="1">IFERROR(SUM(G7,H7)/E7,0)</f>
        <v>2.1024772982031655E-2</v>
      </c>
      <c r="L7" s="40">
        <f ca="1">IFERROR(SUM(G7,H7,I7)/E7,0)</f>
        <v>6.9502821172186063E-2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86.233923999999988</v>
      </c>
      <c r="E8" s="21">
        <v>86.23392400000003</v>
      </c>
      <c r="F8" s="21">
        <f t="shared" ref="F8:F9" si="0">SUM(G8,H8,I8)</f>
        <v>17.937550201667818</v>
      </c>
      <c r="G8" s="21">
        <v>8.1126572579960339</v>
      </c>
      <c r="H8" s="21">
        <v>5.353767309959494</v>
      </c>
      <c r="I8" s="21">
        <v>4.4711256337122904</v>
      </c>
      <c r="J8" s="22">
        <f t="shared" ref="J8:J10" si="1">IFERROR(G8/E8,0)</f>
        <v>9.4077329219020941E-2</v>
      </c>
      <c r="K8" s="22">
        <f t="shared" ref="K8:K10" si="2">IFERROR(SUM(G8,H8)/E8,0)</f>
        <v>0.15616156546413826</v>
      </c>
      <c r="L8" s="23">
        <f t="shared" ref="L8:L10" si="3">IFERROR(SUM(G8,H8,I8)/E8,0)</f>
        <v>0.20801036726181929</v>
      </c>
      <c r="M8" s="4"/>
    </row>
    <row r="9" spans="1:13" ht="51" x14ac:dyDescent="0.25">
      <c r="A9" s="17"/>
      <c r="B9" s="19">
        <v>3000744</v>
      </c>
      <c r="C9" s="19" t="s">
        <v>1686</v>
      </c>
      <c r="D9" s="20">
        <v>1393.4351080000001</v>
      </c>
      <c r="E9" s="21">
        <v>1393.4441530000004</v>
      </c>
      <c r="F9" s="21">
        <f t="shared" si="0"/>
        <v>84.904250576467376</v>
      </c>
      <c r="G9" s="21">
        <v>8.8817011747851211</v>
      </c>
      <c r="H9" s="21">
        <v>8.7617699126735147</v>
      </c>
      <c r="I9" s="21">
        <v>67.26077948900874</v>
      </c>
      <c r="J9" s="22">
        <f t="shared" si="1"/>
        <v>6.3739197266452045E-3</v>
      </c>
      <c r="K9" s="22">
        <f t="shared" si="2"/>
        <v>1.2661771230280968E-2</v>
      </c>
      <c r="L9" s="23">
        <f t="shared" si="3"/>
        <v>6.093121880318899E-2</v>
      </c>
      <c r="M9" s="4"/>
    </row>
    <row r="10" spans="1:13" ht="15.75" thickBot="1" x14ac:dyDescent="0.3">
      <c r="A10" s="41" t="s">
        <v>302</v>
      </c>
      <c r="B10" s="43"/>
      <c r="C10" s="43"/>
      <c r="D10" s="44">
        <f ca="1">OFFSET(D10,-MATCH("PROYECTOS",$A$8:$A$50,0)-1,0)-(OFFSET(D10,-MATCH("PROYECTOS",$A$8:$A$50,0),0))</f>
        <v>0</v>
      </c>
      <c r="E10" s="45">
        <f t="shared" ref="E10:I10" ca="1" si="4">OFFSET(E10,-MATCH("PROYECTOS",$A$8:$A$50,0)-1,0)-(OFFSET(E10,-MATCH("PROYECTOS",$A$8:$A$50,0),0))</f>
        <v>0</v>
      </c>
      <c r="F10" s="45">
        <f t="shared" ca="1" si="4"/>
        <v>0</v>
      </c>
      <c r="G10" s="45">
        <f t="shared" ca="1" si="4"/>
        <v>0</v>
      </c>
      <c r="H10" s="45">
        <f t="shared" ca="1" si="4"/>
        <v>0</v>
      </c>
      <c r="I10" s="45">
        <f t="shared" ca="1" si="4"/>
        <v>0</v>
      </c>
      <c r="J10" s="46">
        <f t="shared" ca="1" si="1"/>
        <v>0</v>
      </c>
      <c r="K10" s="46">
        <f t="shared" ca="1" si="2"/>
        <v>0</v>
      </c>
      <c r="L10" s="47">
        <f t="shared" ca="1" si="3"/>
        <v>0</v>
      </c>
      <c r="M10" s="4"/>
    </row>
    <row r="11" spans="1:13" ht="15.75" thickBot="1" x14ac:dyDescent="0.3"/>
    <row r="12" spans="1:13" ht="15.75" thickBot="1" x14ac:dyDescent="0.3">
      <c r="A12" s="89" t="s">
        <v>324</v>
      </c>
      <c r="B12" s="90"/>
      <c r="C12" s="90"/>
      <c r="D12" s="91"/>
    </row>
    <row r="13" spans="1:13" ht="15.75" thickBot="1" x14ac:dyDescent="0.3">
      <c r="A13" s="1" t="s">
        <v>1695</v>
      </c>
    </row>
    <row r="14" spans="1:13" ht="45" customHeight="1" x14ac:dyDescent="0.25">
      <c r="A14" s="82" t="s">
        <v>326</v>
      </c>
      <c r="B14" s="83"/>
      <c r="C14" s="83"/>
      <c r="D14" s="94" t="s">
        <v>327</v>
      </c>
    </row>
    <row r="15" spans="1:13" ht="15.75" thickBot="1" x14ac:dyDescent="0.3">
      <c r="A15" s="92"/>
      <c r="B15" s="93"/>
      <c r="C15" s="93"/>
      <c r="D15" s="95"/>
    </row>
    <row r="16" spans="1:13" x14ac:dyDescent="0.25">
      <c r="A16" s="17"/>
      <c r="B16" s="19">
        <v>3000001</v>
      </c>
      <c r="C16" s="19" t="s">
        <v>284</v>
      </c>
      <c r="D16" s="23">
        <v>0.20801036726181929</v>
      </c>
    </row>
    <row r="17" spans="1:4" ht="51.75" thickBot="1" x14ac:dyDescent="0.3">
      <c r="A17" s="24"/>
      <c r="B17" s="26">
        <v>3000744</v>
      </c>
      <c r="C17" s="26" t="s">
        <v>1686</v>
      </c>
      <c r="D17" s="30">
        <v>6.093121880318899E-2</v>
      </c>
    </row>
  </sheetData>
  <mergeCells count="10">
    <mergeCell ref="A12:D12"/>
    <mergeCell ref="A14:C15"/>
    <mergeCell ref="D14:D1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2"/>
  <sheetViews>
    <sheetView topLeftCell="A37" workbookViewId="0"/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24</v>
      </c>
      <c r="B1" s="49" t="s">
        <v>18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467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492.01025599999946</v>
      </c>
      <c r="E6" s="14">
        <v>650.54921599999966</v>
      </c>
      <c r="F6" s="14">
        <v>187.4751630564611</v>
      </c>
      <c r="G6" s="14">
        <v>86.76696541004344</v>
      </c>
      <c r="H6" s="14">
        <v>57.643008016621138</v>
      </c>
      <c r="I6" s="14">
        <v>43.065189629796521</v>
      </c>
      <c r="J6" s="15">
        <v>0.13337494424102647</v>
      </c>
      <c r="K6" s="15">
        <v>0.22198162702368801</v>
      </c>
      <c r="L6" s="16">
        <v>0.28817983089608579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431.99025600000004</v>
      </c>
      <c r="E7" s="38">
        <f ca="1">SUM(E8:OFFSET(E6,MATCH("PROYECTOS",$A$8:$A$50,0),0))</f>
        <v>518.78494999999998</v>
      </c>
      <c r="F7" s="38">
        <f ca="1">SUM(F8:OFFSET(F6,MATCH("PROYECTOS",$A$8:$A$50,0),0))</f>
        <v>184.76348872727664</v>
      </c>
      <c r="G7" s="38">
        <f ca="1">SUM(G8:OFFSET(G6,MATCH("PROYECTOS",$A$8:$A$50,0),0))</f>
        <v>86.170365846087179</v>
      </c>
      <c r="H7" s="38">
        <f ca="1">SUM(H8:OFFSET(H6,MATCH("PROYECTOS",$A$8:$A$50,0),0))</f>
        <v>57.152079149313181</v>
      </c>
      <c r="I7" s="38">
        <f ca="1">SUM(I8:OFFSET(I6,MATCH("PROYECTOS",$A$8:$A$50,0),0))</f>
        <v>41.441043731876277</v>
      </c>
      <c r="J7" s="39">
        <f ca="1">IFERROR(G7/E7,0)</f>
        <v>0.16610035785750374</v>
      </c>
      <c r="K7" s="39">
        <f ca="1">IFERROR(SUM(G7,H7)/E7,0)</f>
        <v>0.27626561833646168</v>
      </c>
      <c r="L7" s="40">
        <f ca="1">IFERROR(SUM(G7,H7,I7)/E7,0)</f>
        <v>0.35614658583923192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19.845261000000011</v>
      </c>
      <c r="E8" s="21">
        <v>17.402399000000003</v>
      </c>
      <c r="F8" s="21">
        <f t="shared" ref="F8:F39" si="0">SUM(G8,H8,I8)</f>
        <v>3.7218982324557146</v>
      </c>
      <c r="G8" s="21">
        <v>1.4802631898774052</v>
      </c>
      <c r="H8" s="21">
        <v>1.2193228736791752</v>
      </c>
      <c r="I8" s="21">
        <v>1.0223121688991341</v>
      </c>
      <c r="J8" s="22">
        <f t="shared" ref="J8:J40" si="1">IFERROR(G8/E8,0)</f>
        <v>8.5060869474226225E-2</v>
      </c>
      <c r="K8" s="22">
        <f t="shared" ref="K8:K40" si="2">IFERROR(SUM(G8,H8)/E8,0)</f>
        <v>0.15512723639749784</v>
      </c>
      <c r="L8" s="23">
        <f t="shared" ref="L8:L40" si="3">IFERROR(SUM(G8,H8,I8)/E8,0)</f>
        <v>0.21387270987498413</v>
      </c>
      <c r="M8" s="4"/>
    </row>
    <row r="9" spans="1:13" ht="51" x14ac:dyDescent="0.25">
      <c r="A9" s="17"/>
      <c r="B9" s="19">
        <v>3000003</v>
      </c>
      <c r="C9" s="19" t="s">
        <v>470</v>
      </c>
      <c r="D9" s="20">
        <v>3.9056650000000013</v>
      </c>
      <c r="E9" s="21">
        <v>4.4628039999999993</v>
      </c>
      <c r="F9" s="21">
        <f t="shared" si="0"/>
        <v>1.3429883114980044</v>
      </c>
      <c r="G9" s="21">
        <v>0.73313387080634129</v>
      </c>
      <c r="H9" s="21">
        <v>0.47261400000024878</v>
      </c>
      <c r="I9" s="21">
        <v>0.13724044069141428</v>
      </c>
      <c r="J9" s="22">
        <f t="shared" si="1"/>
        <v>0.16427651109175787</v>
      </c>
      <c r="K9" s="22">
        <f t="shared" si="2"/>
        <v>0.27017719595272172</v>
      </c>
      <c r="L9" s="23">
        <f t="shared" si="3"/>
        <v>0.30092926140112908</v>
      </c>
      <c r="M9" s="4"/>
    </row>
    <row r="10" spans="1:13" ht="25.5" x14ac:dyDescent="0.25">
      <c r="A10" s="17"/>
      <c r="B10" s="19">
        <v>3000004</v>
      </c>
      <c r="C10" s="19" t="s">
        <v>471</v>
      </c>
      <c r="D10" s="20">
        <v>76.73046400000004</v>
      </c>
      <c r="E10" s="21">
        <v>79.513153000000059</v>
      </c>
      <c r="F10" s="21">
        <f t="shared" si="0"/>
        <v>36.983392226346325</v>
      </c>
      <c r="G10" s="21">
        <v>26.79053606931484</v>
      </c>
      <c r="H10" s="21">
        <v>5.5395747041036998</v>
      </c>
      <c r="I10" s="21">
        <v>4.6532814529277857</v>
      </c>
      <c r="J10" s="22">
        <f t="shared" si="1"/>
        <v>0.33693213083016366</v>
      </c>
      <c r="K10" s="22">
        <f t="shared" si="2"/>
        <v>0.40660078934888316</v>
      </c>
      <c r="L10" s="23">
        <f t="shared" si="3"/>
        <v>0.46512294923515735</v>
      </c>
      <c r="M10" s="4"/>
    </row>
    <row r="11" spans="1:13" ht="76.5" x14ac:dyDescent="0.25">
      <c r="A11" s="17"/>
      <c r="B11" s="19">
        <v>3000360</v>
      </c>
      <c r="C11" s="19" t="s">
        <v>472</v>
      </c>
      <c r="D11" s="20">
        <v>1.7245900000000001</v>
      </c>
      <c r="E11" s="21">
        <v>1.7265190000000001</v>
      </c>
      <c r="F11" s="21">
        <f t="shared" si="0"/>
        <v>0.52913556884323043</v>
      </c>
      <c r="G11" s="21">
        <v>0.25980412782882922</v>
      </c>
      <c r="H11" s="21">
        <v>0.11534298007518373</v>
      </c>
      <c r="I11" s="21">
        <v>0.15398846093921748</v>
      </c>
      <c r="J11" s="22">
        <f t="shared" si="1"/>
        <v>0.15047858021187674</v>
      </c>
      <c r="K11" s="22">
        <f t="shared" si="2"/>
        <v>0.21728524731208457</v>
      </c>
      <c r="L11" s="23">
        <f t="shared" si="3"/>
        <v>0.30647538129799345</v>
      </c>
      <c r="M11" s="4"/>
    </row>
    <row r="12" spans="1:13" ht="76.5" x14ac:dyDescent="0.25">
      <c r="A12" s="17"/>
      <c r="B12" s="19">
        <v>3000361</v>
      </c>
      <c r="C12" s="19" t="s">
        <v>473</v>
      </c>
      <c r="D12" s="20">
        <v>1.8980409999999996</v>
      </c>
      <c r="E12" s="21">
        <v>1.9401829999999993</v>
      </c>
      <c r="F12" s="21">
        <f t="shared" si="0"/>
        <v>0.67707124615662906</v>
      </c>
      <c r="G12" s="21">
        <v>0.35721446712068428</v>
      </c>
      <c r="H12" s="21">
        <v>0.15564709951559053</v>
      </c>
      <c r="I12" s="21">
        <v>0.16420967952035426</v>
      </c>
      <c r="J12" s="22">
        <f t="shared" si="1"/>
        <v>0.1841138011830247</v>
      </c>
      <c r="K12" s="22">
        <f t="shared" si="2"/>
        <v>0.264336697433322</v>
      </c>
      <c r="L12" s="23">
        <f t="shared" si="3"/>
        <v>0.34897287841230917</v>
      </c>
      <c r="M12" s="4"/>
    </row>
    <row r="13" spans="1:13" ht="63.75" x14ac:dyDescent="0.25">
      <c r="A13" s="17"/>
      <c r="B13" s="19">
        <v>3000362</v>
      </c>
      <c r="C13" s="19" t="s">
        <v>474</v>
      </c>
      <c r="D13" s="20">
        <v>0.77876599999999996</v>
      </c>
      <c r="E13" s="21">
        <v>0.6664500000000001</v>
      </c>
      <c r="F13" s="21">
        <f t="shared" si="0"/>
        <v>0.2046190703740649</v>
      </c>
      <c r="G13" s="21">
        <v>8.9794989760775934E-2</v>
      </c>
      <c r="H13" s="21">
        <v>6.9084480131095916E-2</v>
      </c>
      <c r="I13" s="21">
        <v>4.5739600482193055E-2</v>
      </c>
      <c r="J13" s="22">
        <f t="shared" si="1"/>
        <v>0.13473627393019119</v>
      </c>
      <c r="K13" s="22">
        <f t="shared" si="2"/>
        <v>0.23839668376002976</v>
      </c>
      <c r="L13" s="23">
        <f t="shared" si="3"/>
        <v>0.30702838978777836</v>
      </c>
      <c r="M13" s="4"/>
    </row>
    <row r="14" spans="1:13" ht="51" x14ac:dyDescent="0.25">
      <c r="A14" s="17"/>
      <c r="B14" s="19">
        <v>3000363</v>
      </c>
      <c r="C14" s="19" t="s">
        <v>475</v>
      </c>
      <c r="D14" s="20">
        <v>6.664015</v>
      </c>
      <c r="E14" s="21">
        <v>6.8437100000000006</v>
      </c>
      <c r="F14" s="21">
        <f t="shared" si="0"/>
        <v>2.1320187601686484</v>
      </c>
      <c r="G14" s="21">
        <v>0.78812794056830171</v>
      </c>
      <c r="H14" s="21">
        <v>0.5531810031434361</v>
      </c>
      <c r="I14" s="21">
        <v>0.79070981645691063</v>
      </c>
      <c r="J14" s="22">
        <f t="shared" si="1"/>
        <v>0.11516092011033513</v>
      </c>
      <c r="K14" s="22">
        <f t="shared" si="2"/>
        <v>0.19599149346067232</v>
      </c>
      <c r="L14" s="23">
        <f t="shared" si="3"/>
        <v>0.31152967617982763</v>
      </c>
      <c r="M14" s="4"/>
    </row>
    <row r="15" spans="1:13" ht="38.25" x14ac:dyDescent="0.25">
      <c r="A15" s="17"/>
      <c r="B15" s="19">
        <v>3000364</v>
      </c>
      <c r="C15" s="19" t="s">
        <v>476</v>
      </c>
      <c r="D15" s="20">
        <v>3.6065419999999988</v>
      </c>
      <c r="E15" s="21">
        <v>3.9241029999999988</v>
      </c>
      <c r="F15" s="21">
        <f t="shared" si="0"/>
        <v>1.7035119534284604</v>
      </c>
      <c r="G15" s="21">
        <v>0.38994559588718403</v>
      </c>
      <c r="H15" s="21">
        <v>0.44588560101692565</v>
      </c>
      <c r="I15" s="21">
        <v>0.86768075652435073</v>
      </c>
      <c r="J15" s="22">
        <f t="shared" si="1"/>
        <v>9.9371906366164234E-2</v>
      </c>
      <c r="K15" s="22">
        <f t="shared" si="2"/>
        <v>0.21299930121714694</v>
      </c>
      <c r="L15" s="23">
        <f t="shared" si="3"/>
        <v>0.43411499479714494</v>
      </c>
      <c r="M15" s="4"/>
    </row>
    <row r="16" spans="1:13" ht="25.5" x14ac:dyDescent="0.25">
      <c r="A16" s="17"/>
      <c r="B16" s="19">
        <v>3000365</v>
      </c>
      <c r="C16" s="19" t="s">
        <v>477</v>
      </c>
      <c r="D16" s="20">
        <v>51.057766999999984</v>
      </c>
      <c r="E16" s="21">
        <v>52.05209399999999</v>
      </c>
      <c r="F16" s="21">
        <f t="shared" si="0"/>
        <v>12.451605857566392</v>
      </c>
      <c r="G16" s="21">
        <v>3.4433068627076864</v>
      </c>
      <c r="H16" s="21">
        <v>3.7143458203618138</v>
      </c>
      <c r="I16" s="21">
        <v>5.2939531744968917</v>
      </c>
      <c r="J16" s="22">
        <f t="shared" si="1"/>
        <v>6.6151168917578745E-2</v>
      </c>
      <c r="K16" s="22">
        <f t="shared" si="2"/>
        <v>0.13750940899840652</v>
      </c>
      <c r="L16" s="23">
        <f t="shared" si="3"/>
        <v>0.23921431206142052</v>
      </c>
      <c r="M16" s="4"/>
    </row>
    <row r="17" spans="1:13" ht="25.5" x14ac:dyDescent="0.25">
      <c r="A17" s="17"/>
      <c r="B17" s="19">
        <v>3000366</v>
      </c>
      <c r="C17" s="19" t="s">
        <v>478</v>
      </c>
      <c r="D17" s="20">
        <v>26.382859999999997</v>
      </c>
      <c r="E17" s="21">
        <v>47.989203000000003</v>
      </c>
      <c r="F17" s="21">
        <f t="shared" si="0"/>
        <v>18.012046803956309</v>
      </c>
      <c r="G17" s="21">
        <v>5.5123781802676604</v>
      </c>
      <c r="H17" s="21">
        <v>5.5752448384282616</v>
      </c>
      <c r="I17" s="21">
        <v>6.9244237852603874</v>
      </c>
      <c r="J17" s="22">
        <f t="shared" si="1"/>
        <v>0.11486704999596806</v>
      </c>
      <c r="K17" s="22">
        <f t="shared" si="2"/>
        <v>0.23104411670883387</v>
      </c>
      <c r="L17" s="23">
        <f t="shared" si="3"/>
        <v>0.37533540208943056</v>
      </c>
      <c r="M17" s="4"/>
    </row>
    <row r="18" spans="1:13" ht="25.5" x14ac:dyDescent="0.25">
      <c r="A18" s="17"/>
      <c r="B18" s="19">
        <v>3000367</v>
      </c>
      <c r="C18" s="19" t="s">
        <v>479</v>
      </c>
      <c r="D18" s="20">
        <v>14.438143999999996</v>
      </c>
      <c r="E18" s="21">
        <v>23.548134000000008</v>
      </c>
      <c r="F18" s="21">
        <f t="shared" si="0"/>
        <v>7.3966041769800768</v>
      </c>
      <c r="G18" s="21">
        <v>3.075065378608997</v>
      </c>
      <c r="H18" s="21">
        <v>1.7867464750797808</v>
      </c>
      <c r="I18" s="21">
        <v>2.534792323291299</v>
      </c>
      <c r="J18" s="22">
        <f t="shared" si="1"/>
        <v>0.13058637166787807</v>
      </c>
      <c r="K18" s="22">
        <f t="shared" si="2"/>
        <v>0.20646272242585234</v>
      </c>
      <c r="L18" s="23">
        <f t="shared" si="3"/>
        <v>0.31410574515076539</v>
      </c>
      <c r="M18" s="4"/>
    </row>
    <row r="19" spans="1:13" ht="38.25" x14ac:dyDescent="0.25">
      <c r="A19" s="17"/>
      <c r="B19" s="19">
        <v>3000368</v>
      </c>
      <c r="C19" s="19" t="s">
        <v>480</v>
      </c>
      <c r="D19" s="20">
        <v>8.9943409999999986</v>
      </c>
      <c r="E19" s="21">
        <v>16.634611</v>
      </c>
      <c r="F19" s="21">
        <f t="shared" si="0"/>
        <v>6.7536998388932261</v>
      </c>
      <c r="G19" s="21">
        <v>2.2556552002424723</v>
      </c>
      <c r="H19" s="21">
        <v>1.1692614876592415</v>
      </c>
      <c r="I19" s="21">
        <v>3.3287831509915122</v>
      </c>
      <c r="J19" s="22">
        <f t="shared" si="1"/>
        <v>0.13560011714385581</v>
      </c>
      <c r="K19" s="22">
        <f t="shared" si="2"/>
        <v>0.20589099966940699</v>
      </c>
      <c r="L19" s="23">
        <f t="shared" si="3"/>
        <v>0.40600287189722839</v>
      </c>
      <c r="M19" s="4"/>
    </row>
    <row r="20" spans="1:13" ht="38.25" x14ac:dyDescent="0.25">
      <c r="A20" s="17"/>
      <c r="B20" s="19">
        <v>3000369</v>
      </c>
      <c r="C20" s="19" t="s">
        <v>481</v>
      </c>
      <c r="D20" s="20">
        <v>4.7506370000000002</v>
      </c>
      <c r="E20" s="21">
        <v>6.7324949999999983</v>
      </c>
      <c r="F20" s="21">
        <f t="shared" si="0"/>
        <v>1.426601849434519</v>
      </c>
      <c r="G20" s="21">
        <v>0.81283615077154536</v>
      </c>
      <c r="H20" s="21">
        <v>0.32518931489175884</v>
      </c>
      <c r="I20" s="21">
        <v>0.28857638377121475</v>
      </c>
      <c r="J20" s="22">
        <f t="shared" si="1"/>
        <v>0.12073327210366225</v>
      </c>
      <c r="K20" s="22">
        <f t="shared" si="2"/>
        <v>0.16903472867982888</v>
      </c>
      <c r="L20" s="23">
        <f t="shared" si="3"/>
        <v>0.21189794414025101</v>
      </c>
      <c r="M20" s="4"/>
    </row>
    <row r="21" spans="1:13" ht="38.25" x14ac:dyDescent="0.25">
      <c r="A21" s="17"/>
      <c r="B21" s="19">
        <v>3000370</v>
      </c>
      <c r="C21" s="19" t="s">
        <v>482</v>
      </c>
      <c r="D21" s="20">
        <v>9.0338429999999992</v>
      </c>
      <c r="E21" s="21">
        <v>13.930678</v>
      </c>
      <c r="F21" s="21">
        <f t="shared" si="0"/>
        <v>5.4296566190496378</v>
      </c>
      <c r="G21" s="21">
        <v>2.310400558199035</v>
      </c>
      <c r="H21" s="21">
        <v>0.95532183792420255</v>
      </c>
      <c r="I21" s="21">
        <v>2.1639342229264003</v>
      </c>
      <c r="J21" s="22">
        <f t="shared" si="1"/>
        <v>0.16584982857252425</v>
      </c>
      <c r="K21" s="22">
        <f t="shared" si="2"/>
        <v>0.23442666581793345</v>
      </c>
      <c r="L21" s="23">
        <f t="shared" si="3"/>
        <v>0.38976255276660887</v>
      </c>
      <c r="M21" s="4"/>
    </row>
    <row r="22" spans="1:13" ht="38.25" x14ac:dyDescent="0.25">
      <c r="A22" s="17"/>
      <c r="B22" s="19">
        <v>3000371</v>
      </c>
      <c r="C22" s="19" t="s">
        <v>483</v>
      </c>
      <c r="D22" s="20">
        <v>2.2092210000000003</v>
      </c>
      <c r="E22" s="21">
        <v>2.9729350000000014</v>
      </c>
      <c r="F22" s="21">
        <f t="shared" si="0"/>
        <v>0.63958595758958836</v>
      </c>
      <c r="G22" s="21">
        <v>0.25347625213908032</v>
      </c>
      <c r="H22" s="21">
        <v>0.14537260096585669</v>
      </c>
      <c r="I22" s="21">
        <v>0.24073710448465135</v>
      </c>
      <c r="J22" s="22">
        <f t="shared" si="1"/>
        <v>8.5261282920440634E-2</v>
      </c>
      <c r="K22" s="22">
        <f t="shared" si="2"/>
        <v>0.13415996417847575</v>
      </c>
      <c r="L22" s="23">
        <f t="shared" si="3"/>
        <v>0.2151362063380424</v>
      </c>
      <c r="M22" s="4"/>
    </row>
    <row r="23" spans="1:13" ht="25.5" x14ac:dyDescent="0.25">
      <c r="A23" s="17"/>
      <c r="B23" s="19">
        <v>3000372</v>
      </c>
      <c r="C23" s="19" t="s">
        <v>484</v>
      </c>
      <c r="D23" s="20">
        <v>32.368152000000002</v>
      </c>
      <c r="E23" s="21">
        <v>54.120189999999987</v>
      </c>
      <c r="F23" s="21">
        <f t="shared" si="0"/>
        <v>23.22681424850316</v>
      </c>
      <c r="G23" s="21">
        <v>11.636657275044854</v>
      </c>
      <c r="H23" s="21">
        <v>6.9743241315300111</v>
      </c>
      <c r="I23" s="21">
        <v>4.6158328419282952</v>
      </c>
      <c r="J23" s="22">
        <f t="shared" si="1"/>
        <v>0.2150150854061092</v>
      </c>
      <c r="K23" s="22">
        <f t="shared" si="2"/>
        <v>0.34388241073386605</v>
      </c>
      <c r="L23" s="23">
        <f t="shared" si="3"/>
        <v>0.42917096648225306</v>
      </c>
      <c r="M23" s="4"/>
    </row>
    <row r="24" spans="1:13" ht="25.5" x14ac:dyDescent="0.25">
      <c r="A24" s="17"/>
      <c r="B24" s="19">
        <v>3000373</v>
      </c>
      <c r="C24" s="19" t="s">
        <v>485</v>
      </c>
      <c r="D24" s="20">
        <v>13.426869999999997</v>
      </c>
      <c r="E24" s="21">
        <v>20.811128999999998</v>
      </c>
      <c r="F24" s="21">
        <f t="shared" si="0"/>
        <v>6.556760928073345</v>
      </c>
      <c r="G24" s="21">
        <v>2.2172578769677784</v>
      </c>
      <c r="H24" s="21">
        <v>1.7979157582103653</v>
      </c>
      <c r="I24" s="21">
        <v>2.5415872928952012</v>
      </c>
      <c r="J24" s="22">
        <f t="shared" si="1"/>
        <v>0.10654193133720802</v>
      </c>
      <c r="K24" s="22">
        <f t="shared" si="2"/>
        <v>0.19293396505197505</v>
      </c>
      <c r="L24" s="23">
        <f t="shared" si="3"/>
        <v>0.31506031835530623</v>
      </c>
      <c r="M24" s="4"/>
    </row>
    <row r="25" spans="1:13" ht="38.25" x14ac:dyDescent="0.25">
      <c r="A25" s="17"/>
      <c r="B25" s="19">
        <v>3000374</v>
      </c>
      <c r="C25" s="19" t="s">
        <v>486</v>
      </c>
      <c r="D25" s="20">
        <v>2.8342510000000001</v>
      </c>
      <c r="E25" s="21">
        <v>3.435619</v>
      </c>
      <c r="F25" s="21">
        <f t="shared" si="0"/>
        <v>0.45314263769250829</v>
      </c>
      <c r="G25" s="21">
        <v>0.24503989933873527</v>
      </c>
      <c r="H25" s="21">
        <v>0.16615094885128201</v>
      </c>
      <c r="I25" s="21">
        <v>4.195178950249101E-2</v>
      </c>
      <c r="J25" s="22">
        <f t="shared" si="1"/>
        <v>7.1323362497045004E-2</v>
      </c>
      <c r="K25" s="22">
        <f t="shared" si="2"/>
        <v>0.11968464727608541</v>
      </c>
      <c r="L25" s="23">
        <f t="shared" si="3"/>
        <v>0.13189548599321063</v>
      </c>
      <c r="M25" s="4"/>
    </row>
    <row r="26" spans="1:13" ht="25.5" x14ac:dyDescent="0.25">
      <c r="A26" s="17"/>
      <c r="B26" s="19">
        <v>3000424</v>
      </c>
      <c r="C26" s="19" t="s">
        <v>487</v>
      </c>
      <c r="D26" s="20">
        <v>6.1076450000000007</v>
      </c>
      <c r="E26" s="21">
        <v>6.864189999999998</v>
      </c>
      <c r="F26" s="21">
        <f t="shared" si="0"/>
        <v>1.5885193811618592</v>
      </c>
      <c r="G26" s="21">
        <v>0.84656667857598222</v>
      </c>
      <c r="H26" s="21">
        <v>0.41910692387591553</v>
      </c>
      <c r="I26" s="21">
        <v>0.32284577870996145</v>
      </c>
      <c r="J26" s="22">
        <f t="shared" si="1"/>
        <v>0.12333089243974635</v>
      </c>
      <c r="K26" s="22">
        <f t="shared" si="2"/>
        <v>0.1843879033727065</v>
      </c>
      <c r="L26" s="23">
        <f t="shared" si="3"/>
        <v>0.23142124287962013</v>
      </c>
      <c r="M26" s="4"/>
    </row>
    <row r="27" spans="1:13" ht="25.5" x14ac:dyDescent="0.25">
      <c r="A27" s="17"/>
      <c r="B27" s="19">
        <v>3000425</v>
      </c>
      <c r="C27" s="19" t="s">
        <v>488</v>
      </c>
      <c r="D27" s="20">
        <v>5.6994739999999968</v>
      </c>
      <c r="E27" s="21">
        <v>6.7363689999999998</v>
      </c>
      <c r="F27" s="21">
        <f t="shared" si="0"/>
        <v>1.6603365260434657</v>
      </c>
      <c r="G27" s="21">
        <v>0.73962299972299661</v>
      </c>
      <c r="H27" s="21">
        <v>0.46626512889451988</v>
      </c>
      <c r="I27" s="21">
        <v>0.45444839742594922</v>
      </c>
      <c r="J27" s="22">
        <f t="shared" si="1"/>
        <v>0.10979549958189593</v>
      </c>
      <c r="K27" s="22">
        <f t="shared" si="2"/>
        <v>0.17901159046030829</v>
      </c>
      <c r="L27" s="23">
        <f t="shared" si="3"/>
        <v>0.24647351207207707</v>
      </c>
      <c r="M27" s="4"/>
    </row>
    <row r="28" spans="1:13" x14ac:dyDescent="0.25">
      <c r="A28" s="17"/>
      <c r="B28" s="19">
        <v>3000683</v>
      </c>
      <c r="C28" s="19" t="s">
        <v>489</v>
      </c>
      <c r="D28" s="20">
        <v>41.974084999999981</v>
      </c>
      <c r="E28" s="21">
        <v>42.06238699999998</v>
      </c>
      <c r="F28" s="21">
        <f t="shared" si="0"/>
        <v>15.452157801280009</v>
      </c>
      <c r="G28" s="21">
        <v>0.27644320447416248</v>
      </c>
      <c r="H28" s="21">
        <v>15.676112404900778</v>
      </c>
      <c r="I28" s="21">
        <v>-0.50039780809493095</v>
      </c>
      <c r="J28" s="22">
        <f t="shared" si="1"/>
        <v>6.572218654023668E-3</v>
      </c>
      <c r="K28" s="22">
        <f t="shared" si="2"/>
        <v>0.37925939888706145</v>
      </c>
      <c r="L28" s="23">
        <f t="shared" si="3"/>
        <v>0.36736283657130575</v>
      </c>
      <c r="M28" s="4"/>
    </row>
    <row r="29" spans="1:13" ht="63.75" x14ac:dyDescent="0.25">
      <c r="A29" s="17"/>
      <c r="B29" s="19">
        <v>3044194</v>
      </c>
      <c r="C29" s="19" t="s">
        <v>490</v>
      </c>
      <c r="D29" s="20">
        <v>20.108336000000001</v>
      </c>
      <c r="E29" s="21">
        <v>20.505693000000004</v>
      </c>
      <c r="F29" s="21">
        <f t="shared" si="0"/>
        <v>10.868967813231563</v>
      </c>
      <c r="G29" s="21">
        <v>9.887489558004404</v>
      </c>
      <c r="H29" s="21">
        <v>0.75134170736197348</v>
      </c>
      <c r="I29" s="21">
        <v>0.230136547865186</v>
      </c>
      <c r="J29" s="22">
        <f t="shared" si="1"/>
        <v>0.48218265815275796</v>
      </c>
      <c r="K29" s="22">
        <f t="shared" si="2"/>
        <v>0.51882329777230041</v>
      </c>
      <c r="L29" s="23">
        <f t="shared" si="3"/>
        <v>0.53004635411402878</v>
      </c>
      <c r="M29" s="4"/>
    </row>
    <row r="30" spans="1:13" ht="25.5" x14ac:dyDescent="0.25">
      <c r="A30" s="17"/>
      <c r="B30" s="19">
        <v>3044195</v>
      </c>
      <c r="C30" s="19" t="s">
        <v>491</v>
      </c>
      <c r="D30" s="20">
        <v>12.587488000000002</v>
      </c>
      <c r="E30" s="21">
        <v>14.971363000000004</v>
      </c>
      <c r="F30" s="21">
        <f t="shared" si="0"/>
        <v>4.6070936339383479</v>
      </c>
      <c r="G30" s="21">
        <v>2.0038478824035337</v>
      </c>
      <c r="H30" s="21">
        <v>1.4994055361861456</v>
      </c>
      <c r="I30" s="21">
        <v>1.1038402153486686</v>
      </c>
      <c r="J30" s="22">
        <f t="shared" si="1"/>
        <v>0.13384538751772523</v>
      </c>
      <c r="K30" s="22">
        <f t="shared" si="2"/>
        <v>0.23399695930087852</v>
      </c>
      <c r="L30" s="23">
        <f t="shared" si="3"/>
        <v>0.30772706759821045</v>
      </c>
      <c r="M30" s="4"/>
    </row>
    <row r="31" spans="1:13" ht="25.5" x14ac:dyDescent="0.25">
      <c r="A31" s="17"/>
      <c r="B31" s="19">
        <v>3044197</v>
      </c>
      <c r="C31" s="19" t="s">
        <v>492</v>
      </c>
      <c r="D31" s="20">
        <v>13.445669999999996</v>
      </c>
      <c r="E31" s="21">
        <v>14.166457999999999</v>
      </c>
      <c r="F31" s="21">
        <f t="shared" si="0"/>
        <v>4.3625733435901566</v>
      </c>
      <c r="G31" s="21">
        <v>2.1788195826284209</v>
      </c>
      <c r="H31" s="21">
        <v>1.3987952411921469</v>
      </c>
      <c r="I31" s="21">
        <v>0.78495851976958875</v>
      </c>
      <c r="J31" s="22">
        <f t="shared" si="1"/>
        <v>0.15380129476460672</v>
      </c>
      <c r="K31" s="22">
        <f t="shared" si="2"/>
        <v>0.2525412367594333</v>
      </c>
      <c r="L31" s="23">
        <f t="shared" si="3"/>
        <v>0.30795088960064376</v>
      </c>
      <c r="M31" s="4"/>
    </row>
    <row r="32" spans="1:13" ht="25.5" x14ac:dyDescent="0.25">
      <c r="A32" s="17"/>
      <c r="B32" s="19">
        <v>3044198</v>
      </c>
      <c r="C32" s="19" t="s">
        <v>493</v>
      </c>
      <c r="D32" s="20">
        <v>6.3860220000000005</v>
      </c>
      <c r="E32" s="21">
        <v>7.2346320000000004</v>
      </c>
      <c r="F32" s="21">
        <f t="shared" si="0"/>
        <v>2.1626472311540965</v>
      </c>
      <c r="G32" s="21">
        <v>1.0692900535577792</v>
      </c>
      <c r="H32" s="21">
        <v>0.60602741845241326</v>
      </c>
      <c r="I32" s="21">
        <v>0.48732975914390408</v>
      </c>
      <c r="J32" s="22">
        <f t="shared" si="1"/>
        <v>0.14780158182997824</v>
      </c>
      <c r="K32" s="22">
        <f t="shared" si="2"/>
        <v>0.23156913468579912</v>
      </c>
      <c r="L32" s="23">
        <f t="shared" si="3"/>
        <v>0.2989298185663205</v>
      </c>
      <c r="M32" s="4"/>
    </row>
    <row r="33" spans="1:13" ht="25.5" x14ac:dyDescent="0.25">
      <c r="A33" s="17"/>
      <c r="B33" s="19">
        <v>3044199</v>
      </c>
      <c r="C33" s="19" t="s">
        <v>494</v>
      </c>
      <c r="D33" s="20">
        <v>7.169769999999998</v>
      </c>
      <c r="E33" s="21">
        <v>7.5715539999999999</v>
      </c>
      <c r="F33" s="21">
        <f t="shared" si="0"/>
        <v>2.3360149831164563</v>
      </c>
      <c r="G33" s="21">
        <v>1.0072215272107314</v>
      </c>
      <c r="H33" s="21">
        <v>0.92650103781761572</v>
      </c>
      <c r="I33" s="21">
        <v>0.40229241808810912</v>
      </c>
      <c r="J33" s="22">
        <f t="shared" si="1"/>
        <v>0.13302705457964528</v>
      </c>
      <c r="K33" s="22">
        <f t="shared" si="2"/>
        <v>0.25539308905785352</v>
      </c>
      <c r="L33" s="23">
        <f t="shared" si="3"/>
        <v>0.30852516974936139</v>
      </c>
      <c r="M33" s="4"/>
    </row>
    <row r="34" spans="1:13" ht="38.25" x14ac:dyDescent="0.25">
      <c r="A34" s="17"/>
      <c r="B34" s="19">
        <v>3044200</v>
      </c>
      <c r="C34" s="19" t="s">
        <v>495</v>
      </c>
      <c r="D34" s="20">
        <v>6.3566000000000029</v>
      </c>
      <c r="E34" s="21">
        <v>6.5474390000000007</v>
      </c>
      <c r="F34" s="21">
        <f t="shared" si="0"/>
        <v>1.9331052940993914</v>
      </c>
      <c r="G34" s="21">
        <v>0.78655048969994823</v>
      </c>
      <c r="H34" s="21">
        <v>0.69529574157604657</v>
      </c>
      <c r="I34" s="21">
        <v>0.45125906282339656</v>
      </c>
      <c r="J34" s="22">
        <f t="shared" si="1"/>
        <v>0.12013101453865369</v>
      </c>
      <c r="K34" s="22">
        <f t="shared" si="2"/>
        <v>0.22632455701778889</v>
      </c>
      <c r="L34" s="23">
        <f t="shared" si="3"/>
        <v>0.29524601819114177</v>
      </c>
      <c r="M34" s="4"/>
    </row>
    <row r="35" spans="1:13" ht="25.5" x14ac:dyDescent="0.25">
      <c r="A35" s="17"/>
      <c r="B35" s="19">
        <v>3044201</v>
      </c>
      <c r="C35" s="19" t="s">
        <v>496</v>
      </c>
      <c r="D35" s="20">
        <v>8.4567290000000046</v>
      </c>
      <c r="E35" s="21">
        <v>8.529317000000006</v>
      </c>
      <c r="F35" s="21">
        <f t="shared" si="0"/>
        <v>2.528592430559911</v>
      </c>
      <c r="G35" s="21">
        <v>1.3335721957155329</v>
      </c>
      <c r="H35" s="21">
        <v>0.61702837008033384</v>
      </c>
      <c r="I35" s="21">
        <v>0.57799186476404429</v>
      </c>
      <c r="J35" s="22">
        <f t="shared" si="1"/>
        <v>0.15635158075559061</v>
      </c>
      <c r="K35" s="22">
        <f t="shared" si="2"/>
        <v>0.22869364168266526</v>
      </c>
      <c r="L35" s="23">
        <f t="shared" si="3"/>
        <v>0.29645895803379207</v>
      </c>
      <c r="M35" s="4"/>
    </row>
    <row r="36" spans="1:13" ht="25.5" x14ac:dyDescent="0.25">
      <c r="A36" s="17"/>
      <c r="B36" s="19">
        <v>3044202</v>
      </c>
      <c r="C36" s="19" t="s">
        <v>497</v>
      </c>
      <c r="D36" s="20">
        <v>6.0799109999999983</v>
      </c>
      <c r="E36" s="21">
        <v>6.2642389999999981</v>
      </c>
      <c r="F36" s="21">
        <f t="shared" si="0"/>
        <v>1.6825185940670053</v>
      </c>
      <c r="G36" s="21">
        <v>0.721305150356784</v>
      </c>
      <c r="H36" s="21">
        <v>0.68463526169944089</v>
      </c>
      <c r="I36" s="21">
        <v>0.27657818201078044</v>
      </c>
      <c r="J36" s="22">
        <f t="shared" si="1"/>
        <v>0.11514649271153035</v>
      </c>
      <c r="K36" s="22">
        <f t="shared" si="2"/>
        <v>0.22443913970335827</v>
      </c>
      <c r="L36" s="23">
        <f t="shared" si="3"/>
        <v>0.26859106015383605</v>
      </c>
      <c r="M36" s="4"/>
    </row>
    <row r="37" spans="1:13" ht="38.25" x14ac:dyDescent="0.25">
      <c r="A37" s="17"/>
      <c r="B37" s="19">
        <v>3044203</v>
      </c>
      <c r="C37" s="19" t="s">
        <v>498</v>
      </c>
      <c r="D37" s="20">
        <v>5.2474169999999978</v>
      </c>
      <c r="E37" s="21">
        <v>5.6644360000000002</v>
      </c>
      <c r="F37" s="21">
        <f t="shared" si="0"/>
        <v>2.2126740524928437</v>
      </c>
      <c r="G37" s="21">
        <v>1.0161772987736413</v>
      </c>
      <c r="H37" s="21">
        <v>1.1101686617876112</v>
      </c>
      <c r="I37" s="21">
        <v>8.6328091931591189E-2</v>
      </c>
      <c r="J37" s="22">
        <f t="shared" si="1"/>
        <v>0.1793960243832998</v>
      </c>
      <c r="K37" s="22">
        <f t="shared" si="2"/>
        <v>0.37538529176801583</v>
      </c>
      <c r="L37" s="23">
        <f t="shared" si="3"/>
        <v>0.39062566025864598</v>
      </c>
      <c r="M37" s="4"/>
    </row>
    <row r="38" spans="1:13" ht="25.5" x14ac:dyDescent="0.25">
      <c r="A38" s="17"/>
      <c r="B38" s="19">
        <v>3044204</v>
      </c>
      <c r="C38" s="19" t="s">
        <v>499</v>
      </c>
      <c r="D38" s="20">
        <v>3.789785999999999</v>
      </c>
      <c r="E38" s="21">
        <v>3.8614859999999989</v>
      </c>
      <c r="F38" s="21">
        <f t="shared" si="0"/>
        <v>1.2585334712683789</v>
      </c>
      <c r="G38" s="21">
        <v>0.51564842836523894</v>
      </c>
      <c r="H38" s="21">
        <v>0.44667925933833885</v>
      </c>
      <c r="I38" s="21">
        <v>0.2962057835648011</v>
      </c>
      <c r="J38" s="22">
        <f t="shared" si="1"/>
        <v>0.13353626773869931</v>
      </c>
      <c r="K38" s="22">
        <f t="shared" si="2"/>
        <v>0.24921175104702648</v>
      </c>
      <c r="L38" s="23">
        <f t="shared" si="3"/>
        <v>0.32591947019058964</v>
      </c>
      <c r="M38" s="4"/>
    </row>
    <row r="39" spans="1:13" ht="25.5" x14ac:dyDescent="0.25">
      <c r="A39" s="17"/>
      <c r="B39" s="19">
        <v>3045112</v>
      </c>
      <c r="C39" s="19" t="s">
        <v>500</v>
      </c>
      <c r="D39" s="20">
        <v>7.9318929999999996</v>
      </c>
      <c r="E39" s="21">
        <v>9.0989779999999971</v>
      </c>
      <c r="F39" s="21">
        <f t="shared" si="0"/>
        <v>2.4685998842633126</v>
      </c>
      <c r="G39" s="21">
        <v>1.1369169111458177</v>
      </c>
      <c r="H39" s="21">
        <v>0.67419050058197172</v>
      </c>
      <c r="I39" s="21">
        <v>0.65749247253552312</v>
      </c>
      <c r="J39" s="22">
        <f t="shared" si="1"/>
        <v>0.12494995714307894</v>
      </c>
      <c r="K39" s="22">
        <f t="shared" si="2"/>
        <v>0.19904514679866134</v>
      </c>
      <c r="L39" s="23">
        <f t="shared" si="3"/>
        <v>0.27130518221533378</v>
      </c>
      <c r="M39" s="4"/>
    </row>
    <row r="40" spans="1:13" ht="15.75" thickBot="1" x14ac:dyDescent="0.3">
      <c r="A40" s="41" t="s">
        <v>302</v>
      </c>
      <c r="B40" s="43"/>
      <c r="C40" s="43"/>
      <c r="D40" s="44">
        <f ca="1">OFFSET(D40,-MATCH("PROYECTOS",$A$8:$A$50,0)-1,0)-(OFFSET(D40,-MATCH("PROYECTOS",$A$8:$A$50,0),0))</f>
        <v>60.019999999999413</v>
      </c>
      <c r="E40" s="45">
        <f t="shared" ref="E40:I40" ca="1" si="4">OFFSET(E40,-MATCH("PROYECTOS",$A$8:$A$50,0)-1,0)-(OFFSET(E40,-MATCH("PROYECTOS",$A$8:$A$50,0),0))</f>
        <v>131.76426599999968</v>
      </c>
      <c r="F40" s="45">
        <f t="shared" ca="1" si="4"/>
        <v>2.7116743291844614</v>
      </c>
      <c r="G40" s="45">
        <f t="shared" ca="1" si="4"/>
        <v>0.59659956395626068</v>
      </c>
      <c r="H40" s="45">
        <f t="shared" ca="1" si="4"/>
        <v>0.49092886730795726</v>
      </c>
      <c r="I40" s="45">
        <f t="shared" ca="1" si="4"/>
        <v>1.6241458979202434</v>
      </c>
      <c r="J40" s="46">
        <f t="shared" ca="1" si="1"/>
        <v>4.5277796633896332E-3</v>
      </c>
      <c r="K40" s="46">
        <f t="shared" ca="1" si="2"/>
        <v>8.2535915410041488E-3</v>
      </c>
      <c r="L40" s="47">
        <f t="shared" ca="1" si="3"/>
        <v>2.0579739951531836E-2</v>
      </c>
      <c r="M40" s="4"/>
    </row>
    <row r="41" spans="1:13" ht="15.75" thickBot="1" x14ac:dyDescent="0.3"/>
    <row r="42" spans="1:13" ht="15.75" thickBot="1" x14ac:dyDescent="0.3">
      <c r="A42" s="89" t="s">
        <v>324</v>
      </c>
      <c r="B42" s="90"/>
      <c r="C42" s="90"/>
      <c r="D42" s="91"/>
    </row>
    <row r="43" spans="1:13" ht="15.75" thickBot="1" x14ac:dyDescent="0.3">
      <c r="A43" s="1" t="s">
        <v>510</v>
      </c>
    </row>
    <row r="44" spans="1:13" ht="45" customHeight="1" x14ac:dyDescent="0.25">
      <c r="A44" s="82" t="s">
        <v>326</v>
      </c>
      <c r="B44" s="83"/>
      <c r="C44" s="83"/>
      <c r="D44" s="94" t="s">
        <v>327</v>
      </c>
    </row>
    <row r="45" spans="1:13" ht="15.75" thickBot="1" x14ac:dyDescent="0.3">
      <c r="A45" s="92"/>
      <c r="B45" s="93"/>
      <c r="C45" s="93"/>
      <c r="D45" s="95"/>
    </row>
    <row r="46" spans="1:13" x14ac:dyDescent="0.25">
      <c r="A46" s="17"/>
      <c r="B46" s="19">
        <v>3000001</v>
      </c>
      <c r="C46" s="19" t="s">
        <v>284</v>
      </c>
      <c r="D46" s="23">
        <v>0.21387270987498413</v>
      </c>
    </row>
    <row r="47" spans="1:13" ht="25.5" x14ac:dyDescent="0.25">
      <c r="A47" s="17"/>
      <c r="B47" s="19">
        <v>3000365</v>
      </c>
      <c r="C47" s="19" t="s">
        <v>477</v>
      </c>
      <c r="D47" s="23">
        <v>0.23921431206142052</v>
      </c>
    </row>
    <row r="48" spans="1:13" ht="38.25" x14ac:dyDescent="0.25">
      <c r="A48" s="17"/>
      <c r="B48" s="19">
        <v>3000369</v>
      </c>
      <c r="C48" s="19" t="s">
        <v>481</v>
      </c>
      <c r="D48" s="23">
        <v>0.21189794414025101</v>
      </c>
    </row>
    <row r="49" spans="1:4" ht="38.25" x14ac:dyDescent="0.25">
      <c r="A49" s="17"/>
      <c r="B49" s="19">
        <v>3000371</v>
      </c>
      <c r="C49" s="19" t="s">
        <v>483</v>
      </c>
      <c r="D49" s="23">
        <v>0.2151362063380424</v>
      </c>
    </row>
    <row r="50" spans="1:4" ht="38.25" x14ac:dyDescent="0.25">
      <c r="A50" s="17"/>
      <c r="B50" s="19">
        <v>3000374</v>
      </c>
      <c r="C50" s="19" t="s">
        <v>486</v>
      </c>
      <c r="D50" s="23">
        <v>0.13189548599321063</v>
      </c>
    </row>
    <row r="51" spans="1:4" ht="25.5" x14ac:dyDescent="0.25">
      <c r="A51" s="17"/>
      <c r="B51" s="19">
        <v>3000424</v>
      </c>
      <c r="C51" s="19" t="s">
        <v>487</v>
      </c>
      <c r="D51" s="23">
        <v>0.23142124287962013</v>
      </c>
    </row>
    <row r="52" spans="1:4" ht="26.25" thickBot="1" x14ac:dyDescent="0.3">
      <c r="A52" s="24"/>
      <c r="B52" s="26">
        <v>3000425</v>
      </c>
      <c r="C52" s="26" t="s">
        <v>488</v>
      </c>
      <c r="D52" s="30">
        <v>0.24647351207207707</v>
      </c>
    </row>
  </sheetData>
  <mergeCells count="10">
    <mergeCell ref="A42:D42"/>
    <mergeCell ref="A44:C45"/>
    <mergeCell ref="D44:D4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"/>
  <sheetViews>
    <sheetView workbookViewId="0">
      <selection activeCell="A14" sqref="A14:XFD4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115</v>
      </c>
      <c r="B1" s="49" t="s">
        <v>1681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1685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1479.6690320000002</v>
      </c>
      <c r="I6" s="14">
        <v>1479.6780769999998</v>
      </c>
      <c r="J6" s="14">
        <v>102.84180077813519</v>
      </c>
      <c r="K6" s="14">
        <v>16.994358432781155</v>
      </c>
      <c r="L6" s="14">
        <v>14.115537222633009</v>
      </c>
      <c r="M6" s="14">
        <v>71.731905122721031</v>
      </c>
      <c r="N6" s="15">
        <v>1.1485172820318239E-2</v>
      </c>
      <c r="O6" s="15">
        <v>2.1024772982031665E-2</v>
      </c>
      <c r="P6" s="16">
        <v>6.9502821172186091E-2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SUM(H8:OFFSET(H6,MATCH("PROYECTOS",$A$8:$A$23,0),0))</f>
        <v>1479.6690320000002</v>
      </c>
      <c r="I7" s="38">
        <f ca="1">SUM(I8:OFFSET(I6,MATCH("PROYECTOS",$A$8:$A$23,0),0))</f>
        <v>1479.678077</v>
      </c>
      <c r="J7" s="38">
        <f ca="1">SUM(J8:OFFSET(J6,MATCH("PROYECTOS",$A$8:$A$23,0),0))</f>
        <v>102.84180077813519</v>
      </c>
      <c r="K7" s="38">
        <f ca="1">SUM(K8:OFFSET(K6,MATCH("PROYECTOS",$A$8:$A$23,0),0))</f>
        <v>16.994358432781155</v>
      </c>
      <c r="L7" s="38">
        <f ca="1">SUM(L8:OFFSET(L6,MATCH("PROYECTOS",$A$8:$A$23,0),0))</f>
        <v>14.115537222633009</v>
      </c>
      <c r="M7" s="38">
        <f ca="1">SUM(M8:OFFSET(M6,MATCH("PROYECTOS",$A$8:$A$23,0),0))</f>
        <v>71.731905122721031</v>
      </c>
      <c r="N7" s="39">
        <f ca="1">IFERROR(K7/I7,0)</f>
        <v>1.1485172820318237E-2</v>
      </c>
      <c r="O7" s="39">
        <f ca="1">IFERROR(SUM(K7,L7)/I7,0)</f>
        <v>2.1024772982031661E-2</v>
      </c>
      <c r="P7" s="40">
        <f ca="1">IFERROR(SUM(K7,L7,M7)/I7,0)</f>
        <v>6.9502821172186091E-2</v>
      </c>
      <c r="Q7" s="64"/>
      <c r="R7" s="38"/>
      <c r="S7" s="40"/>
    </row>
    <row r="8" spans="1:19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1</v>
      </c>
      <c r="G8" s="19" t="s">
        <v>539</v>
      </c>
      <c r="H8" s="20">
        <v>86.233924000000002</v>
      </c>
      <c r="I8" s="21">
        <v>86.233924000000016</v>
      </c>
      <c r="J8" s="21">
        <f t="shared" ref="J8:J13" si="0">SUM(K8,L8,M8)</f>
        <v>17.937550201667818</v>
      </c>
      <c r="K8" s="21">
        <v>8.1126572579960339</v>
      </c>
      <c r="L8" s="21">
        <v>5.353767309959494</v>
      </c>
      <c r="M8" s="21">
        <v>4.4711256337122904</v>
      </c>
      <c r="N8" s="22">
        <f t="shared" ref="N8:N14" si="1">IFERROR(K8/I8,0)</f>
        <v>9.4077329219020955E-2</v>
      </c>
      <c r="O8" s="22">
        <f t="shared" ref="O8:O14" si="2">IFERROR(SUM(K8,L8)/I8,0)</f>
        <v>0.15616156546413829</v>
      </c>
      <c r="P8" s="23">
        <f t="shared" ref="P8:P14" si="3">IFERROR(SUM(K8,L8,M8)/I8,0)</f>
        <v>0.20801036726181932</v>
      </c>
      <c r="Q8" s="70">
        <v>1766</v>
      </c>
      <c r="R8" s="21">
        <v>0</v>
      </c>
      <c r="S8" s="23">
        <f>IFERROR(R8/Q8,0)</f>
        <v>0</v>
      </c>
    </row>
    <row r="9" spans="1:19" ht="51" x14ac:dyDescent="0.25">
      <c r="A9" s="17"/>
      <c r="B9" s="19">
        <v>5004242</v>
      </c>
      <c r="C9" s="19" t="s">
        <v>1687</v>
      </c>
      <c r="D9" s="68">
        <v>3000744</v>
      </c>
      <c r="E9" s="19" t="s">
        <v>1686</v>
      </c>
      <c r="F9" s="69">
        <v>588</v>
      </c>
      <c r="G9" s="19" t="s">
        <v>1692</v>
      </c>
      <c r="H9" s="20">
        <v>6.0000000000000005E-2</v>
      </c>
      <c r="I9" s="21">
        <v>6.9044999999999995E-2</v>
      </c>
      <c r="J9" s="21">
        <f t="shared" si="0"/>
        <v>9.0450001880526543E-3</v>
      </c>
      <c r="K9" s="21">
        <v>0</v>
      </c>
      <c r="L9" s="21">
        <v>9.0450001880526543E-3</v>
      </c>
      <c r="M9" s="21">
        <v>0</v>
      </c>
      <c r="N9" s="22">
        <f t="shared" si="1"/>
        <v>0</v>
      </c>
      <c r="O9" s="22">
        <f t="shared" si="2"/>
        <v>0.13100152347096322</v>
      </c>
      <c r="P9" s="23">
        <f t="shared" si="3"/>
        <v>0.13100152347096322</v>
      </c>
      <c r="Q9" s="70">
        <v>6</v>
      </c>
      <c r="R9" s="21">
        <v>0</v>
      </c>
      <c r="S9" s="23">
        <f t="shared" ref="S9:S13" si="4">IFERROR(R9/Q9,0)</f>
        <v>0</v>
      </c>
    </row>
    <row r="10" spans="1:19" ht="51" x14ac:dyDescent="0.25">
      <c r="A10" s="17"/>
      <c r="B10" s="19">
        <v>5005664</v>
      </c>
      <c r="C10" s="19" t="s">
        <v>1688</v>
      </c>
      <c r="D10" s="68">
        <v>3000744</v>
      </c>
      <c r="E10" s="19" t="s">
        <v>1686</v>
      </c>
      <c r="F10" s="69">
        <v>524</v>
      </c>
      <c r="G10" s="19" t="s">
        <v>545</v>
      </c>
      <c r="H10" s="20">
        <v>9.9720700000000022</v>
      </c>
      <c r="I10" s="21">
        <v>9.9720699999999987</v>
      </c>
      <c r="J10" s="21">
        <f t="shared" si="0"/>
        <v>2.8059555166660388</v>
      </c>
      <c r="K10" s="21">
        <v>0.84136538399616256</v>
      </c>
      <c r="L10" s="21">
        <v>1.6666196546447622</v>
      </c>
      <c r="M10" s="21">
        <v>0.29797047802511401</v>
      </c>
      <c r="N10" s="22">
        <f t="shared" si="1"/>
        <v>8.437218992607981E-2</v>
      </c>
      <c r="O10" s="22">
        <f t="shared" si="2"/>
        <v>0.25150094600628808</v>
      </c>
      <c r="P10" s="23">
        <f t="shared" si="3"/>
        <v>0.28138145005661203</v>
      </c>
      <c r="Q10" s="70">
        <v>61548</v>
      </c>
      <c r="R10" s="21">
        <v>0</v>
      </c>
      <c r="S10" s="23">
        <f t="shared" si="4"/>
        <v>0</v>
      </c>
    </row>
    <row r="11" spans="1:19" ht="51" x14ac:dyDescent="0.25">
      <c r="A11" s="17"/>
      <c r="B11" s="19">
        <v>5005665</v>
      </c>
      <c r="C11" s="19" t="s">
        <v>1689</v>
      </c>
      <c r="D11" s="68">
        <v>3000744</v>
      </c>
      <c r="E11" s="19" t="s">
        <v>1686</v>
      </c>
      <c r="F11" s="69">
        <v>101</v>
      </c>
      <c r="G11" s="19" t="s">
        <v>1013</v>
      </c>
      <c r="H11" s="20">
        <v>1049.362846</v>
      </c>
      <c r="I11" s="21">
        <v>1014.3822009999999</v>
      </c>
      <c r="J11" s="21">
        <f t="shared" si="0"/>
        <v>56.298996835947037</v>
      </c>
      <c r="K11" s="21">
        <v>0</v>
      </c>
      <c r="L11" s="21">
        <v>0</v>
      </c>
      <c r="M11" s="21">
        <v>56.298996835947037</v>
      </c>
      <c r="N11" s="22">
        <f t="shared" si="1"/>
        <v>0</v>
      </c>
      <c r="O11" s="22">
        <f t="shared" si="2"/>
        <v>0</v>
      </c>
      <c r="P11" s="23">
        <f t="shared" si="3"/>
        <v>5.5500773555023211E-2</v>
      </c>
      <c r="Q11" s="70">
        <v>278202194</v>
      </c>
      <c r="R11" s="21">
        <v>0</v>
      </c>
      <c r="S11" s="23">
        <f t="shared" si="4"/>
        <v>0</v>
      </c>
    </row>
    <row r="12" spans="1:19" ht="51" x14ac:dyDescent="0.25">
      <c r="A12" s="17"/>
      <c r="B12" s="19">
        <v>5005666</v>
      </c>
      <c r="C12" s="19" t="s">
        <v>1690</v>
      </c>
      <c r="D12" s="68">
        <v>3000744</v>
      </c>
      <c r="E12" s="19" t="s">
        <v>1686</v>
      </c>
      <c r="F12" s="69">
        <v>101</v>
      </c>
      <c r="G12" s="19" t="s">
        <v>1013</v>
      </c>
      <c r="H12" s="20">
        <v>257.04019200000005</v>
      </c>
      <c r="I12" s="21">
        <v>292.02083700000003</v>
      </c>
      <c r="J12" s="21">
        <f t="shared" si="0"/>
        <v>9.2007804065942764</v>
      </c>
      <c r="K12" s="21">
        <v>0</v>
      </c>
      <c r="L12" s="21">
        <v>2.8804299831390381</v>
      </c>
      <c r="M12" s="21">
        <v>6.3203504234552383</v>
      </c>
      <c r="N12" s="22">
        <f t="shared" si="1"/>
        <v>0</v>
      </c>
      <c r="O12" s="22">
        <f t="shared" si="2"/>
        <v>9.8637823681706586E-3</v>
      </c>
      <c r="P12" s="23">
        <f t="shared" si="3"/>
        <v>3.1507273594295858E-2</v>
      </c>
      <c r="Q12" s="70">
        <v>60058040</v>
      </c>
      <c r="R12" s="21">
        <v>0</v>
      </c>
      <c r="S12" s="23">
        <f t="shared" si="4"/>
        <v>0</v>
      </c>
    </row>
    <row r="13" spans="1:19" ht="51" x14ac:dyDescent="0.25">
      <c r="A13" s="17"/>
      <c r="B13" s="19">
        <v>5005667</v>
      </c>
      <c r="C13" s="19" t="s">
        <v>1691</v>
      </c>
      <c r="D13" s="68">
        <v>3000744</v>
      </c>
      <c r="E13" s="19" t="s">
        <v>1686</v>
      </c>
      <c r="F13" s="69">
        <v>303</v>
      </c>
      <c r="G13" s="19" t="s">
        <v>1693</v>
      </c>
      <c r="H13" s="20">
        <v>76.999999999999986</v>
      </c>
      <c r="I13" s="21">
        <v>77.000000000000014</v>
      </c>
      <c r="J13" s="21">
        <f t="shared" si="0"/>
        <v>16.589472817071965</v>
      </c>
      <c r="K13" s="21">
        <v>8.0403357907889585</v>
      </c>
      <c r="L13" s="21">
        <v>4.2056752747016617</v>
      </c>
      <c r="M13" s="21">
        <v>4.3434617515813443</v>
      </c>
      <c r="N13" s="22">
        <f t="shared" si="1"/>
        <v>0.10441994533492152</v>
      </c>
      <c r="O13" s="22">
        <f t="shared" si="2"/>
        <v>0.15903910474663141</v>
      </c>
      <c r="P13" s="23">
        <f t="shared" si="3"/>
        <v>0.21544769892301249</v>
      </c>
      <c r="Q13" s="70">
        <v>90775</v>
      </c>
      <c r="R13" s="21">
        <v>0</v>
      </c>
      <c r="S13" s="23">
        <f t="shared" si="4"/>
        <v>0</v>
      </c>
    </row>
    <row r="14" spans="1:19" ht="15.75" thickBot="1" x14ac:dyDescent="0.3">
      <c r="A14" s="41" t="s">
        <v>302</v>
      </c>
      <c r="B14" s="43"/>
      <c r="C14" s="43"/>
      <c r="D14" s="65"/>
      <c r="E14" s="43"/>
      <c r="F14" s="66"/>
      <c r="G14" s="43"/>
      <c r="H14" s="44">
        <f t="shared" ref="H14:M14" ca="1" si="5">OFFSET(H14,-MATCH("PROYECTOS",$A$8:$A$23,0)-1,0)-(OFFSET(H14,-MATCH("PROYECTOS",$A$8:$A$23,0),0))</f>
        <v>0</v>
      </c>
      <c r="I14" s="45">
        <f t="shared" ca="1" si="5"/>
        <v>0</v>
      </c>
      <c r="J14" s="45">
        <f t="shared" ca="1" si="5"/>
        <v>0</v>
      </c>
      <c r="K14" s="45">
        <f t="shared" ca="1" si="5"/>
        <v>0</v>
      </c>
      <c r="L14" s="45">
        <f t="shared" ca="1" si="5"/>
        <v>0</v>
      </c>
      <c r="M14" s="45">
        <f t="shared" ca="1" si="5"/>
        <v>0</v>
      </c>
      <c r="N14" s="46">
        <f t="shared" ca="1" si="1"/>
        <v>0</v>
      </c>
      <c r="O14" s="46">
        <f t="shared" ca="1" si="2"/>
        <v>0</v>
      </c>
      <c r="P14" s="47">
        <f t="shared" ca="1" si="3"/>
        <v>0</v>
      </c>
      <c r="Q14" s="67"/>
      <c r="R14" s="45"/>
      <c r="S14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workbookViewId="0">
      <selection activeCell="A11" sqref="A11:L11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116</v>
      </c>
      <c r="B1" s="50" t="s">
        <v>1696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1697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53.035830999999995</v>
      </c>
      <c r="E6" s="14">
        <v>57.979559999999992</v>
      </c>
      <c r="F6" s="14">
        <v>7.7328041122198883</v>
      </c>
      <c r="G6" s="14">
        <v>3.6439470080076717</v>
      </c>
      <c r="H6" s="14">
        <v>2.043963028439066</v>
      </c>
      <c r="I6" s="14">
        <v>2.0448940757731506</v>
      </c>
      <c r="J6" s="15">
        <v>6.2848821343378117E-2</v>
      </c>
      <c r="K6" s="15">
        <v>9.8101986914815129E-2</v>
      </c>
      <c r="L6" s="16">
        <v>0.13337121068562593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52.541922999999976</v>
      </c>
      <c r="E7" s="38">
        <f ca="1">SUM(E8:OFFSET(E6,MATCH("GOBIERNOS REGIONALES",$A$8:$A$50,0),0))</f>
        <v>57.394047999999991</v>
      </c>
      <c r="F7" s="38">
        <f ca="1">SUM(F8:OFFSET(F6,MATCH("GOBIERNOS REGIONALES",$A$8:$A$50,0),0))</f>
        <v>7.5696963623775773</v>
      </c>
      <c r="G7" s="38">
        <f ca="1">SUM(G8:OFFSET(G6,MATCH("GOBIERNOS REGIONALES",$A$8:$A$50,0),0))</f>
        <v>3.5937400873808656</v>
      </c>
      <c r="H7" s="38">
        <f ca="1">SUM(H8:OFFSET(H6,MATCH("GOBIERNOS REGIONALES",$A$8:$A$50,0),0))</f>
        <v>1.994472378327373</v>
      </c>
      <c r="I7" s="38">
        <f ca="1">SUM(I8:OFFSET(I6,MATCH("GOBIERNOS REGIONALES",$A$8:$A$50,0),0))</f>
        <v>1.9814838966693387</v>
      </c>
      <c r="J7" s="39">
        <f ca="1">IFERROR(G7/E7,0)</f>
        <v>6.2615205105952212E-2</v>
      </c>
      <c r="K7" s="39">
        <f ca="1">IFERROR(SUM(G7,H7)/E7,0)</f>
        <v>9.7365714049447064E-2</v>
      </c>
      <c r="L7" s="40">
        <f ca="1">IFERROR(SUM(G7,H7,I7)/E7,0)</f>
        <v>0.13188991935849478</v>
      </c>
      <c r="M7" s="4"/>
    </row>
    <row r="8" spans="1:13" ht="25.5" x14ac:dyDescent="0.25">
      <c r="A8" s="17"/>
      <c r="B8" s="18">
        <v>12</v>
      </c>
      <c r="C8" s="19" t="s">
        <v>117</v>
      </c>
      <c r="D8" s="20">
        <v>52.541922999999976</v>
      </c>
      <c r="E8" s="21">
        <v>57.394047999999991</v>
      </c>
      <c r="F8" s="21">
        <f t="shared" ref="F8:F12" si="0">SUM(G8,H8,I8)</f>
        <v>7.5696963623775773</v>
      </c>
      <c r="G8" s="21">
        <v>3.5937400873808656</v>
      </c>
      <c r="H8" s="21">
        <v>1.994472378327373</v>
      </c>
      <c r="I8" s="21">
        <v>1.9814838966693387</v>
      </c>
      <c r="J8" s="22">
        <f t="shared" ref="J8:J12" si="1">IFERROR(G8/E8,0)</f>
        <v>6.2615205105952212E-2</v>
      </c>
      <c r="K8" s="22">
        <f t="shared" ref="K8:K12" si="2">IFERROR(SUM(G8,H8)/E8,0)</f>
        <v>9.7365714049447064E-2</v>
      </c>
      <c r="L8" s="23">
        <f t="shared" ref="L8:L12" si="3">IFERROR(SUM(G8,H8,I8)/E8,0)</f>
        <v>0.13188991935849478</v>
      </c>
      <c r="M8" s="4"/>
    </row>
    <row r="9" spans="1:13" x14ac:dyDescent="0.25">
      <c r="A9" s="34" t="s">
        <v>214</v>
      </c>
      <c r="B9" s="57"/>
      <c r="C9" s="36"/>
      <c r="D9" s="37">
        <f ca="1">SUM(D10:OFFSET(D8,(MATCH("GOBIERNOS LOCALES",$A$8:$A$50,0)-MATCH("GOBIERNOS REGIONALES",$A$8:$A$50,0)),0))</f>
        <v>0.49390800000000007</v>
      </c>
      <c r="E9" s="38">
        <f ca="1">SUM(E10:OFFSET(E8,(MATCH("GOBIERNOS LOCALES",$A$8:$A$50,0)-MATCH("GOBIERNOS REGIONALES",$A$8:$A$50,0)),0))</f>
        <v>0.58551199999999992</v>
      </c>
      <c r="F9" s="38">
        <f ca="1">SUM(F10:OFFSET(F8,(MATCH("GOBIERNOS LOCALES",$A$8:$A$50,0)-MATCH("GOBIERNOS REGIONALES",$A$8:$A$50,0)),0))</f>
        <v>0.16310774984231102</v>
      </c>
      <c r="G9" s="38">
        <f ca="1">SUM(G10:OFFSET(G8,(MATCH("GOBIERNOS LOCALES",$A$8:$A$50,0)-MATCH("GOBIERNOS REGIONALES",$A$8:$A$50,0)),0))</f>
        <v>5.0206920626806095E-2</v>
      </c>
      <c r="H9" s="38">
        <f ca="1">SUM(H10:OFFSET(H8,(MATCH("GOBIERNOS LOCALES",$A$8:$A$50,0)-MATCH("GOBIERNOS REGIONALES",$A$8:$A$50,0)),0))</f>
        <v>4.9490650111692958E-2</v>
      </c>
      <c r="I9" s="38">
        <f ca="1">SUM(I10:OFFSET(I8,(MATCH("GOBIERNOS LOCALES",$A$8:$A$50,0)-MATCH("GOBIERNOS REGIONALES",$A$8:$A$50,0)),0))</f>
        <v>6.341017910381197E-2</v>
      </c>
      <c r="J9" s="39">
        <f t="shared" ca="1" si="1"/>
        <v>8.574874746684287E-2</v>
      </c>
      <c r="K9" s="39">
        <f t="shared" ca="1" si="2"/>
        <v>0.17027417156010308</v>
      </c>
      <c r="L9" s="40">
        <f t="shared" ca="1" si="3"/>
        <v>0.27857285562432715</v>
      </c>
      <c r="M9" s="4"/>
    </row>
    <row r="10" spans="1:13" x14ac:dyDescent="0.25">
      <c r="A10" s="17"/>
      <c r="B10" s="18">
        <v>457</v>
      </c>
      <c r="C10" s="19" t="s">
        <v>232</v>
      </c>
      <c r="D10" s="20">
        <v>0.49390800000000007</v>
      </c>
      <c r="E10" s="21">
        <v>0.51401999999999992</v>
      </c>
      <c r="F10" s="21">
        <f t="shared" si="0"/>
        <v>0.10934454992820974</v>
      </c>
      <c r="G10" s="21">
        <v>4.7446920652873814E-2</v>
      </c>
      <c r="H10" s="21">
        <v>1.4064850038266741E-2</v>
      </c>
      <c r="I10" s="21">
        <v>4.783277923706919E-2</v>
      </c>
      <c r="J10" s="22">
        <f t="shared" si="1"/>
        <v>9.230559249226454E-2</v>
      </c>
      <c r="K10" s="22">
        <f t="shared" si="2"/>
        <v>0.11966804928045711</v>
      </c>
      <c r="L10" s="23">
        <f t="shared" si="3"/>
        <v>0.21272431019845484</v>
      </c>
      <c r="M10" s="4"/>
    </row>
    <row r="11" spans="1:13" ht="15.75" thickBot="1" x14ac:dyDescent="0.3">
      <c r="A11" s="24"/>
      <c r="B11" s="25">
        <v>459</v>
      </c>
      <c r="C11" s="26" t="s">
        <v>234</v>
      </c>
      <c r="D11" s="27">
        <v>0</v>
      </c>
      <c r="E11" s="28">
        <v>7.1492E-2</v>
      </c>
      <c r="F11" s="28">
        <f t="shared" si="0"/>
        <v>5.3763199914101278E-2</v>
      </c>
      <c r="G11" s="28">
        <v>2.7599999739322811E-3</v>
      </c>
      <c r="H11" s="28">
        <v>3.5425800073426217E-2</v>
      </c>
      <c r="I11" s="28">
        <v>1.557739986674278E-2</v>
      </c>
      <c r="J11" s="29">
        <f t="shared" si="1"/>
        <v>3.8605717757683115E-2</v>
      </c>
      <c r="K11" s="29">
        <f t="shared" si="2"/>
        <v>0.53412689597938923</v>
      </c>
      <c r="L11" s="30">
        <f t="shared" si="3"/>
        <v>0.75201700769458513</v>
      </c>
      <c r="M11" s="4"/>
    </row>
    <row r="12" spans="1:13" x14ac:dyDescent="0.25">
      <c r="A12" t="s">
        <v>241</v>
      </c>
      <c r="D12" s="5"/>
      <c r="E12" s="5"/>
      <c r="F12" s="5">
        <f t="shared" si="0"/>
        <v>0</v>
      </c>
      <c r="G12" s="5"/>
      <c r="H12" s="5"/>
      <c r="I12" s="5"/>
      <c r="J12" s="4">
        <f t="shared" si="1"/>
        <v>0</v>
      </c>
      <c r="K12" s="4">
        <f t="shared" si="2"/>
        <v>0</v>
      </c>
      <c r="L12" s="4">
        <f t="shared" si="3"/>
        <v>0</v>
      </c>
      <c r="M12" s="4"/>
    </row>
    <row r="13" spans="1:13" x14ac:dyDescent="0.25">
      <c r="D13" s="5"/>
      <c r="E13" s="5"/>
      <c r="F13" s="5"/>
      <c r="G13" s="5"/>
      <c r="H13" s="5"/>
      <c r="I13" s="5"/>
      <c r="J13" s="4"/>
      <c r="K13" s="4"/>
      <c r="L13" s="4"/>
      <c r="M13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116</v>
      </c>
      <c r="B1" s="51" t="s">
        <v>1696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1698</v>
      </c>
      <c r="N2" s="72" t="s">
        <v>1718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53.035830999999995</v>
      </c>
      <c r="E6" s="14">
        <f ca="1">SUM(E7:OFFSET(E7,50,0))</f>
        <v>57.979559999999992</v>
      </c>
      <c r="F6" s="14">
        <f ca="1">SUM(F7:OFFSET(F7,50,0))</f>
        <v>7.7328041122198883</v>
      </c>
      <c r="G6" s="14">
        <f ca="1">SUM(G7:OFFSET(G7,50,0))</f>
        <v>3.6439470080076717</v>
      </c>
      <c r="H6" s="14">
        <f ca="1">SUM(H7:OFFSET(H7,50,0))</f>
        <v>2.043963028439066</v>
      </c>
      <c r="I6" s="14">
        <f ca="1">SUM(I7:OFFSET(I7,50,0))</f>
        <v>2.0448940757731506</v>
      </c>
      <c r="J6" s="15">
        <f ca="1">IFERROR(G6/E6,0)</f>
        <v>6.2848821343378117E-2</v>
      </c>
      <c r="K6" s="15">
        <f ca="1">IFERROR(SUM(G6,H6)/E6,0)</f>
        <v>9.8101986914815129E-2</v>
      </c>
      <c r="L6" s="16">
        <f ca="1">IFERROR(SUM(G6,H6,I6)/E6,0)</f>
        <v>0.13337121068562593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</v>
      </c>
      <c r="C7" s="19" t="s">
        <v>258</v>
      </c>
      <c r="D7" s="20">
        <v>0</v>
      </c>
      <c r="E7" s="21">
        <v>0.30791000000000002</v>
      </c>
      <c r="F7" s="21">
        <f t="shared" ref="F7:F30" si="0">SUM(G7,H7,I7)</f>
        <v>1.9189949955034535E-2</v>
      </c>
      <c r="G7" s="21">
        <v>5.6066499746521004E-3</v>
      </c>
      <c r="H7" s="21">
        <v>5.6066499746521004E-3</v>
      </c>
      <c r="I7" s="21">
        <v>7.9766500057303347E-3</v>
      </c>
      <c r="J7" s="22">
        <f t="shared" ref="J7:J30" si="1">IFERROR(G7/E7,0)</f>
        <v>1.8208729741327336E-2</v>
      </c>
      <c r="K7" s="22">
        <f t="shared" ref="K7:K30" si="2">IFERROR(SUM(G7,H7)/E7,0)</f>
        <v>3.6417459482654672E-2</v>
      </c>
      <c r="L7" s="23">
        <f t="shared" ref="L7:L30" si="3">IFERROR(SUM(G7,H7,I7)/E7,0)</f>
        <v>6.2323243658973515E-2</v>
      </c>
      <c r="M7" s="4"/>
      <c r="N7" t="s">
        <v>264</v>
      </c>
      <c r="O7" s="5">
        <v>0.19227213718113489</v>
      </c>
      <c r="P7" s="71">
        <v>0.24223261377150851</v>
      </c>
    </row>
    <row r="8" spans="1:16" x14ac:dyDescent="0.25">
      <c r="A8" s="17"/>
      <c r="B8" s="55">
        <v>2</v>
      </c>
      <c r="C8" s="19" t="s">
        <v>259</v>
      </c>
      <c r="D8" s="20">
        <v>2.1311719999999998</v>
      </c>
      <c r="E8" s="21">
        <v>2.2145800000000002</v>
      </c>
      <c r="F8" s="21">
        <f t="shared" si="0"/>
        <v>0.19603983911656542</v>
      </c>
      <c r="G8" s="21">
        <v>5.4508199733390938E-2</v>
      </c>
      <c r="H8" s="21">
        <v>7.3869900286808843E-2</v>
      </c>
      <c r="I8" s="21">
        <v>6.7661739096365636E-2</v>
      </c>
      <c r="J8" s="22">
        <f t="shared" si="1"/>
        <v>2.4613335139570904E-2</v>
      </c>
      <c r="K8" s="22">
        <f t="shared" si="2"/>
        <v>5.796950212690432E-2</v>
      </c>
      <c r="L8" s="23">
        <f t="shared" si="3"/>
        <v>8.852235598468576E-2</v>
      </c>
      <c r="M8" s="4"/>
      <c r="N8" t="s">
        <v>262</v>
      </c>
      <c r="O8" s="5">
        <v>0.16076100784630398</v>
      </c>
      <c r="P8" s="71">
        <v>0.19024205871752378</v>
      </c>
    </row>
    <row r="9" spans="1:16" x14ac:dyDescent="0.25">
      <c r="A9" s="17"/>
      <c r="B9" s="55">
        <v>3</v>
      </c>
      <c r="C9" s="19" t="s">
        <v>260</v>
      </c>
      <c r="D9" s="20">
        <v>0</v>
      </c>
      <c r="E9" s="21">
        <v>0.84253900000000004</v>
      </c>
      <c r="F9" s="21">
        <f t="shared" si="0"/>
        <v>2.2189949981111567E-2</v>
      </c>
      <c r="G9" s="21">
        <v>5.6066499746521004E-3</v>
      </c>
      <c r="H9" s="21">
        <v>5.6066499746521004E-3</v>
      </c>
      <c r="I9" s="21">
        <v>1.0976650031807367E-2</v>
      </c>
      <c r="J9" s="22">
        <f t="shared" si="1"/>
        <v>6.6544693772657409E-3</v>
      </c>
      <c r="K9" s="22">
        <f t="shared" si="2"/>
        <v>1.3308938754531482E-2</v>
      </c>
      <c r="L9" s="23">
        <f t="shared" si="3"/>
        <v>2.6337000401300791E-2</v>
      </c>
      <c r="M9" s="4"/>
      <c r="N9" t="s">
        <v>272</v>
      </c>
      <c r="O9" s="5">
        <v>4.9938337130232284</v>
      </c>
      <c r="P9" s="71">
        <v>0.17315699510193591</v>
      </c>
    </row>
    <row r="10" spans="1:16" x14ac:dyDescent="0.25">
      <c r="A10" s="17"/>
      <c r="B10" s="55">
        <v>4</v>
      </c>
      <c r="C10" s="19" t="s">
        <v>261</v>
      </c>
      <c r="D10" s="20">
        <v>2.0429549999999992</v>
      </c>
      <c r="E10" s="21">
        <v>2.2270889999999994</v>
      </c>
      <c r="F10" s="21">
        <f t="shared" si="0"/>
        <v>0.17880688230525266</v>
      </c>
      <c r="G10" s="21">
        <v>0.11600760276633082</v>
      </c>
      <c r="H10" s="21">
        <v>2.431217967387056E-2</v>
      </c>
      <c r="I10" s="21">
        <v>3.8487099865051277E-2</v>
      </c>
      <c r="J10" s="22">
        <f t="shared" si="1"/>
        <v>5.2089342979257158E-2</v>
      </c>
      <c r="K10" s="22">
        <f t="shared" si="2"/>
        <v>6.3005915991772854E-2</v>
      </c>
      <c r="L10" s="23">
        <f t="shared" si="3"/>
        <v>8.0287263915026608E-2</v>
      </c>
      <c r="M10" s="4"/>
      <c r="N10" t="s">
        <v>277</v>
      </c>
      <c r="O10" s="5">
        <v>0.45138612272785394</v>
      </c>
      <c r="P10" s="71">
        <v>0.14509404489498648</v>
      </c>
    </row>
    <row r="11" spans="1:16" x14ac:dyDescent="0.25">
      <c r="A11" s="17"/>
      <c r="B11" s="55">
        <v>5</v>
      </c>
      <c r="C11" s="19" t="s">
        <v>262</v>
      </c>
      <c r="D11" s="20">
        <v>0</v>
      </c>
      <c r="E11" s="21">
        <v>0.84503399999999995</v>
      </c>
      <c r="F11" s="21">
        <f t="shared" si="0"/>
        <v>0.16076100784630398</v>
      </c>
      <c r="G11" s="21">
        <v>0.13296329749573488</v>
      </c>
      <c r="H11" s="21">
        <v>9.504130019195145E-3</v>
      </c>
      <c r="I11" s="21">
        <v>1.829358033137396E-2</v>
      </c>
      <c r="J11" s="22">
        <f t="shared" si="1"/>
        <v>0.15734668367868618</v>
      </c>
      <c r="K11" s="22">
        <f t="shared" si="2"/>
        <v>0.16859372228209757</v>
      </c>
      <c r="L11" s="23">
        <f t="shared" si="3"/>
        <v>0.19024205871752378</v>
      </c>
      <c r="M11" s="4"/>
      <c r="N11" t="s">
        <v>269</v>
      </c>
      <c r="O11" s="5">
        <v>0.16365916513677803</v>
      </c>
      <c r="P11" s="71">
        <v>0.14422740664015057</v>
      </c>
    </row>
    <row r="12" spans="1:16" x14ac:dyDescent="0.25">
      <c r="A12" s="17"/>
      <c r="B12" s="55">
        <v>6</v>
      </c>
      <c r="C12" s="19" t="s">
        <v>263</v>
      </c>
      <c r="D12" s="20">
        <v>0.76706200000000024</v>
      </c>
      <c r="E12" s="21">
        <v>0.86126999999999987</v>
      </c>
      <c r="F12" s="21">
        <f t="shared" si="0"/>
        <v>4.9145419550768565E-2</v>
      </c>
      <c r="G12" s="21">
        <v>2.4454439742839895E-2</v>
      </c>
      <c r="H12" s="21">
        <v>1.3871029936126433E-2</v>
      </c>
      <c r="I12" s="21">
        <v>1.0819949871802237E-2</v>
      </c>
      <c r="J12" s="22">
        <f t="shared" si="1"/>
        <v>2.8393465165209398E-2</v>
      </c>
      <c r="K12" s="22">
        <f t="shared" si="2"/>
        <v>4.4498786302746333E-2</v>
      </c>
      <c r="L12" s="23">
        <f t="shared" si="3"/>
        <v>5.7061571343212436E-2</v>
      </c>
      <c r="M12" s="4"/>
      <c r="N12" t="s">
        <v>271</v>
      </c>
      <c r="O12" s="5">
        <v>0.28110784151795087</v>
      </c>
      <c r="P12" s="71">
        <v>0.12960483914554063</v>
      </c>
    </row>
    <row r="13" spans="1:16" x14ac:dyDescent="0.25">
      <c r="A13" s="17"/>
      <c r="B13" s="55">
        <v>7</v>
      </c>
      <c r="C13" s="19" t="s">
        <v>264</v>
      </c>
      <c r="D13" s="20">
        <v>0.79375000000000018</v>
      </c>
      <c r="E13" s="21">
        <v>0.79375000000000007</v>
      </c>
      <c r="F13" s="21">
        <f t="shared" si="0"/>
        <v>0.19227213718113489</v>
      </c>
      <c r="G13" s="21">
        <v>7.7156288767582737E-2</v>
      </c>
      <c r="H13" s="21">
        <v>5.3042198007460684E-2</v>
      </c>
      <c r="I13" s="21">
        <v>6.2073650406091474E-2</v>
      </c>
      <c r="J13" s="22">
        <f t="shared" si="1"/>
        <v>9.7204773250497922E-2</v>
      </c>
      <c r="K13" s="22">
        <f t="shared" si="2"/>
        <v>0.16402958963784997</v>
      </c>
      <c r="L13" s="23">
        <f t="shared" si="3"/>
        <v>0.24223261377150851</v>
      </c>
      <c r="M13" s="4"/>
      <c r="N13" t="s">
        <v>279</v>
      </c>
      <c r="O13" s="5">
        <v>0.1186840597902119</v>
      </c>
      <c r="P13" s="71">
        <v>9.8537480647040557E-2</v>
      </c>
    </row>
    <row r="14" spans="1:16" x14ac:dyDescent="0.25">
      <c r="A14" s="17"/>
      <c r="B14" s="55">
        <v>8</v>
      </c>
      <c r="C14" s="19" t="s">
        <v>265</v>
      </c>
      <c r="D14" s="20">
        <v>1.3757259999999998</v>
      </c>
      <c r="E14" s="21">
        <v>2.0021049999999998</v>
      </c>
      <c r="F14" s="21">
        <f t="shared" si="0"/>
        <v>0.11887013989871775</v>
      </c>
      <c r="G14" s="21">
        <v>5.1054090072284453E-2</v>
      </c>
      <c r="H14" s="21">
        <v>2.7814199929707684E-2</v>
      </c>
      <c r="I14" s="21">
        <v>4.0001849896725616E-2</v>
      </c>
      <c r="J14" s="22">
        <f t="shared" si="1"/>
        <v>2.5500206069254339E-2</v>
      </c>
      <c r="K14" s="22">
        <f t="shared" si="2"/>
        <v>3.9392684200874654E-2</v>
      </c>
      <c r="L14" s="23">
        <f t="shared" si="3"/>
        <v>5.9372580308584097E-2</v>
      </c>
      <c r="M14" s="4"/>
      <c r="N14" t="s">
        <v>270</v>
      </c>
      <c r="O14" s="5">
        <v>0.2055208705160112</v>
      </c>
      <c r="P14" s="71">
        <v>9.808688924609682E-2</v>
      </c>
    </row>
    <row r="15" spans="1:16" x14ac:dyDescent="0.25">
      <c r="A15" s="17"/>
      <c r="B15" s="55">
        <v>10</v>
      </c>
      <c r="C15" s="19" t="s">
        <v>267</v>
      </c>
      <c r="D15" s="20">
        <v>0</v>
      </c>
      <c r="E15" s="21">
        <v>0.39519799999999994</v>
      </c>
      <c r="F15" s="21">
        <f t="shared" si="0"/>
        <v>3.1192149901471566E-2</v>
      </c>
      <c r="G15" s="21">
        <v>5.6066499746521004E-3</v>
      </c>
      <c r="H15" s="21">
        <v>7.1988498748396523E-3</v>
      </c>
      <c r="I15" s="21">
        <v>1.8386650051979814E-2</v>
      </c>
      <c r="J15" s="22">
        <f t="shared" si="1"/>
        <v>1.4186939141018177E-2</v>
      </c>
      <c r="K15" s="22">
        <f t="shared" si="2"/>
        <v>3.2402744572320091E-2</v>
      </c>
      <c r="L15" s="23">
        <f t="shared" si="3"/>
        <v>7.892790424412971E-2</v>
      </c>
      <c r="M15" s="4"/>
      <c r="N15" t="s">
        <v>259</v>
      </c>
      <c r="O15" s="5">
        <v>0.19603983911656542</v>
      </c>
      <c r="P15" s="71">
        <v>8.852235598468576E-2</v>
      </c>
    </row>
    <row r="16" spans="1:16" x14ac:dyDescent="0.25">
      <c r="A16" s="17"/>
      <c r="B16" s="55">
        <v>11</v>
      </c>
      <c r="C16" s="19" t="s">
        <v>268</v>
      </c>
      <c r="D16" s="20">
        <v>1.7243010000000001</v>
      </c>
      <c r="E16" s="21">
        <v>2.216907</v>
      </c>
      <c r="F16" s="21">
        <f t="shared" si="0"/>
        <v>0.13727044068400573</v>
      </c>
      <c r="G16" s="21">
        <v>5.9328050130716292E-2</v>
      </c>
      <c r="H16" s="21">
        <v>4.3560840267673484E-2</v>
      </c>
      <c r="I16" s="21">
        <v>3.4381550285615958E-2</v>
      </c>
      <c r="J16" s="22">
        <f t="shared" si="1"/>
        <v>2.6761632369204615E-2</v>
      </c>
      <c r="K16" s="22">
        <f t="shared" si="2"/>
        <v>4.6411008850795174E-2</v>
      </c>
      <c r="L16" s="23">
        <f t="shared" si="3"/>
        <v>6.1919801184265169E-2</v>
      </c>
      <c r="M16" s="4"/>
      <c r="N16" t="s">
        <v>261</v>
      </c>
      <c r="O16" s="5">
        <v>0.17880688230525266</v>
      </c>
      <c r="P16" s="71">
        <v>8.0287263915026608E-2</v>
      </c>
    </row>
    <row r="17" spans="1:16" x14ac:dyDescent="0.25">
      <c r="A17" s="17"/>
      <c r="B17" s="55">
        <v>12</v>
      </c>
      <c r="C17" s="19" t="s">
        <v>269</v>
      </c>
      <c r="D17" s="20">
        <v>1.1670750000000001</v>
      </c>
      <c r="E17" s="21">
        <v>1.1347299999999998</v>
      </c>
      <c r="F17" s="21">
        <f t="shared" si="0"/>
        <v>0.16365916513677803</v>
      </c>
      <c r="G17" s="21">
        <v>3.0461239683063468E-2</v>
      </c>
      <c r="H17" s="21">
        <v>0.11063637529878179</v>
      </c>
      <c r="I17" s="21">
        <v>2.2561550154932775E-2</v>
      </c>
      <c r="J17" s="22">
        <f t="shared" si="1"/>
        <v>2.6844482549208598E-2</v>
      </c>
      <c r="K17" s="22">
        <f t="shared" si="2"/>
        <v>0.12434465906589698</v>
      </c>
      <c r="L17" s="23">
        <f t="shared" si="3"/>
        <v>0.14422740664015057</v>
      </c>
      <c r="M17" s="4"/>
      <c r="N17" t="s">
        <v>267</v>
      </c>
      <c r="O17" s="5">
        <v>3.1192149901471566E-2</v>
      </c>
      <c r="P17" s="71">
        <v>7.892790424412971E-2</v>
      </c>
    </row>
    <row r="18" spans="1:16" x14ac:dyDescent="0.25">
      <c r="A18" s="17"/>
      <c r="B18" s="55">
        <v>13</v>
      </c>
      <c r="C18" s="19" t="s">
        <v>270</v>
      </c>
      <c r="D18" s="20">
        <v>1.7267400000000002</v>
      </c>
      <c r="E18" s="21">
        <v>2.095294</v>
      </c>
      <c r="F18" s="21">
        <f t="shared" si="0"/>
        <v>0.2055208705160112</v>
      </c>
      <c r="G18" s="21">
        <v>9.7511590898648137E-2</v>
      </c>
      <c r="H18" s="21">
        <v>6.2482949302648194E-2</v>
      </c>
      <c r="I18" s="21">
        <v>4.5526330314714869E-2</v>
      </c>
      <c r="J18" s="22">
        <f t="shared" si="1"/>
        <v>4.6538381200274585E-2</v>
      </c>
      <c r="K18" s="22">
        <f t="shared" si="2"/>
        <v>7.6358993153846824E-2</v>
      </c>
      <c r="L18" s="23">
        <f t="shared" si="3"/>
        <v>9.808688924609682E-2</v>
      </c>
      <c r="M18" s="4"/>
      <c r="N18" t="s">
        <v>278</v>
      </c>
      <c r="O18" s="5">
        <v>0.12382090143364621</v>
      </c>
      <c r="P18" s="71">
        <v>7.3525187884314294E-2</v>
      </c>
    </row>
    <row r="19" spans="1:16" x14ac:dyDescent="0.25">
      <c r="A19" s="17"/>
      <c r="B19" s="55">
        <v>14</v>
      </c>
      <c r="C19" s="19" t="s">
        <v>271</v>
      </c>
      <c r="D19" s="20">
        <v>1.8214230000000005</v>
      </c>
      <c r="E19" s="21">
        <v>2.1689609999999995</v>
      </c>
      <c r="F19" s="21">
        <f t="shared" si="0"/>
        <v>0.28110784151795087</v>
      </c>
      <c r="G19" s="21">
        <v>0.21671514174158801</v>
      </c>
      <c r="H19" s="21">
        <v>3.4089349912392208E-2</v>
      </c>
      <c r="I19" s="21">
        <v>3.0303349863970652E-2</v>
      </c>
      <c r="J19" s="22">
        <f t="shared" si="1"/>
        <v>9.9916569150661563E-2</v>
      </c>
      <c r="K19" s="22">
        <f t="shared" si="2"/>
        <v>0.11563347227265972</v>
      </c>
      <c r="L19" s="23">
        <f t="shared" si="3"/>
        <v>0.12960483914554063</v>
      </c>
      <c r="M19" s="4"/>
      <c r="N19" t="s">
        <v>276</v>
      </c>
      <c r="O19" s="5">
        <v>5.0537109695142135E-2</v>
      </c>
      <c r="P19" s="71">
        <v>7.2566478364708517E-2</v>
      </c>
    </row>
    <row r="20" spans="1:16" x14ac:dyDescent="0.25">
      <c r="A20" s="17"/>
      <c r="B20" s="55">
        <v>15</v>
      </c>
      <c r="C20" s="19" t="s">
        <v>272</v>
      </c>
      <c r="D20" s="20">
        <v>31.240070999999997</v>
      </c>
      <c r="E20" s="21">
        <v>28.839918999999998</v>
      </c>
      <c r="F20" s="21">
        <f t="shared" si="0"/>
        <v>4.9938337130232284</v>
      </c>
      <c r="G20" s="21">
        <v>2.3267715636393405</v>
      </c>
      <c r="H20" s="21">
        <v>1.3045316839379666</v>
      </c>
      <c r="I20" s="21">
        <v>1.3625304654459214</v>
      </c>
      <c r="J20" s="22">
        <f t="shared" si="1"/>
        <v>8.0678852240858953E-2</v>
      </c>
      <c r="K20" s="22">
        <f t="shared" si="2"/>
        <v>0.1259123941220954</v>
      </c>
      <c r="L20" s="23">
        <f t="shared" si="3"/>
        <v>0.17315699510193591</v>
      </c>
      <c r="M20" s="4"/>
      <c r="N20" t="s">
        <v>273</v>
      </c>
      <c r="O20" s="5">
        <v>8.2754722108802525E-2</v>
      </c>
      <c r="P20" s="71">
        <v>6.9420792760183092E-2</v>
      </c>
    </row>
    <row r="21" spans="1:16" x14ac:dyDescent="0.25">
      <c r="A21" s="17"/>
      <c r="B21" s="55">
        <v>16</v>
      </c>
      <c r="C21" s="19" t="s">
        <v>273</v>
      </c>
      <c r="D21" s="20">
        <v>1.2591860000000001</v>
      </c>
      <c r="E21" s="21">
        <v>1.1920740000000003</v>
      </c>
      <c r="F21" s="21">
        <f t="shared" si="0"/>
        <v>8.2754722108802525E-2</v>
      </c>
      <c r="G21" s="21">
        <v>3.2041480884799967E-2</v>
      </c>
      <c r="H21" s="21">
        <v>2.6368090620962903E-2</v>
      </c>
      <c r="I21" s="21">
        <v>2.4345150603039656E-2</v>
      </c>
      <c r="J21" s="22">
        <f t="shared" si="1"/>
        <v>2.687876833552276E-2</v>
      </c>
      <c r="K21" s="22">
        <f t="shared" si="2"/>
        <v>4.8998276538002553E-2</v>
      </c>
      <c r="L21" s="23">
        <f t="shared" si="3"/>
        <v>6.9420792760183092E-2</v>
      </c>
      <c r="M21" s="4"/>
      <c r="N21" t="s">
        <v>258</v>
      </c>
      <c r="O21" s="5">
        <v>1.9189949955034535E-2</v>
      </c>
      <c r="P21" s="71">
        <v>6.2323243658973515E-2</v>
      </c>
    </row>
    <row r="22" spans="1:16" x14ac:dyDescent="0.25">
      <c r="A22" s="17"/>
      <c r="B22" s="55">
        <v>17</v>
      </c>
      <c r="C22" s="19" t="s">
        <v>274</v>
      </c>
      <c r="D22" s="20">
        <v>0.71002699999999996</v>
      </c>
      <c r="E22" s="21">
        <v>0.65039899999999995</v>
      </c>
      <c r="F22" s="21">
        <f t="shared" si="0"/>
        <v>1.9401600759010762E-2</v>
      </c>
      <c r="G22" s="21">
        <v>1.0716650387621485E-2</v>
      </c>
      <c r="H22" s="21">
        <v>4.5783001769450493E-3</v>
      </c>
      <c r="I22" s="21">
        <v>4.106650194444228E-3</v>
      </c>
      <c r="J22" s="22">
        <f t="shared" si="1"/>
        <v>1.6477040074817897E-2</v>
      </c>
      <c r="K22" s="22">
        <f t="shared" si="2"/>
        <v>2.3516257811845551E-2</v>
      </c>
      <c r="L22" s="23">
        <f t="shared" si="3"/>
        <v>2.9830305334126842E-2</v>
      </c>
      <c r="M22" s="4"/>
      <c r="N22" t="s">
        <v>268</v>
      </c>
      <c r="O22" s="5">
        <v>0.13727044068400573</v>
      </c>
      <c r="P22" s="71">
        <v>6.1919801184265169E-2</v>
      </c>
    </row>
    <row r="23" spans="1:16" x14ac:dyDescent="0.25">
      <c r="A23" s="17"/>
      <c r="B23" s="55">
        <v>18</v>
      </c>
      <c r="C23" s="19" t="s">
        <v>275</v>
      </c>
      <c r="D23" s="20">
        <v>0</v>
      </c>
      <c r="E23" s="21">
        <v>0.42621300000000006</v>
      </c>
      <c r="F23" s="21">
        <f t="shared" si="0"/>
        <v>1.9189949955034535E-2</v>
      </c>
      <c r="G23" s="21">
        <v>5.6066499746521004E-3</v>
      </c>
      <c r="H23" s="21">
        <v>5.6066499746521004E-3</v>
      </c>
      <c r="I23" s="21">
        <v>7.9766500057303347E-3</v>
      </c>
      <c r="J23" s="22">
        <f t="shared" si="1"/>
        <v>1.3154572888795273E-2</v>
      </c>
      <c r="K23" s="22">
        <f t="shared" si="2"/>
        <v>2.6309145777590547E-2</v>
      </c>
      <c r="L23" s="23">
        <f t="shared" si="3"/>
        <v>4.5024318721002252E-2</v>
      </c>
      <c r="M23" s="4"/>
      <c r="N23" t="s">
        <v>280</v>
      </c>
      <c r="O23" s="5">
        <v>5.8700189285445958E-2</v>
      </c>
      <c r="P23" s="71">
        <v>6.0542559926571461E-2</v>
      </c>
    </row>
    <row r="24" spans="1:16" x14ac:dyDescent="0.25">
      <c r="A24" s="17"/>
      <c r="B24" s="55">
        <v>19</v>
      </c>
      <c r="C24" s="19" t="s">
        <v>276</v>
      </c>
      <c r="D24" s="20">
        <v>0.74702700000000011</v>
      </c>
      <c r="E24" s="21">
        <v>0.69642500000000007</v>
      </c>
      <c r="F24" s="21">
        <f t="shared" si="0"/>
        <v>5.0537109695142135E-2</v>
      </c>
      <c r="G24" s="21">
        <v>2.3693349576205947E-2</v>
      </c>
      <c r="H24" s="21">
        <v>8.5320100115495734E-3</v>
      </c>
      <c r="I24" s="21">
        <v>1.8311750107386615E-2</v>
      </c>
      <c r="J24" s="22">
        <f t="shared" si="1"/>
        <v>3.4021394372984806E-2</v>
      </c>
      <c r="K24" s="22">
        <f t="shared" si="2"/>
        <v>4.6272548498051499E-2</v>
      </c>
      <c r="L24" s="23">
        <f t="shared" si="3"/>
        <v>7.2566478364708517E-2</v>
      </c>
      <c r="M24" s="4"/>
      <c r="N24" t="s">
        <v>265</v>
      </c>
      <c r="O24" s="5">
        <v>0.11887013989871775</v>
      </c>
      <c r="P24" s="71">
        <v>5.9372580308584097E-2</v>
      </c>
    </row>
    <row r="25" spans="1:16" x14ac:dyDescent="0.25">
      <c r="A25" s="17"/>
      <c r="B25" s="55">
        <v>20</v>
      </c>
      <c r="C25" s="19" t="s">
        <v>277</v>
      </c>
      <c r="D25" s="20">
        <v>2.5871750000000002</v>
      </c>
      <c r="E25" s="21">
        <v>3.1109899999999997</v>
      </c>
      <c r="F25" s="21">
        <f t="shared" si="0"/>
        <v>0.45138612272785394</v>
      </c>
      <c r="G25" s="21">
        <v>0.24916328196923132</v>
      </c>
      <c r="H25" s="21">
        <v>9.9469311171560548E-2</v>
      </c>
      <c r="I25" s="21">
        <v>0.10275352958706208</v>
      </c>
      <c r="J25" s="22">
        <f t="shared" si="1"/>
        <v>8.009131561632514E-2</v>
      </c>
      <c r="K25" s="22">
        <f t="shared" si="2"/>
        <v>0.1120648388907685</v>
      </c>
      <c r="L25" s="23">
        <f t="shared" si="3"/>
        <v>0.14509404489498648</v>
      </c>
      <c r="M25" s="4"/>
      <c r="N25" t="s">
        <v>281</v>
      </c>
      <c r="O25" s="5">
        <v>2.6154950137424748E-2</v>
      </c>
      <c r="P25" s="71">
        <v>5.757730218823829E-2</v>
      </c>
    </row>
    <row r="26" spans="1:16" x14ac:dyDescent="0.25">
      <c r="A26" s="17"/>
      <c r="B26" s="55">
        <v>21</v>
      </c>
      <c r="C26" s="19" t="s">
        <v>278</v>
      </c>
      <c r="D26" s="20">
        <v>1.2169669999999997</v>
      </c>
      <c r="E26" s="21">
        <v>1.684061</v>
      </c>
      <c r="F26" s="21">
        <f t="shared" si="0"/>
        <v>0.12382090143364621</v>
      </c>
      <c r="G26" s="21">
        <v>6.0839841211418388E-2</v>
      </c>
      <c r="H26" s="21">
        <v>3.0834080273052678E-2</v>
      </c>
      <c r="I26" s="21">
        <v>3.2146979949175147E-2</v>
      </c>
      <c r="J26" s="22">
        <f t="shared" si="1"/>
        <v>3.612686310734492E-2</v>
      </c>
      <c r="K26" s="22">
        <f t="shared" si="2"/>
        <v>5.4436223797398708E-2</v>
      </c>
      <c r="L26" s="23">
        <f t="shared" si="3"/>
        <v>7.3525187884314294E-2</v>
      </c>
      <c r="M26" s="4"/>
      <c r="N26" t="s">
        <v>263</v>
      </c>
      <c r="O26" s="5">
        <v>4.9145419550768565E-2</v>
      </c>
      <c r="P26" s="71">
        <v>5.7061571343212436E-2</v>
      </c>
    </row>
    <row r="27" spans="1:16" x14ac:dyDescent="0.25">
      <c r="A27" s="17"/>
      <c r="B27" s="55">
        <v>22</v>
      </c>
      <c r="C27" s="19" t="s">
        <v>279</v>
      </c>
      <c r="D27" s="20">
        <v>0.86611699999999991</v>
      </c>
      <c r="E27" s="21">
        <v>1.2044560000000002</v>
      </c>
      <c r="F27" s="21">
        <f t="shared" si="0"/>
        <v>0.1186840597902119</v>
      </c>
      <c r="G27" s="21">
        <v>2.619189980396186E-2</v>
      </c>
      <c r="H27" s="21">
        <v>5.62164597604351E-2</v>
      </c>
      <c r="I27" s="21">
        <v>3.6275700225814944E-2</v>
      </c>
      <c r="J27" s="22">
        <f t="shared" si="1"/>
        <v>2.174583364104779E-2</v>
      </c>
      <c r="K27" s="22">
        <f t="shared" si="2"/>
        <v>6.8419568306685302E-2</v>
      </c>
      <c r="L27" s="23">
        <f t="shared" si="3"/>
        <v>9.8537480647040557E-2</v>
      </c>
      <c r="M27" s="4"/>
      <c r="N27" t="s">
        <v>282</v>
      </c>
      <c r="O27" s="5">
        <v>3.2314999712980352E-2</v>
      </c>
      <c r="P27" s="71">
        <v>5.0036464316375318E-2</v>
      </c>
    </row>
    <row r="28" spans="1:16" x14ac:dyDescent="0.25">
      <c r="A28" s="17"/>
      <c r="B28" s="55">
        <v>23</v>
      </c>
      <c r="C28" s="19" t="s">
        <v>280</v>
      </c>
      <c r="D28" s="20">
        <v>6.9830000000000003E-2</v>
      </c>
      <c r="E28" s="21">
        <v>0.9695689999999999</v>
      </c>
      <c r="F28" s="21">
        <f t="shared" si="0"/>
        <v>5.8700189285445958E-2</v>
      </c>
      <c r="G28" s="21">
        <v>1.1213299701921642E-2</v>
      </c>
      <c r="H28" s="21">
        <v>1.7413589768693782E-2</v>
      </c>
      <c r="I28" s="21">
        <v>3.0073299814830534E-2</v>
      </c>
      <c r="J28" s="22">
        <f t="shared" si="1"/>
        <v>1.1565241568079882E-2</v>
      </c>
      <c r="K28" s="22">
        <f t="shared" si="2"/>
        <v>2.9525376193561704E-2</v>
      </c>
      <c r="L28" s="23">
        <f t="shared" si="3"/>
        <v>6.0542559926571461E-2</v>
      </c>
      <c r="M28" s="4"/>
      <c r="N28" t="s">
        <v>275</v>
      </c>
      <c r="O28" s="5">
        <v>1.9189949955034535E-2</v>
      </c>
      <c r="P28" s="71">
        <v>4.5024318721002252E-2</v>
      </c>
    </row>
    <row r="29" spans="1:16" x14ac:dyDescent="0.25">
      <c r="A29" s="17"/>
      <c r="B29" s="55">
        <v>24</v>
      </c>
      <c r="C29" s="19" t="s">
        <v>281</v>
      </c>
      <c r="D29" s="20">
        <v>0</v>
      </c>
      <c r="E29" s="21">
        <v>0.454258</v>
      </c>
      <c r="F29" s="21">
        <f t="shared" si="0"/>
        <v>2.6154950137424748E-2</v>
      </c>
      <c r="G29" s="21">
        <v>5.6066499746521004E-3</v>
      </c>
      <c r="H29" s="21">
        <v>1.1731650280125905E-2</v>
      </c>
      <c r="I29" s="21">
        <v>8.8166498826467432E-3</v>
      </c>
      <c r="J29" s="22">
        <f t="shared" si="1"/>
        <v>1.2342435300318543E-2</v>
      </c>
      <c r="K29" s="22">
        <f t="shared" si="2"/>
        <v>3.8168398255568434E-2</v>
      </c>
      <c r="L29" s="23">
        <f t="shared" si="3"/>
        <v>5.757730218823829E-2</v>
      </c>
      <c r="M29" s="4"/>
      <c r="N29" t="s">
        <v>274</v>
      </c>
      <c r="O29" s="5">
        <v>1.9401600759010762E-2</v>
      </c>
      <c r="P29" s="71">
        <v>2.9830305334126842E-2</v>
      </c>
    </row>
    <row r="30" spans="1:16" ht="15.75" thickBot="1" x14ac:dyDescent="0.3">
      <c r="A30" s="24"/>
      <c r="B30" s="56">
        <v>25</v>
      </c>
      <c r="C30" s="26" t="s">
        <v>282</v>
      </c>
      <c r="D30" s="27">
        <v>0.78922700000000001</v>
      </c>
      <c r="E30" s="28">
        <v>0.64582899999999999</v>
      </c>
      <c r="F30" s="28">
        <f t="shared" si="0"/>
        <v>3.2314999712980352E-2</v>
      </c>
      <c r="G30" s="28">
        <v>1.5122449927730486E-2</v>
      </c>
      <c r="H30" s="28">
        <v>7.0859000043128617E-3</v>
      </c>
      <c r="I30" s="28">
        <v>1.0106649780937005E-2</v>
      </c>
      <c r="J30" s="29">
        <f t="shared" si="1"/>
        <v>2.3415563450589066E-2</v>
      </c>
      <c r="K30" s="29">
        <f t="shared" si="2"/>
        <v>3.4387353203469258E-2</v>
      </c>
      <c r="L30" s="30">
        <f t="shared" si="3"/>
        <v>5.0036464316375318E-2</v>
      </c>
      <c r="M30" s="4"/>
      <c r="N30" t="s">
        <v>260</v>
      </c>
      <c r="O30" s="5">
        <v>2.2189949981111567E-2</v>
      </c>
      <c r="P30" s="71">
        <v>2.6337000401300791E-2</v>
      </c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116</v>
      </c>
      <c r="B1" s="49" t="s">
        <v>1696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1699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53.035830999999995</v>
      </c>
      <c r="E6" s="14">
        <v>57.979559999999992</v>
      </c>
      <c r="F6" s="14">
        <v>7.7328041122198883</v>
      </c>
      <c r="G6" s="14">
        <v>3.6439470080076717</v>
      </c>
      <c r="H6" s="14">
        <v>2.043963028439066</v>
      </c>
      <c r="I6" s="14">
        <v>2.0448940757731506</v>
      </c>
      <c r="J6" s="15">
        <v>6.2848821343378117E-2</v>
      </c>
      <c r="K6" s="15">
        <v>9.8101986914815129E-2</v>
      </c>
      <c r="L6" s="16">
        <v>0.13337121068562593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53.035830999999995</v>
      </c>
      <c r="E7" s="38">
        <f ca="1">SUM(E8:OFFSET(E6,MATCH("PROYECTOS",$A$8:$A$50,0),0))</f>
        <v>57.979560000000014</v>
      </c>
      <c r="F7" s="38">
        <f ca="1">SUM(F8:OFFSET(F6,MATCH("PROYECTOS",$A$8:$A$50,0),0))</f>
        <v>7.7328041122198883</v>
      </c>
      <c r="G7" s="38">
        <f ca="1">SUM(G8:OFFSET(G6,MATCH("PROYECTOS",$A$8:$A$50,0),0))</f>
        <v>3.6439470080076717</v>
      </c>
      <c r="H7" s="38">
        <f ca="1">SUM(H8:OFFSET(H6,MATCH("PROYECTOS",$A$8:$A$50,0),0))</f>
        <v>2.043963028439066</v>
      </c>
      <c r="I7" s="38">
        <f ca="1">SUM(I8:OFFSET(I6,MATCH("PROYECTOS",$A$8:$A$50,0),0))</f>
        <v>2.0448940757731506</v>
      </c>
      <c r="J7" s="39">
        <f ca="1">IFERROR(G7/E7,0)</f>
        <v>6.2848821343378089E-2</v>
      </c>
      <c r="K7" s="39">
        <f ca="1">IFERROR(SUM(G7,H7)/E7,0)</f>
        <v>9.8101986914815087E-2</v>
      </c>
      <c r="L7" s="40">
        <f ca="1">IFERROR(SUM(G7,H7,I7)/E7,0)</f>
        <v>0.13337121068562588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13.227402</v>
      </c>
      <c r="E8" s="21">
        <v>13.828201000000002</v>
      </c>
      <c r="F8" s="21">
        <f t="shared" ref="F8:F10" si="0">SUM(G8,H8,I8)</f>
        <v>3.1764223698919523</v>
      </c>
      <c r="G8" s="21">
        <v>1.3730292047621333</v>
      </c>
      <c r="H8" s="21">
        <v>0.86436036097438773</v>
      </c>
      <c r="I8" s="21">
        <v>0.93903280415543122</v>
      </c>
      <c r="J8" s="22">
        <f t="shared" ref="J8:J11" si="1">IFERROR(G8/E8,0)</f>
        <v>9.9291961749914767E-2</v>
      </c>
      <c r="K8" s="22">
        <f t="shared" ref="K8:K11" si="2">IFERROR(SUM(G8,H8)/E8,0)</f>
        <v>0.16179903414309069</v>
      </c>
      <c r="L8" s="23">
        <f t="shared" ref="L8:L11" si="3">IFERROR(SUM(G8,H8,I8)/E8,0)</f>
        <v>0.22970611794635845</v>
      </c>
      <c r="M8" s="4"/>
    </row>
    <row r="9" spans="1:13" ht="38.25" x14ac:dyDescent="0.25">
      <c r="A9" s="17"/>
      <c r="B9" s="19">
        <v>3000576</v>
      </c>
      <c r="C9" s="19" t="s">
        <v>1701</v>
      </c>
      <c r="D9" s="20">
        <v>35.807891999999995</v>
      </c>
      <c r="E9" s="21">
        <v>40.105663000000014</v>
      </c>
      <c r="F9" s="21">
        <f t="shared" si="0"/>
        <v>4.0396797528063288</v>
      </c>
      <c r="G9" s="21">
        <v>2.0699477440430201</v>
      </c>
      <c r="H9" s="21">
        <v>1.0344692765365835</v>
      </c>
      <c r="I9" s="21">
        <v>0.93526273222672529</v>
      </c>
      <c r="J9" s="22">
        <f t="shared" si="1"/>
        <v>5.1612355692586841E-2</v>
      </c>
      <c r="K9" s="22">
        <f t="shared" si="2"/>
        <v>7.7405951887133811E-2</v>
      </c>
      <c r="L9" s="23">
        <f t="shared" si="3"/>
        <v>0.10072591875133263</v>
      </c>
      <c r="M9" s="4"/>
    </row>
    <row r="10" spans="1:13" ht="25.5" x14ac:dyDescent="0.25">
      <c r="A10" s="17"/>
      <c r="B10" s="19">
        <v>3000577</v>
      </c>
      <c r="C10" s="19" t="s">
        <v>1702</v>
      </c>
      <c r="D10" s="20">
        <v>4.0005369999999996</v>
      </c>
      <c r="E10" s="21">
        <v>4.0456959999999995</v>
      </c>
      <c r="F10" s="21">
        <f t="shared" si="0"/>
        <v>0.51670198952160717</v>
      </c>
      <c r="G10" s="21">
        <v>0.20097005920251831</v>
      </c>
      <c r="H10" s="21">
        <v>0.14513339092809474</v>
      </c>
      <c r="I10" s="21">
        <v>0.17059853939099412</v>
      </c>
      <c r="J10" s="22">
        <f t="shared" si="1"/>
        <v>4.9675027288881402E-2</v>
      </c>
      <c r="K10" s="22">
        <f t="shared" si="2"/>
        <v>8.5548555830841741E-2</v>
      </c>
      <c r="L10" s="23">
        <f t="shared" si="3"/>
        <v>0.12771646449006729</v>
      </c>
      <c r="M10" s="4"/>
    </row>
    <row r="11" spans="1:13" ht="15.75" thickBot="1" x14ac:dyDescent="0.3">
      <c r="A11" s="41" t="s">
        <v>302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0</v>
      </c>
      <c r="F11" s="45">
        <f t="shared" ca="1" si="4"/>
        <v>0</v>
      </c>
      <c r="G11" s="45">
        <f t="shared" ca="1" si="4"/>
        <v>0</v>
      </c>
      <c r="H11" s="45">
        <f t="shared" ca="1" si="4"/>
        <v>0</v>
      </c>
      <c r="I11" s="45">
        <f t="shared" ca="1" si="4"/>
        <v>0</v>
      </c>
      <c r="J11" s="46">
        <f t="shared" ca="1" si="1"/>
        <v>0</v>
      </c>
      <c r="K11" s="46">
        <f t="shared" ca="1" si="2"/>
        <v>0</v>
      </c>
      <c r="L11" s="47">
        <f t="shared" ca="1" si="3"/>
        <v>0</v>
      </c>
      <c r="M11" s="4"/>
    </row>
    <row r="12" spans="1:13" ht="15.75" thickBot="1" x14ac:dyDescent="0.3"/>
    <row r="13" spans="1:13" ht="15.75" thickBot="1" x14ac:dyDescent="0.3">
      <c r="A13" s="89" t="s">
        <v>324</v>
      </c>
      <c r="B13" s="90"/>
      <c r="C13" s="90"/>
      <c r="D13" s="91"/>
    </row>
    <row r="14" spans="1:13" ht="15.75" thickBot="1" x14ac:dyDescent="0.3">
      <c r="A14" s="1" t="s">
        <v>1719</v>
      </c>
    </row>
    <row r="15" spans="1:13" ht="45" customHeight="1" x14ac:dyDescent="0.25">
      <c r="A15" s="82" t="s">
        <v>326</v>
      </c>
      <c r="B15" s="83"/>
      <c r="C15" s="83"/>
      <c r="D15" s="94" t="s">
        <v>327</v>
      </c>
    </row>
    <row r="16" spans="1:13" ht="15.75" thickBot="1" x14ac:dyDescent="0.3">
      <c r="A16" s="92"/>
      <c r="B16" s="93"/>
      <c r="C16" s="93"/>
      <c r="D16" s="95"/>
    </row>
    <row r="17" spans="1:4" x14ac:dyDescent="0.25">
      <c r="A17" s="17"/>
      <c r="B17" s="19">
        <v>3000001</v>
      </c>
      <c r="C17" s="19" t="s">
        <v>284</v>
      </c>
      <c r="D17" s="23">
        <v>0.22970611794635845</v>
      </c>
    </row>
    <row r="18" spans="1:4" ht="38.25" x14ac:dyDescent="0.25">
      <c r="A18" s="17"/>
      <c r="B18" s="19">
        <v>3000576</v>
      </c>
      <c r="C18" s="19" t="s">
        <v>1701</v>
      </c>
      <c r="D18" s="23">
        <v>0.10072591875133263</v>
      </c>
    </row>
    <row r="19" spans="1:4" ht="26.25" thickBot="1" x14ac:dyDescent="0.3">
      <c r="A19" s="24"/>
      <c r="B19" s="26">
        <v>3000577</v>
      </c>
      <c r="C19" s="26" t="s">
        <v>1702</v>
      </c>
      <c r="D19" s="30">
        <v>0.12771646449006729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1"/>
  <sheetViews>
    <sheetView topLeftCell="A15" workbookViewId="0">
      <selection activeCell="A21" sqref="A21:XFD4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116</v>
      </c>
      <c r="B1" s="49" t="s">
        <v>1696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1700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53.035830999999995</v>
      </c>
      <c r="I6" s="14">
        <v>57.979559999999992</v>
      </c>
      <c r="J6" s="14">
        <v>7.7328041122198883</v>
      </c>
      <c r="K6" s="14">
        <v>3.6439470080076717</v>
      </c>
      <c r="L6" s="14">
        <v>2.043963028439066</v>
      </c>
      <c r="M6" s="14">
        <v>2.0448940757731506</v>
      </c>
      <c r="N6" s="15">
        <v>6.2848821343378117E-2</v>
      </c>
      <c r="O6" s="15">
        <v>9.8101986914815129E-2</v>
      </c>
      <c r="P6" s="16">
        <v>0.13337121068562593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SUM(H8:OFFSET(H6,MATCH("PROYECTOS",$A$8:$A$30,0),0))</f>
        <v>53.035831000000002</v>
      </c>
      <c r="I7" s="38">
        <f ca="1">SUM(I8:OFFSET(I6,MATCH("PROYECTOS",$A$8:$A$30,0),0))</f>
        <v>57.979559999999992</v>
      </c>
      <c r="J7" s="38">
        <f ca="1">SUM(J8:OFFSET(J6,MATCH("PROYECTOS",$A$8:$A$30,0),0))</f>
        <v>7.7328041122198883</v>
      </c>
      <c r="K7" s="38">
        <f ca="1">SUM(K8:OFFSET(K6,MATCH("PROYECTOS",$A$8:$A$30,0),0))</f>
        <v>3.6439470080076717</v>
      </c>
      <c r="L7" s="38">
        <f ca="1">SUM(L8:OFFSET(L6,MATCH("PROYECTOS",$A$8:$A$30,0),0))</f>
        <v>2.043963028439066</v>
      </c>
      <c r="M7" s="38">
        <f ca="1">SUM(M8:OFFSET(M6,MATCH("PROYECTOS",$A$8:$A$30,0),0))</f>
        <v>2.0448940757731506</v>
      </c>
      <c r="N7" s="39">
        <f ca="1">IFERROR(K7/I7,0)</f>
        <v>6.2848821343378117E-2</v>
      </c>
      <c r="O7" s="39">
        <f ca="1">IFERROR(SUM(K7,L7)/I7,0)</f>
        <v>9.8101986914815129E-2</v>
      </c>
      <c r="P7" s="40">
        <f ca="1">IFERROR(SUM(K7,L7,M7)/I7,0)</f>
        <v>0.13337121068562593</v>
      </c>
      <c r="Q7" s="64"/>
      <c r="R7" s="38"/>
      <c r="S7" s="40"/>
    </row>
    <row r="8" spans="1:19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1</v>
      </c>
      <c r="G8" s="19" t="s">
        <v>539</v>
      </c>
      <c r="H8" s="20">
        <v>6.4323329999999999</v>
      </c>
      <c r="I8" s="21">
        <v>6.7262829999999987</v>
      </c>
      <c r="J8" s="21">
        <f t="shared" ref="J8:J20" si="0">SUM(K8,L8,M8)</f>
        <v>2.1362308700408903</v>
      </c>
      <c r="K8" s="21">
        <v>0.90100208784133429</v>
      </c>
      <c r="L8" s="21">
        <v>0.57562851964030415</v>
      </c>
      <c r="M8" s="21">
        <v>0.65960026255925186</v>
      </c>
      <c r="N8" s="22">
        <f t="shared" ref="N8:N21" si="1">IFERROR(K8/I8,0)</f>
        <v>0.13395245008890266</v>
      </c>
      <c r="O8" s="22">
        <f t="shared" ref="O8:O21" si="2">IFERROR(SUM(K8,L8)/I8,0)</f>
        <v>0.21953144217714876</v>
      </c>
      <c r="P8" s="23">
        <f t="shared" ref="P8:P21" si="3">IFERROR(SUM(K8,L8,M8)/I8,0)</f>
        <v>0.31759455705935813</v>
      </c>
      <c r="Q8" s="70">
        <v>17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5004311</v>
      </c>
      <c r="C9" s="19" t="s">
        <v>1703</v>
      </c>
      <c r="D9" s="68">
        <v>3000576</v>
      </c>
      <c r="E9" s="19" t="s">
        <v>1701</v>
      </c>
      <c r="F9" s="69">
        <v>87</v>
      </c>
      <c r="G9" s="19" t="s">
        <v>403</v>
      </c>
      <c r="H9" s="20">
        <v>5.3290929999999994</v>
      </c>
      <c r="I9" s="21">
        <v>5.2832329999999992</v>
      </c>
      <c r="J9" s="21">
        <f t="shared" si="0"/>
        <v>9.2009990799851948E-2</v>
      </c>
      <c r="K9" s="21">
        <v>3.0571730923838913E-2</v>
      </c>
      <c r="L9" s="21">
        <v>5.5084559633542085E-2</v>
      </c>
      <c r="M9" s="21">
        <v>6.3537002424709499E-3</v>
      </c>
      <c r="N9" s="22">
        <f t="shared" si="1"/>
        <v>5.7865573832989988E-3</v>
      </c>
      <c r="O9" s="22">
        <f t="shared" si="2"/>
        <v>1.6212854999463587E-2</v>
      </c>
      <c r="P9" s="23">
        <f t="shared" si="3"/>
        <v>1.7415470943615768E-2</v>
      </c>
      <c r="Q9" s="70">
        <v>440</v>
      </c>
      <c r="R9" s="21">
        <v>0</v>
      </c>
      <c r="S9" s="23">
        <f t="shared" ref="S9:S20" si="4">IFERROR(R9/Q9,0)</f>
        <v>0</v>
      </c>
    </row>
    <row r="10" spans="1:19" ht="38.25" x14ac:dyDescent="0.25">
      <c r="A10" s="17"/>
      <c r="B10" s="19">
        <v>5004313</v>
      </c>
      <c r="C10" s="19" t="s">
        <v>1704</v>
      </c>
      <c r="D10" s="68">
        <v>3000576</v>
      </c>
      <c r="E10" s="19" t="s">
        <v>1701</v>
      </c>
      <c r="F10" s="69">
        <v>90</v>
      </c>
      <c r="G10" s="19" t="s">
        <v>1715</v>
      </c>
      <c r="H10" s="20">
        <v>1.6855640000000001</v>
      </c>
      <c r="I10" s="21">
        <v>5.3900319999999997</v>
      </c>
      <c r="J10" s="21">
        <f t="shared" si="0"/>
        <v>0.40727617973789165</v>
      </c>
      <c r="K10" s="21">
        <v>0.19281190184119623</v>
      </c>
      <c r="L10" s="21">
        <v>0.1087522791876836</v>
      </c>
      <c r="M10" s="21">
        <v>0.10571199870901182</v>
      </c>
      <c r="N10" s="22">
        <f t="shared" si="1"/>
        <v>3.5771940100020973E-2</v>
      </c>
      <c r="O10" s="22">
        <f t="shared" si="2"/>
        <v>5.594849548738854E-2</v>
      </c>
      <c r="P10" s="23">
        <f t="shared" si="3"/>
        <v>7.5560994765502626E-2</v>
      </c>
      <c r="Q10" s="70">
        <v>2966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5004314</v>
      </c>
      <c r="C11" s="19" t="s">
        <v>1705</v>
      </c>
      <c r="D11" s="68">
        <v>3000576</v>
      </c>
      <c r="E11" s="19" t="s">
        <v>1701</v>
      </c>
      <c r="F11" s="69">
        <v>87</v>
      </c>
      <c r="G11" s="19" t="s">
        <v>403</v>
      </c>
      <c r="H11" s="20">
        <v>1.2202489999999999</v>
      </c>
      <c r="I11" s="21">
        <v>0.72853100000000004</v>
      </c>
      <c r="J11" s="21">
        <f t="shared" si="0"/>
        <v>5.3132409772693734E-2</v>
      </c>
      <c r="K11" s="21">
        <v>1.8198720179498196E-2</v>
      </c>
      <c r="L11" s="21">
        <v>2.1498199901543558E-2</v>
      </c>
      <c r="M11" s="21">
        <v>1.3435489691651981E-2</v>
      </c>
      <c r="N11" s="22">
        <f t="shared" si="1"/>
        <v>2.4980021686789162E-2</v>
      </c>
      <c r="O11" s="22">
        <f t="shared" si="2"/>
        <v>5.4488992343554019E-2</v>
      </c>
      <c r="P11" s="23">
        <f t="shared" si="3"/>
        <v>7.2930883891960299E-2</v>
      </c>
      <c r="Q11" s="70">
        <v>424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5004316</v>
      </c>
      <c r="C12" s="19" t="s">
        <v>1706</v>
      </c>
      <c r="D12" s="68">
        <v>3000577</v>
      </c>
      <c r="E12" s="19" t="s">
        <v>1702</v>
      </c>
      <c r="F12" s="69">
        <v>322</v>
      </c>
      <c r="G12" s="19" t="s">
        <v>1716</v>
      </c>
      <c r="H12" s="20">
        <v>0.48212100000000008</v>
      </c>
      <c r="I12" s="21">
        <v>0.45780300000000007</v>
      </c>
      <c r="J12" s="21">
        <f t="shared" si="0"/>
        <v>5.3729459554233472E-2</v>
      </c>
      <c r="K12" s="21">
        <v>1.26574997411808E-2</v>
      </c>
      <c r="L12" s="21">
        <v>2.2954960586503148E-2</v>
      </c>
      <c r="M12" s="21">
        <v>1.8116999226549524E-2</v>
      </c>
      <c r="N12" s="22">
        <f t="shared" si="1"/>
        <v>2.7648354731578426E-2</v>
      </c>
      <c r="O12" s="22">
        <f t="shared" si="2"/>
        <v>7.7789923455468715E-2</v>
      </c>
      <c r="P12" s="23">
        <f t="shared" si="3"/>
        <v>0.11736371223918031</v>
      </c>
      <c r="Q12" s="70">
        <v>128</v>
      </c>
      <c r="R12" s="21">
        <v>0</v>
      </c>
      <c r="S12" s="23">
        <f t="shared" si="4"/>
        <v>0</v>
      </c>
    </row>
    <row r="13" spans="1:19" ht="51" x14ac:dyDescent="0.25">
      <c r="A13" s="17"/>
      <c r="B13" s="19">
        <v>5004317</v>
      </c>
      <c r="C13" s="19" t="s">
        <v>1707</v>
      </c>
      <c r="D13" s="68">
        <v>3000001</v>
      </c>
      <c r="E13" s="19" t="s">
        <v>284</v>
      </c>
      <c r="F13" s="69">
        <v>60</v>
      </c>
      <c r="G13" s="19" t="s">
        <v>318</v>
      </c>
      <c r="H13" s="20">
        <v>4.0048870000000001</v>
      </c>
      <c r="I13" s="21">
        <v>4.2051470000000002</v>
      </c>
      <c r="J13" s="21">
        <f t="shared" si="0"/>
        <v>0.40862585819559172</v>
      </c>
      <c r="K13" s="21">
        <v>0.1721426441508811</v>
      </c>
      <c r="L13" s="21">
        <v>0.10329561073740479</v>
      </c>
      <c r="M13" s="21">
        <v>0.13318760330730584</v>
      </c>
      <c r="N13" s="22">
        <f t="shared" si="1"/>
        <v>4.0936177534550179E-2</v>
      </c>
      <c r="O13" s="22">
        <f t="shared" si="2"/>
        <v>6.5500267859431763E-2</v>
      </c>
      <c r="P13" s="23">
        <f t="shared" si="3"/>
        <v>9.7172788060819679E-2</v>
      </c>
      <c r="Q13" s="70">
        <v>2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5004759</v>
      </c>
      <c r="C14" s="19" t="s">
        <v>1708</v>
      </c>
      <c r="D14" s="68">
        <v>3000576</v>
      </c>
      <c r="E14" s="19" t="s">
        <v>1701</v>
      </c>
      <c r="F14" s="69">
        <v>87</v>
      </c>
      <c r="G14" s="19" t="s">
        <v>403</v>
      </c>
      <c r="H14" s="20">
        <v>19.647618999999999</v>
      </c>
      <c r="I14" s="21">
        <v>19.627594999999996</v>
      </c>
      <c r="J14" s="21">
        <f t="shared" si="0"/>
        <v>1.5035482493831296</v>
      </c>
      <c r="K14" s="21">
        <v>0.65846520056948066</v>
      </c>
      <c r="L14" s="21">
        <v>0.41802644633480668</v>
      </c>
      <c r="M14" s="21">
        <v>0.42705660247884225</v>
      </c>
      <c r="N14" s="22">
        <f t="shared" si="1"/>
        <v>3.3547930888602542E-2</v>
      </c>
      <c r="O14" s="22">
        <f t="shared" si="2"/>
        <v>5.4845825324207453E-2</v>
      </c>
      <c r="P14" s="23">
        <f t="shared" si="3"/>
        <v>7.660379426940131E-2</v>
      </c>
      <c r="Q14" s="70">
        <v>5250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5004760</v>
      </c>
      <c r="C15" s="19" t="s">
        <v>1709</v>
      </c>
      <c r="D15" s="68">
        <v>3000576</v>
      </c>
      <c r="E15" s="19" t="s">
        <v>1701</v>
      </c>
      <c r="F15" s="69">
        <v>87</v>
      </c>
      <c r="G15" s="19" t="s">
        <v>403</v>
      </c>
      <c r="H15" s="20">
        <v>3.5810559999999998</v>
      </c>
      <c r="I15" s="21">
        <v>3.8055739999999996</v>
      </c>
      <c r="J15" s="21">
        <f t="shared" si="0"/>
        <v>0.96729749462065229</v>
      </c>
      <c r="K15" s="21">
        <v>0.75243264705204638</v>
      </c>
      <c r="L15" s="21">
        <v>0.13086445894805365</v>
      </c>
      <c r="M15" s="21">
        <v>8.4000388620552258E-2</v>
      </c>
      <c r="N15" s="22">
        <f t="shared" si="1"/>
        <v>0.19771856940688748</v>
      </c>
      <c r="O15" s="22">
        <f t="shared" si="2"/>
        <v>0.23210614377754843</v>
      </c>
      <c r="P15" s="23">
        <f t="shared" si="3"/>
        <v>0.2541791316160591</v>
      </c>
      <c r="Q15" s="70">
        <v>2268</v>
      </c>
      <c r="R15" s="21">
        <v>0</v>
      </c>
      <c r="S15" s="23">
        <f t="shared" si="4"/>
        <v>0</v>
      </c>
    </row>
    <row r="16" spans="1:19" ht="38.25" x14ac:dyDescent="0.25">
      <c r="A16" s="17"/>
      <c r="B16" s="19">
        <v>5004940</v>
      </c>
      <c r="C16" s="19" t="s">
        <v>1710</v>
      </c>
      <c r="D16" s="68">
        <v>3000001</v>
      </c>
      <c r="E16" s="19" t="s">
        <v>284</v>
      </c>
      <c r="F16" s="69">
        <v>416</v>
      </c>
      <c r="G16" s="19" t="s">
        <v>669</v>
      </c>
      <c r="H16" s="20">
        <v>2.7901819999999997</v>
      </c>
      <c r="I16" s="21">
        <v>2.8967710000000002</v>
      </c>
      <c r="J16" s="21">
        <f t="shared" si="0"/>
        <v>0.63156564165547024</v>
      </c>
      <c r="K16" s="21">
        <v>0.29988447276991792</v>
      </c>
      <c r="L16" s="21">
        <v>0.1854362305966788</v>
      </c>
      <c r="M16" s="21">
        <v>0.14624493828887353</v>
      </c>
      <c r="N16" s="22">
        <f t="shared" si="1"/>
        <v>0.10352370717944839</v>
      </c>
      <c r="O16" s="22">
        <f t="shared" si="2"/>
        <v>0.16753851214562582</v>
      </c>
      <c r="P16" s="23">
        <f t="shared" si="3"/>
        <v>0.21802401420597975</v>
      </c>
      <c r="Q16" s="70">
        <v>9</v>
      </c>
      <c r="R16" s="21">
        <v>0</v>
      </c>
      <c r="S16" s="23">
        <f t="shared" si="4"/>
        <v>0</v>
      </c>
    </row>
    <row r="17" spans="1:19" ht="38.25" x14ac:dyDescent="0.25">
      <c r="A17" s="17"/>
      <c r="B17" s="19">
        <v>5004941</v>
      </c>
      <c r="C17" s="19" t="s">
        <v>1711</v>
      </c>
      <c r="D17" s="68">
        <v>3000576</v>
      </c>
      <c r="E17" s="19" t="s">
        <v>1701</v>
      </c>
      <c r="F17" s="69">
        <v>51</v>
      </c>
      <c r="G17" s="19" t="s">
        <v>641</v>
      </c>
      <c r="H17" s="20">
        <v>1.9833160000000003</v>
      </c>
      <c r="I17" s="21">
        <v>1.8401799999999997</v>
      </c>
      <c r="J17" s="21">
        <f t="shared" si="0"/>
        <v>0.45027375754580135</v>
      </c>
      <c r="K17" s="21">
        <v>0.2427885551151121</v>
      </c>
      <c r="L17" s="21">
        <v>0.10766345154843293</v>
      </c>
      <c r="M17" s="21">
        <v>9.982175088225631E-2</v>
      </c>
      <c r="N17" s="22">
        <f t="shared" si="1"/>
        <v>0.13193739477394176</v>
      </c>
      <c r="O17" s="22">
        <f t="shared" si="2"/>
        <v>0.19044441666768744</v>
      </c>
      <c r="P17" s="23">
        <f t="shared" si="3"/>
        <v>0.24469006159495343</v>
      </c>
      <c r="Q17" s="70">
        <v>11</v>
      </c>
      <c r="R17" s="21">
        <v>0</v>
      </c>
      <c r="S17" s="23">
        <f t="shared" si="4"/>
        <v>0</v>
      </c>
    </row>
    <row r="18" spans="1:19" ht="51" x14ac:dyDescent="0.25">
      <c r="A18" s="17"/>
      <c r="B18" s="19">
        <v>5004942</v>
      </c>
      <c r="C18" s="19" t="s">
        <v>1712</v>
      </c>
      <c r="D18" s="68">
        <v>3000576</v>
      </c>
      <c r="E18" s="19" t="s">
        <v>1701</v>
      </c>
      <c r="F18" s="69">
        <v>466</v>
      </c>
      <c r="G18" s="19" t="s">
        <v>1717</v>
      </c>
      <c r="H18" s="20">
        <v>2.3609949999999995</v>
      </c>
      <c r="I18" s="21">
        <v>3.4305179999999988</v>
      </c>
      <c r="J18" s="21">
        <f t="shared" si="0"/>
        <v>0.5661416709463083</v>
      </c>
      <c r="K18" s="21">
        <v>0.17467898836184759</v>
      </c>
      <c r="L18" s="21">
        <v>0.19257988098252099</v>
      </c>
      <c r="M18" s="21">
        <v>0.19888280160193972</v>
      </c>
      <c r="N18" s="22">
        <f t="shared" si="1"/>
        <v>5.0919128936751726E-2</v>
      </c>
      <c r="O18" s="22">
        <f t="shared" si="2"/>
        <v>0.10705638896060848</v>
      </c>
      <c r="P18" s="23">
        <f t="shared" si="3"/>
        <v>0.16503095769977261</v>
      </c>
      <c r="Q18" s="70">
        <v>6608</v>
      </c>
      <c r="R18" s="21">
        <v>0</v>
      </c>
      <c r="S18" s="23">
        <f t="shared" si="4"/>
        <v>0</v>
      </c>
    </row>
    <row r="19" spans="1:19" ht="25.5" x14ac:dyDescent="0.25">
      <c r="A19" s="17"/>
      <c r="B19" s="19">
        <v>5004943</v>
      </c>
      <c r="C19" s="19" t="s">
        <v>1713</v>
      </c>
      <c r="D19" s="68">
        <v>3000577</v>
      </c>
      <c r="E19" s="19" t="s">
        <v>1702</v>
      </c>
      <c r="F19" s="69">
        <v>87</v>
      </c>
      <c r="G19" s="19" t="s">
        <v>403</v>
      </c>
      <c r="H19" s="20">
        <v>1.1796760000000004</v>
      </c>
      <c r="I19" s="21">
        <v>1.9928300000000005</v>
      </c>
      <c r="J19" s="21">
        <f t="shared" si="0"/>
        <v>0.36808997064508731</v>
      </c>
      <c r="K19" s="21">
        <v>0.15624454950739164</v>
      </c>
      <c r="L19" s="21">
        <v>0.10365439045563107</v>
      </c>
      <c r="M19" s="21">
        <v>0.10819103068206459</v>
      </c>
      <c r="N19" s="22">
        <f t="shared" si="1"/>
        <v>7.8403350766192592E-2</v>
      </c>
      <c r="O19" s="22">
        <f t="shared" si="2"/>
        <v>0.13041701498021541</v>
      </c>
      <c r="P19" s="23">
        <f t="shared" si="3"/>
        <v>0.18470716049291069</v>
      </c>
      <c r="Q19" s="70">
        <v>4031</v>
      </c>
      <c r="R19" s="21">
        <v>0</v>
      </c>
      <c r="S19" s="23">
        <f t="shared" si="4"/>
        <v>0</v>
      </c>
    </row>
    <row r="20" spans="1:19" ht="25.5" x14ac:dyDescent="0.25">
      <c r="A20" s="17"/>
      <c r="B20" s="19">
        <v>5004944</v>
      </c>
      <c r="C20" s="19" t="s">
        <v>1714</v>
      </c>
      <c r="D20" s="68">
        <v>3000577</v>
      </c>
      <c r="E20" s="19" t="s">
        <v>1702</v>
      </c>
      <c r="F20" s="69">
        <v>87</v>
      </c>
      <c r="G20" s="19" t="s">
        <v>403</v>
      </c>
      <c r="H20" s="20">
        <v>2.3387399999999996</v>
      </c>
      <c r="I20" s="21">
        <v>1.5950629999999997</v>
      </c>
      <c r="J20" s="21">
        <f t="shared" si="0"/>
        <v>9.4882559322286397E-2</v>
      </c>
      <c r="K20" s="21">
        <v>3.2068009953945875E-2</v>
      </c>
      <c r="L20" s="21">
        <v>1.8524039885960519E-2</v>
      </c>
      <c r="M20" s="21">
        <v>4.4290509482380003E-2</v>
      </c>
      <c r="N20" s="22">
        <f t="shared" si="1"/>
        <v>2.0104541296454045E-2</v>
      </c>
      <c r="O20" s="22">
        <f t="shared" si="2"/>
        <v>3.1717900697280546E-2</v>
      </c>
      <c r="P20" s="23">
        <f t="shared" si="3"/>
        <v>5.9485148437576706E-2</v>
      </c>
      <c r="Q20" s="70">
        <v>6237</v>
      </c>
      <c r="R20" s="21">
        <v>0</v>
      </c>
      <c r="S20" s="23">
        <f t="shared" si="4"/>
        <v>0</v>
      </c>
    </row>
    <row r="21" spans="1:19" ht="15.75" thickBot="1" x14ac:dyDescent="0.3">
      <c r="A21" s="41" t="s">
        <v>302</v>
      </c>
      <c r="B21" s="43"/>
      <c r="C21" s="43"/>
      <c r="D21" s="65"/>
      <c r="E21" s="43"/>
      <c r="F21" s="66"/>
      <c r="G21" s="43"/>
      <c r="H21" s="44">
        <f t="shared" ref="H21:M21" ca="1" si="5">OFFSET(H21,-MATCH("PROYECTOS",$A$8:$A$30,0)-1,0)-(OFFSET(H21,-MATCH("PROYECTOS",$A$8:$A$30,0),0))</f>
        <v>0</v>
      </c>
      <c r="I21" s="45">
        <f t="shared" ca="1" si="5"/>
        <v>0</v>
      </c>
      <c r="J21" s="45">
        <f t="shared" ca="1" si="5"/>
        <v>0</v>
      </c>
      <c r="K21" s="45">
        <f t="shared" ca="1" si="5"/>
        <v>0</v>
      </c>
      <c r="L21" s="45">
        <f t="shared" ca="1" si="5"/>
        <v>0</v>
      </c>
      <c r="M21" s="45">
        <f t="shared" ca="1" si="5"/>
        <v>0</v>
      </c>
      <c r="N21" s="46">
        <f t="shared" ca="1" si="1"/>
        <v>0</v>
      </c>
      <c r="O21" s="46">
        <f t="shared" ca="1" si="2"/>
        <v>0</v>
      </c>
      <c r="P21" s="47">
        <f t="shared" ca="1" si="3"/>
        <v>0</v>
      </c>
      <c r="Q21" s="67"/>
      <c r="R21" s="45"/>
      <c r="S21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"/>
  <sheetViews>
    <sheetView workbookViewId="0">
      <selection activeCell="A12" sqref="A12:L12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117</v>
      </c>
      <c r="B1" s="50" t="s">
        <v>1720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1721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122.68030500000002</v>
      </c>
      <c r="E6" s="14">
        <v>129.57105799999997</v>
      </c>
      <c r="F6" s="14">
        <v>35.321390221557792</v>
      </c>
      <c r="G6" s="14">
        <v>16.612507658649292</v>
      </c>
      <c r="H6" s="14">
        <v>9.3116940240288386</v>
      </c>
      <c r="I6" s="14">
        <v>9.3971885388796661</v>
      </c>
      <c r="J6" s="15">
        <v>0.12821156140169279</v>
      </c>
      <c r="K6" s="15">
        <v>0.20007710118935773</v>
      </c>
      <c r="L6" s="16">
        <v>0.27260246822679962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120.632041</v>
      </c>
      <c r="E7" s="38">
        <f ca="1">SUM(E8:OFFSET(E6,MATCH("GOBIERNOS REGIONALES",$A$8:$A$50,0),0))</f>
        <v>124.79591399999998</v>
      </c>
      <c r="F7" s="38">
        <f ca="1">SUM(F8:OFFSET(F6,MATCH("GOBIERNOS REGIONALES",$A$8:$A$50,0),0))</f>
        <v>33.591974958279529</v>
      </c>
      <c r="G7" s="38">
        <f ca="1">SUM(G8:OFFSET(G6,MATCH("GOBIERNOS REGIONALES",$A$8:$A$50,0),0))</f>
        <v>15.948615674207758</v>
      </c>
      <c r="H7" s="38">
        <f ca="1">SUM(H8:OFFSET(H6,MATCH("GOBIERNOS REGIONALES",$A$8:$A$50,0),0))</f>
        <v>8.7113861436910156</v>
      </c>
      <c r="I7" s="38">
        <f ca="1">SUM(I8:OFFSET(I6,MATCH("GOBIERNOS REGIONALES",$A$8:$A$50,0),0))</f>
        <v>8.9319731403807534</v>
      </c>
      <c r="J7" s="39">
        <f ca="1">IFERROR(G7/E7,0)</f>
        <v>0.12779757896727101</v>
      </c>
      <c r="K7" s="39">
        <f ca="1">IFERROR(SUM(G7,H7)/E7,0)</f>
        <v>0.19760263799901956</v>
      </c>
      <c r="L7" s="40">
        <f ca="1">IFERROR(SUM(G7,H7,I7)/E7,0)</f>
        <v>0.26917527891401583</v>
      </c>
      <c r="M7" s="4"/>
    </row>
    <row r="8" spans="1:13" ht="25.5" x14ac:dyDescent="0.25">
      <c r="A8" s="17"/>
      <c r="B8" s="18">
        <v>39</v>
      </c>
      <c r="C8" s="19" t="s">
        <v>130</v>
      </c>
      <c r="D8" s="20">
        <v>120.632041</v>
      </c>
      <c r="E8" s="21">
        <v>124.79591399999998</v>
      </c>
      <c r="F8" s="21">
        <f t="shared" ref="F8:F13" si="0">SUM(G8,H8,I8)</f>
        <v>33.591974958279529</v>
      </c>
      <c r="G8" s="21">
        <v>15.948615674207758</v>
      </c>
      <c r="H8" s="21">
        <v>8.7113861436910156</v>
      </c>
      <c r="I8" s="21">
        <v>8.9319731403807534</v>
      </c>
      <c r="J8" s="22">
        <f t="shared" ref="J8:J13" si="1">IFERROR(G8/E8,0)</f>
        <v>0.12779757896727101</v>
      </c>
      <c r="K8" s="22">
        <f t="shared" ref="K8:K13" si="2">IFERROR(SUM(G8,H8)/E8,0)</f>
        <v>0.19760263799901956</v>
      </c>
      <c r="L8" s="23">
        <f t="shared" ref="L8:L13" si="3">IFERROR(SUM(G8,H8,I8)/E8,0)</f>
        <v>0.26917527891401583</v>
      </c>
      <c r="M8" s="4"/>
    </row>
    <row r="9" spans="1:13" x14ac:dyDescent="0.25">
      <c r="A9" s="34" t="s">
        <v>214</v>
      </c>
      <c r="B9" s="57"/>
      <c r="C9" s="36"/>
      <c r="D9" s="37">
        <f ca="1">SUM(D10:OFFSET(D8,(MATCH("GOBIERNOS LOCALES",$A$8:$A$50,0)-MATCH("GOBIERNOS REGIONALES",$A$8:$A$50,0)),0))</f>
        <v>0.47826599999999997</v>
      </c>
      <c r="E9" s="38">
        <f ca="1">SUM(E10:OFFSET(E8,(MATCH("GOBIERNOS LOCALES",$A$8:$A$50,0)-MATCH("GOBIERNOS REGIONALES",$A$8:$A$50,0)),0))</f>
        <v>1.2220629999999997</v>
      </c>
      <c r="F9" s="38">
        <f ca="1">SUM(F10:OFFSET(F8,(MATCH("GOBIERNOS LOCALES",$A$8:$A$50,0)-MATCH("GOBIERNOS REGIONALES",$A$8:$A$50,0)),0))</f>
        <v>0.33774476234316353</v>
      </c>
      <c r="G9" s="38">
        <f ca="1">SUM(G10:OFFSET(G8,(MATCH("GOBIERNOS LOCALES",$A$8:$A$50,0)-MATCH("GOBIERNOS REGIONALES",$A$8:$A$50,0)),0))</f>
        <v>8.5025530682969475E-2</v>
      </c>
      <c r="H9" s="38">
        <f ca="1">SUM(H10:OFFSET(H8,(MATCH("GOBIERNOS LOCALES",$A$8:$A$50,0)-MATCH("GOBIERNOS REGIONALES",$A$8:$A$50,0)),0))</f>
        <v>0.18299592129460507</v>
      </c>
      <c r="I9" s="38">
        <f ca="1">SUM(I10:OFFSET(I8,(MATCH("GOBIERNOS LOCALES",$A$8:$A$50,0)-MATCH("GOBIERNOS REGIONALES",$A$8:$A$50,0)),0))</f>
        <v>6.9723310365588986E-2</v>
      </c>
      <c r="J9" s="39">
        <f t="shared" ca="1" si="1"/>
        <v>6.9575407064095304E-2</v>
      </c>
      <c r="K9" s="39">
        <f t="shared" ca="1" si="2"/>
        <v>0.21931885015549493</v>
      </c>
      <c r="L9" s="40">
        <f t="shared" ca="1" si="3"/>
        <v>0.27637262755125031</v>
      </c>
      <c r="M9" s="4"/>
    </row>
    <row r="10" spans="1:13" x14ac:dyDescent="0.25">
      <c r="A10" s="17"/>
      <c r="B10" s="18">
        <v>442</v>
      </c>
      <c r="C10" s="19" t="s">
        <v>217</v>
      </c>
      <c r="D10" s="20">
        <v>2.0482E-2</v>
      </c>
      <c r="E10" s="21">
        <v>2.0482E-2</v>
      </c>
      <c r="F10" s="21">
        <f t="shared" si="0"/>
        <v>0</v>
      </c>
      <c r="G10" s="21">
        <v>0</v>
      </c>
      <c r="H10" s="21">
        <v>0</v>
      </c>
      <c r="I10" s="21">
        <v>0</v>
      </c>
      <c r="J10" s="22">
        <f t="shared" si="1"/>
        <v>0</v>
      </c>
      <c r="K10" s="22">
        <f t="shared" si="2"/>
        <v>0</v>
      </c>
      <c r="L10" s="23">
        <f t="shared" si="3"/>
        <v>0</v>
      </c>
      <c r="M10" s="4"/>
    </row>
    <row r="11" spans="1:13" x14ac:dyDescent="0.25">
      <c r="A11" s="17"/>
      <c r="B11" s="18">
        <v>457</v>
      </c>
      <c r="C11" s="19" t="s">
        <v>232</v>
      </c>
      <c r="D11" s="20">
        <v>0.02</v>
      </c>
      <c r="E11" s="21">
        <v>0.75179699999999983</v>
      </c>
      <c r="F11" s="21">
        <f t="shared" si="0"/>
        <v>0.18302843289689008</v>
      </c>
      <c r="G11" s="21">
        <v>2.89533507127544E-2</v>
      </c>
      <c r="H11" s="21">
        <v>0.12316483154791058</v>
      </c>
      <c r="I11" s="21">
        <v>3.0910250636225101E-2</v>
      </c>
      <c r="J11" s="22">
        <f t="shared" si="1"/>
        <v>3.8512192404005878E-2</v>
      </c>
      <c r="K11" s="22">
        <f t="shared" si="2"/>
        <v>0.20233943772143945</v>
      </c>
      <c r="L11" s="23">
        <f t="shared" si="3"/>
        <v>0.24345459332358352</v>
      </c>
      <c r="M11" s="4"/>
    </row>
    <row r="12" spans="1:13" x14ac:dyDescent="0.25">
      <c r="A12" s="17"/>
      <c r="B12" s="18">
        <v>459</v>
      </c>
      <c r="C12" s="19" t="s">
        <v>234</v>
      </c>
      <c r="D12" s="20">
        <v>0.43778399999999995</v>
      </c>
      <c r="E12" s="21">
        <v>0.44978399999999991</v>
      </c>
      <c r="F12" s="21">
        <f t="shared" si="0"/>
        <v>0.15471632944627345</v>
      </c>
      <c r="G12" s="21">
        <v>5.6072179970215075E-2</v>
      </c>
      <c r="H12" s="21">
        <v>5.9831089746694488E-2</v>
      </c>
      <c r="I12" s="21">
        <v>3.8813059729363886E-2</v>
      </c>
      <c r="J12" s="22">
        <f t="shared" si="1"/>
        <v>0.12466468342630037</v>
      </c>
      <c r="K12" s="22">
        <f t="shared" si="2"/>
        <v>0.2576865111184693</v>
      </c>
      <c r="L12" s="23">
        <f t="shared" si="3"/>
        <v>0.34397917544037465</v>
      </c>
      <c r="M12" s="4"/>
    </row>
    <row r="13" spans="1:13" ht="15.75" thickBot="1" x14ac:dyDescent="0.3">
      <c r="A13" s="41" t="s">
        <v>241</v>
      </c>
      <c r="B13" s="58"/>
      <c r="C13" s="43"/>
      <c r="D13" s="44">
        <v>1.569998</v>
      </c>
      <c r="E13" s="45">
        <v>3.5530809999999993</v>
      </c>
      <c r="F13" s="45">
        <f t="shared" si="0"/>
        <v>1.3916705009351062</v>
      </c>
      <c r="G13" s="45">
        <v>0.5788664537585646</v>
      </c>
      <c r="H13" s="45">
        <v>0.41731195904321794</v>
      </c>
      <c r="I13" s="45">
        <v>0.3954920881333237</v>
      </c>
      <c r="J13" s="46">
        <f t="shared" si="1"/>
        <v>0.16291957705398913</v>
      </c>
      <c r="K13" s="46">
        <f t="shared" si="2"/>
        <v>0.28037030757300008</v>
      </c>
      <c r="L13" s="47">
        <f t="shared" si="3"/>
        <v>0.39167992537606278</v>
      </c>
      <c r="M13" s="4"/>
    </row>
    <row r="14" spans="1:13" x14ac:dyDescent="0.25">
      <c r="D14" s="5"/>
      <c r="E14" s="5"/>
      <c r="F14" s="5"/>
      <c r="G14" s="5"/>
      <c r="H14" s="5"/>
      <c r="I14" s="5"/>
      <c r="J14" s="4"/>
      <c r="K14" s="4"/>
      <c r="L14" s="4"/>
      <c r="M14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117</v>
      </c>
      <c r="B1" s="51" t="s">
        <v>1720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1722</v>
      </c>
      <c r="N2" s="72" t="s">
        <v>1737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122.68030500000002</v>
      </c>
      <c r="E6" s="14">
        <f ca="1">SUM(E7:OFFSET(E7,50,0))</f>
        <v>129.57105799999997</v>
      </c>
      <c r="F6" s="14">
        <f ca="1">SUM(F7:OFFSET(F7,50,0))</f>
        <v>35.321390221557792</v>
      </c>
      <c r="G6" s="14">
        <f ca="1">SUM(G7:OFFSET(G7,50,0))</f>
        <v>16.612507658649292</v>
      </c>
      <c r="H6" s="14">
        <f ca="1">SUM(H7:OFFSET(H7,50,0))</f>
        <v>9.3116940240288386</v>
      </c>
      <c r="I6" s="14">
        <f ca="1">SUM(I7:OFFSET(I7,50,0))</f>
        <v>9.3971885388796661</v>
      </c>
      <c r="J6" s="15">
        <f ca="1">IFERROR(G6/E6,0)</f>
        <v>0.12821156140169279</v>
      </c>
      <c r="K6" s="15">
        <f ca="1">IFERROR(SUM(G6,H6)/E6,0)</f>
        <v>0.20007710118935773</v>
      </c>
      <c r="L6" s="16">
        <f ca="1">IFERROR(SUM(G6,H6,I6)/E6,0)</f>
        <v>0.27260246822679962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</v>
      </c>
      <c r="C7" s="19" t="s">
        <v>258</v>
      </c>
      <c r="D7" s="20">
        <v>0.41048499999999999</v>
      </c>
      <c r="E7" s="21">
        <v>0.38902500000000007</v>
      </c>
      <c r="F7" s="21">
        <f t="shared" ref="F7:F31" si="0">SUM(G7,H7,I7)</f>
        <v>0.12263855844503269</v>
      </c>
      <c r="G7" s="21">
        <v>5.6726818940660451E-2</v>
      </c>
      <c r="H7" s="21">
        <v>3.4412659653753508E-2</v>
      </c>
      <c r="I7" s="21">
        <v>3.1499079850618728E-2</v>
      </c>
      <c r="J7" s="22">
        <f t="shared" ref="J7:J31" si="1">IFERROR(G7/E7,0)</f>
        <v>0.14581792671591914</v>
      </c>
      <c r="K7" s="22">
        <f t="shared" ref="K7:K31" si="2">IFERROR(SUM(G7,H7)/E7,0)</f>
        <v>0.23427666241093489</v>
      </c>
      <c r="L7" s="23">
        <f t="shared" ref="L7:L31" si="3">IFERROR(SUM(G7,H7,I7)/E7,0)</f>
        <v>0.3152459570593989</v>
      </c>
      <c r="M7" s="4"/>
      <c r="N7" t="s">
        <v>263</v>
      </c>
      <c r="O7" s="5">
        <v>0.23975027853157371</v>
      </c>
      <c r="P7" s="71">
        <v>0.38849360024431512</v>
      </c>
    </row>
    <row r="8" spans="1:16" x14ac:dyDescent="0.25">
      <c r="A8" s="17"/>
      <c r="B8" s="55">
        <v>2</v>
      </c>
      <c r="C8" s="19" t="s">
        <v>259</v>
      </c>
      <c r="D8" s="20">
        <v>1.8415319999999999</v>
      </c>
      <c r="E8" s="21">
        <v>1.8978960000000002</v>
      </c>
      <c r="F8" s="21">
        <f t="shared" si="0"/>
        <v>0.66894190829771105</v>
      </c>
      <c r="G8" s="21">
        <v>0.34149400010574027</v>
      </c>
      <c r="H8" s="21">
        <v>0.16911720503412653</v>
      </c>
      <c r="I8" s="21">
        <v>0.15833070315784425</v>
      </c>
      <c r="J8" s="22">
        <f t="shared" si="1"/>
        <v>0.17993293631776464</v>
      </c>
      <c r="K8" s="22">
        <f t="shared" si="2"/>
        <v>0.26904066668556481</v>
      </c>
      <c r="L8" s="23">
        <f t="shared" si="3"/>
        <v>0.35246499718515184</v>
      </c>
      <c r="M8" s="4"/>
      <c r="N8" t="s">
        <v>281</v>
      </c>
      <c r="O8" s="5">
        <v>0.22294832379702711</v>
      </c>
      <c r="P8" s="71">
        <v>0.35594051349858397</v>
      </c>
    </row>
    <row r="9" spans="1:16" x14ac:dyDescent="0.25">
      <c r="A9" s="17"/>
      <c r="B9" s="55">
        <v>3</v>
      </c>
      <c r="C9" s="19" t="s">
        <v>260</v>
      </c>
      <c r="D9" s="20">
        <v>0.22652800000000003</v>
      </c>
      <c r="E9" s="21">
        <v>0.23829700000000004</v>
      </c>
      <c r="F9" s="21">
        <f t="shared" si="0"/>
        <v>6.0833139825263061E-2</v>
      </c>
      <c r="G9" s="21">
        <v>2.7266199915175093E-2</v>
      </c>
      <c r="H9" s="21">
        <v>1.4197689946740866E-2</v>
      </c>
      <c r="I9" s="21">
        <v>1.9369249963347102E-2</v>
      </c>
      <c r="J9" s="22">
        <f t="shared" si="1"/>
        <v>0.11442107922120333</v>
      </c>
      <c r="K9" s="22">
        <f t="shared" si="2"/>
        <v>0.17400088906665193</v>
      </c>
      <c r="L9" s="23">
        <f t="shared" si="3"/>
        <v>0.25528286057005772</v>
      </c>
      <c r="M9" s="4"/>
      <c r="N9" t="s">
        <v>259</v>
      </c>
      <c r="O9" s="5">
        <v>0.66894190829771105</v>
      </c>
      <c r="P9" s="71">
        <v>0.35246499718515184</v>
      </c>
    </row>
    <row r="10" spans="1:16" x14ac:dyDescent="0.25">
      <c r="A10" s="17"/>
      <c r="B10" s="55">
        <v>4</v>
      </c>
      <c r="C10" s="19" t="s">
        <v>261</v>
      </c>
      <c r="D10" s="20">
        <v>4.7493409999999994</v>
      </c>
      <c r="E10" s="21">
        <v>4.2409339999999993</v>
      </c>
      <c r="F10" s="21">
        <f t="shared" si="0"/>
        <v>1.4514392992175704</v>
      </c>
      <c r="G10" s="21">
        <v>0.72466458356575458</v>
      </c>
      <c r="H10" s="21">
        <v>0.4190752903050452</v>
      </c>
      <c r="I10" s="21">
        <v>0.30769942534677064</v>
      </c>
      <c r="J10" s="22">
        <f t="shared" si="1"/>
        <v>0.17087381778772193</v>
      </c>
      <c r="K10" s="22">
        <f t="shared" si="2"/>
        <v>0.2696905620013893</v>
      </c>
      <c r="L10" s="23">
        <f t="shared" si="3"/>
        <v>0.34224519863255848</v>
      </c>
      <c r="M10" s="4"/>
      <c r="N10" t="s">
        <v>282</v>
      </c>
      <c r="O10" s="5">
        <v>0.24084096777733066</v>
      </c>
      <c r="P10" s="71">
        <v>0.34905853964913214</v>
      </c>
    </row>
    <row r="11" spans="1:16" x14ac:dyDescent="0.25">
      <c r="A11" s="17"/>
      <c r="B11" s="55">
        <v>5</v>
      </c>
      <c r="C11" s="19" t="s">
        <v>262</v>
      </c>
      <c r="D11" s="20">
        <v>1.3064229999999999</v>
      </c>
      <c r="E11" s="21">
        <v>1.609901</v>
      </c>
      <c r="F11" s="21">
        <f t="shared" si="0"/>
        <v>0.5461998835853592</v>
      </c>
      <c r="G11" s="21">
        <v>0.27397427250252804</v>
      </c>
      <c r="H11" s="21">
        <v>0.14030787010051426</v>
      </c>
      <c r="I11" s="21">
        <v>0.1319177409823169</v>
      </c>
      <c r="J11" s="22">
        <f t="shared" si="1"/>
        <v>0.17018082012653452</v>
      </c>
      <c r="K11" s="22">
        <f t="shared" si="2"/>
        <v>0.25733392463452243</v>
      </c>
      <c r="L11" s="23">
        <f t="shared" si="3"/>
        <v>0.33927544835698542</v>
      </c>
      <c r="M11" s="4"/>
      <c r="N11" t="s">
        <v>271</v>
      </c>
      <c r="O11" s="5">
        <v>1.1649081625582767</v>
      </c>
      <c r="P11" s="71">
        <v>0.34584607969880127</v>
      </c>
    </row>
    <row r="12" spans="1:16" x14ac:dyDescent="0.25">
      <c r="A12" s="17"/>
      <c r="B12" s="55">
        <v>6</v>
      </c>
      <c r="C12" s="19" t="s">
        <v>263</v>
      </c>
      <c r="D12" s="20">
        <v>0.46037700000000004</v>
      </c>
      <c r="E12" s="21">
        <v>0.61712800000000001</v>
      </c>
      <c r="F12" s="21">
        <f t="shared" si="0"/>
        <v>0.23975027853157371</v>
      </c>
      <c r="G12" s="21">
        <v>0.11372461879363982</v>
      </c>
      <c r="H12" s="21">
        <v>5.7181450079951901E-2</v>
      </c>
      <c r="I12" s="21">
        <v>6.8844209657981992E-2</v>
      </c>
      <c r="J12" s="22">
        <f t="shared" si="1"/>
        <v>0.18428043905581956</v>
      </c>
      <c r="K12" s="22">
        <f t="shared" si="2"/>
        <v>0.2769377971402881</v>
      </c>
      <c r="L12" s="23">
        <f t="shared" si="3"/>
        <v>0.38849360024431512</v>
      </c>
      <c r="M12" s="4"/>
      <c r="N12" t="s">
        <v>279</v>
      </c>
      <c r="O12" s="5">
        <v>0.15471632944627345</v>
      </c>
      <c r="P12" s="71">
        <v>0.34397917544037465</v>
      </c>
    </row>
    <row r="13" spans="1:16" x14ac:dyDescent="0.25">
      <c r="A13" s="17"/>
      <c r="B13" s="55">
        <v>7</v>
      </c>
      <c r="C13" s="19" t="s">
        <v>264</v>
      </c>
      <c r="D13" s="20">
        <v>6.0865320000000001</v>
      </c>
      <c r="E13" s="21">
        <v>6.6723600000000012</v>
      </c>
      <c r="F13" s="21">
        <f t="shared" si="0"/>
        <v>1.8320967866893625</v>
      </c>
      <c r="G13" s="21">
        <v>0.86728568240869208</v>
      </c>
      <c r="H13" s="21">
        <v>0.46024111392034683</v>
      </c>
      <c r="I13" s="21">
        <v>0.50456999036032357</v>
      </c>
      <c r="J13" s="22">
        <f t="shared" si="1"/>
        <v>0.12998184786322858</v>
      </c>
      <c r="K13" s="22">
        <f t="shared" si="2"/>
        <v>0.19895910837080713</v>
      </c>
      <c r="L13" s="23">
        <f t="shared" si="3"/>
        <v>0.27458002666063613</v>
      </c>
      <c r="M13" s="4"/>
      <c r="N13" t="s">
        <v>261</v>
      </c>
      <c r="O13" s="5">
        <v>1.4514392992175704</v>
      </c>
      <c r="P13" s="71">
        <v>0.34224519863255848</v>
      </c>
    </row>
    <row r="14" spans="1:16" x14ac:dyDescent="0.25">
      <c r="A14" s="17"/>
      <c r="B14" s="55">
        <v>8</v>
      </c>
      <c r="C14" s="19" t="s">
        <v>265</v>
      </c>
      <c r="D14" s="20">
        <v>5.946809</v>
      </c>
      <c r="E14" s="21">
        <v>4.7667570000000001</v>
      </c>
      <c r="F14" s="21">
        <f t="shared" si="0"/>
        <v>1.4557739892179598</v>
      </c>
      <c r="G14" s="21">
        <v>0.76526931219814287</v>
      </c>
      <c r="H14" s="21">
        <v>0.38395553318332531</v>
      </c>
      <c r="I14" s="21">
        <v>0.30654914383649157</v>
      </c>
      <c r="J14" s="22">
        <f t="shared" si="1"/>
        <v>0.16054296709442978</v>
      </c>
      <c r="K14" s="22">
        <f t="shared" si="2"/>
        <v>0.24109155247088707</v>
      </c>
      <c r="L14" s="23">
        <f t="shared" si="3"/>
        <v>0.30540134292936683</v>
      </c>
      <c r="M14" s="4"/>
      <c r="N14" t="s">
        <v>262</v>
      </c>
      <c r="O14" s="5">
        <v>0.5461998835853592</v>
      </c>
      <c r="P14" s="71">
        <v>0.33927544835698542</v>
      </c>
    </row>
    <row r="15" spans="1:16" x14ac:dyDescent="0.25">
      <c r="A15" s="17"/>
      <c r="B15" s="55">
        <v>9</v>
      </c>
      <c r="C15" s="19" t="s">
        <v>266</v>
      </c>
      <c r="D15" s="20">
        <v>0.23966999999999999</v>
      </c>
      <c r="E15" s="21">
        <v>0.50925899999999991</v>
      </c>
      <c r="F15" s="21">
        <f t="shared" si="0"/>
        <v>0.14992905376857379</v>
      </c>
      <c r="G15" s="21">
        <v>7.2283042121853214E-2</v>
      </c>
      <c r="H15" s="21">
        <v>3.5749960821704008E-2</v>
      </c>
      <c r="I15" s="21">
        <v>4.1896050825016573E-2</v>
      </c>
      <c r="J15" s="22">
        <f t="shared" si="1"/>
        <v>0.14193768224391365</v>
      </c>
      <c r="K15" s="22">
        <f t="shared" si="2"/>
        <v>0.21213764105014785</v>
      </c>
      <c r="L15" s="23">
        <f t="shared" si="3"/>
        <v>0.2944062918251299</v>
      </c>
      <c r="M15" s="4"/>
      <c r="N15" t="s">
        <v>278</v>
      </c>
      <c r="O15" s="5">
        <v>1.4038196705168957</v>
      </c>
      <c r="P15" s="71">
        <v>0.3356490683745435</v>
      </c>
    </row>
    <row r="16" spans="1:16" x14ac:dyDescent="0.25">
      <c r="A16" s="17"/>
      <c r="B16" s="55">
        <v>10</v>
      </c>
      <c r="C16" s="19" t="s">
        <v>267</v>
      </c>
      <c r="D16" s="20">
        <v>2.268065</v>
      </c>
      <c r="E16" s="21">
        <v>2.5302040000000003</v>
      </c>
      <c r="F16" s="21">
        <f t="shared" si="0"/>
        <v>0.80494849062961293</v>
      </c>
      <c r="G16" s="21">
        <v>0.41643415854559862</v>
      </c>
      <c r="H16" s="21">
        <v>0.22530927164189052</v>
      </c>
      <c r="I16" s="21">
        <v>0.16320506044212379</v>
      </c>
      <c r="J16" s="22">
        <f t="shared" si="1"/>
        <v>0.16458521073620885</v>
      </c>
      <c r="K16" s="22">
        <f t="shared" si="2"/>
        <v>0.25363307867171542</v>
      </c>
      <c r="L16" s="23">
        <f t="shared" si="3"/>
        <v>0.31813580668974234</v>
      </c>
      <c r="M16" s="4"/>
      <c r="N16" t="s">
        <v>280</v>
      </c>
      <c r="O16" s="5">
        <v>0.82250841895191584</v>
      </c>
      <c r="P16" s="71">
        <v>0.33281166489988279</v>
      </c>
    </row>
    <row r="17" spans="1:16" x14ac:dyDescent="0.25">
      <c r="A17" s="17"/>
      <c r="B17" s="55">
        <v>11</v>
      </c>
      <c r="C17" s="19" t="s">
        <v>268</v>
      </c>
      <c r="D17" s="20">
        <v>2.959606</v>
      </c>
      <c r="E17" s="21">
        <v>3.3602710000000005</v>
      </c>
      <c r="F17" s="21">
        <f t="shared" si="0"/>
        <v>0.98219787323887431</v>
      </c>
      <c r="G17" s="21">
        <v>0.53372440192470094</v>
      </c>
      <c r="H17" s="21">
        <v>0.25011694227941916</v>
      </c>
      <c r="I17" s="21">
        <v>0.1983565290347542</v>
      </c>
      <c r="J17" s="22">
        <f t="shared" si="1"/>
        <v>0.1588337374945952</v>
      </c>
      <c r="K17" s="22">
        <f t="shared" si="2"/>
        <v>0.23326730022790423</v>
      </c>
      <c r="L17" s="23">
        <f t="shared" si="3"/>
        <v>0.29229722044408746</v>
      </c>
      <c r="M17" s="4"/>
      <c r="N17" t="s">
        <v>267</v>
      </c>
      <c r="O17" s="5">
        <v>0.80494849062961293</v>
      </c>
      <c r="P17" s="71">
        <v>0.31813580668974234</v>
      </c>
    </row>
    <row r="18" spans="1:16" x14ac:dyDescent="0.25">
      <c r="A18" s="17"/>
      <c r="B18" s="55">
        <v>12</v>
      </c>
      <c r="C18" s="19" t="s">
        <v>269</v>
      </c>
      <c r="D18" s="20">
        <v>2.8942800000000002</v>
      </c>
      <c r="E18" s="21">
        <v>3.5559580000000004</v>
      </c>
      <c r="F18" s="21">
        <f t="shared" si="0"/>
        <v>1.0260755162362329</v>
      </c>
      <c r="G18" s="21">
        <v>0.533375739971234</v>
      </c>
      <c r="H18" s="21">
        <v>0.24668518288672203</v>
      </c>
      <c r="I18" s="21">
        <v>0.24601459337827691</v>
      </c>
      <c r="J18" s="22">
        <f t="shared" si="1"/>
        <v>0.14999494931358412</v>
      </c>
      <c r="K18" s="22">
        <f t="shared" si="2"/>
        <v>0.21936730491697481</v>
      </c>
      <c r="L18" s="23">
        <f t="shared" si="3"/>
        <v>0.28855107856623524</v>
      </c>
      <c r="M18" s="4"/>
      <c r="N18" t="s">
        <v>258</v>
      </c>
      <c r="O18" s="5">
        <v>0.12263855844503269</v>
      </c>
      <c r="P18" s="71">
        <v>0.3152459570593989</v>
      </c>
    </row>
    <row r="19" spans="1:16" x14ac:dyDescent="0.25">
      <c r="A19" s="17"/>
      <c r="B19" s="55">
        <v>13</v>
      </c>
      <c r="C19" s="19" t="s">
        <v>270</v>
      </c>
      <c r="D19" s="20">
        <v>2.724826999999999</v>
      </c>
      <c r="E19" s="21">
        <v>2.6742149999999998</v>
      </c>
      <c r="F19" s="21">
        <f t="shared" si="0"/>
        <v>0.8397389253914298</v>
      </c>
      <c r="G19" s="21">
        <v>0.4703352879078011</v>
      </c>
      <c r="H19" s="21">
        <v>0.20643065527838189</v>
      </c>
      <c r="I19" s="21">
        <v>0.16297298220524681</v>
      </c>
      <c r="J19" s="22">
        <f t="shared" si="1"/>
        <v>0.17587788861695905</v>
      </c>
      <c r="K19" s="22">
        <f t="shared" si="2"/>
        <v>0.25307087993530181</v>
      </c>
      <c r="L19" s="23">
        <f t="shared" si="3"/>
        <v>0.31401324328501257</v>
      </c>
      <c r="M19" s="4"/>
      <c r="N19" t="s">
        <v>270</v>
      </c>
      <c r="O19" s="5">
        <v>0.8397389253914298</v>
      </c>
      <c r="P19" s="71">
        <v>0.31401324328501257</v>
      </c>
    </row>
    <row r="20" spans="1:16" x14ac:dyDescent="0.25">
      <c r="A20" s="17"/>
      <c r="B20" s="55">
        <v>14</v>
      </c>
      <c r="C20" s="19" t="s">
        <v>271</v>
      </c>
      <c r="D20" s="20">
        <v>4.133996999999999</v>
      </c>
      <c r="E20" s="21">
        <v>3.3682849999999993</v>
      </c>
      <c r="F20" s="21">
        <f t="shared" si="0"/>
        <v>1.1649081625582767</v>
      </c>
      <c r="G20" s="21">
        <v>0.56193617525786976</v>
      </c>
      <c r="H20" s="21">
        <v>0.41875587698996242</v>
      </c>
      <c r="I20" s="21">
        <v>0.18421611031044449</v>
      </c>
      <c r="J20" s="22">
        <f t="shared" si="1"/>
        <v>0.166831540459869</v>
      </c>
      <c r="K20" s="22">
        <f t="shared" si="2"/>
        <v>0.29115471293190226</v>
      </c>
      <c r="L20" s="23">
        <f t="shared" si="3"/>
        <v>0.34584607969880127</v>
      </c>
      <c r="M20" s="4"/>
      <c r="N20" t="s">
        <v>265</v>
      </c>
      <c r="O20" s="5">
        <v>1.4557739892179598</v>
      </c>
      <c r="P20" s="71">
        <v>0.30540134292936683</v>
      </c>
    </row>
    <row r="21" spans="1:16" x14ac:dyDescent="0.25">
      <c r="A21" s="17"/>
      <c r="B21" s="55">
        <v>15</v>
      </c>
      <c r="C21" s="19" t="s">
        <v>272</v>
      </c>
      <c r="D21" s="20">
        <v>70.870334000000014</v>
      </c>
      <c r="E21" s="21">
        <v>77.390358999999961</v>
      </c>
      <c r="F21" s="21">
        <f t="shared" si="0"/>
        <v>19.06271392911367</v>
      </c>
      <c r="G21" s="21">
        <v>8.542557266003314</v>
      </c>
      <c r="H21" s="21">
        <v>4.7334914395532905</v>
      </c>
      <c r="I21" s="21">
        <v>5.7866652235570655</v>
      </c>
      <c r="J21" s="22">
        <f t="shared" si="1"/>
        <v>0.11038270627486453</v>
      </c>
      <c r="K21" s="22">
        <f t="shared" si="2"/>
        <v>0.17154654503614089</v>
      </c>
      <c r="L21" s="23">
        <f t="shared" si="3"/>
        <v>0.24631897532758157</v>
      </c>
      <c r="M21" s="4"/>
      <c r="N21" t="s">
        <v>266</v>
      </c>
      <c r="O21" s="5">
        <v>0.14992905376857379</v>
      </c>
      <c r="P21" s="71">
        <v>0.2944062918251299</v>
      </c>
    </row>
    <row r="22" spans="1:16" x14ac:dyDescent="0.25">
      <c r="A22" s="17"/>
      <c r="B22" s="55">
        <v>16</v>
      </c>
      <c r="C22" s="19" t="s">
        <v>273</v>
      </c>
      <c r="D22" s="20">
        <v>2.805679</v>
      </c>
      <c r="E22" s="21">
        <v>2.7331099999999999</v>
      </c>
      <c r="F22" s="21">
        <f t="shared" si="0"/>
        <v>0.79756908274066518</v>
      </c>
      <c r="G22" s="21">
        <v>0.41256082079416956</v>
      </c>
      <c r="H22" s="21">
        <v>0.20691064149286831</v>
      </c>
      <c r="I22" s="21">
        <v>0.17809762045362731</v>
      </c>
      <c r="J22" s="22">
        <f t="shared" si="1"/>
        <v>0.15094921931212779</v>
      </c>
      <c r="K22" s="22">
        <f t="shared" si="2"/>
        <v>0.22665442016129533</v>
      </c>
      <c r="L22" s="23">
        <f t="shared" si="3"/>
        <v>0.29181741047402598</v>
      </c>
      <c r="M22" s="4"/>
      <c r="N22" t="s">
        <v>277</v>
      </c>
      <c r="O22" s="5">
        <v>0.68611643381905196</v>
      </c>
      <c r="P22" s="71">
        <v>0.29386933849032987</v>
      </c>
    </row>
    <row r="23" spans="1:16" x14ac:dyDescent="0.25">
      <c r="A23" s="17"/>
      <c r="B23" s="55">
        <v>17</v>
      </c>
      <c r="C23" s="19" t="s">
        <v>274</v>
      </c>
      <c r="D23" s="20">
        <v>2.5850910000000002</v>
      </c>
      <c r="E23" s="21">
        <v>1.3553710000000001</v>
      </c>
      <c r="F23" s="21">
        <f t="shared" si="0"/>
        <v>0.34059192983386311</v>
      </c>
      <c r="G23" s="21">
        <v>0.17358743729528214</v>
      </c>
      <c r="H23" s="21">
        <v>9.6611389775716816E-2</v>
      </c>
      <c r="I23" s="21">
        <v>7.0393102762864146E-2</v>
      </c>
      <c r="J23" s="22">
        <f t="shared" si="1"/>
        <v>0.12807374312662889</v>
      </c>
      <c r="K23" s="22">
        <f t="shared" si="2"/>
        <v>0.19935414515361399</v>
      </c>
      <c r="L23" s="23">
        <f t="shared" si="3"/>
        <v>0.25129055427175517</v>
      </c>
      <c r="M23" s="4"/>
      <c r="N23" t="s">
        <v>268</v>
      </c>
      <c r="O23" s="5">
        <v>0.98219787323887431</v>
      </c>
      <c r="P23" s="71">
        <v>0.29229722044408746</v>
      </c>
    </row>
    <row r="24" spans="1:16" x14ac:dyDescent="0.25">
      <c r="A24" s="17"/>
      <c r="B24" s="55">
        <v>18</v>
      </c>
      <c r="C24" s="19" t="s">
        <v>275</v>
      </c>
      <c r="D24" s="20">
        <v>1.248202</v>
      </c>
      <c r="E24" s="21">
        <v>0.67199399999999998</v>
      </c>
      <c r="F24" s="21">
        <f t="shared" si="0"/>
        <v>0.17884729873549077</v>
      </c>
      <c r="G24" s="21">
        <v>8.7418168848671485E-2</v>
      </c>
      <c r="H24" s="21">
        <v>5.245085951173678E-2</v>
      </c>
      <c r="I24" s="21">
        <v>3.8978270375082502E-2</v>
      </c>
      <c r="J24" s="22">
        <f t="shared" si="1"/>
        <v>0.13008772228423393</v>
      </c>
      <c r="K24" s="22">
        <f t="shared" si="2"/>
        <v>0.20814029345560864</v>
      </c>
      <c r="L24" s="23">
        <f t="shared" si="3"/>
        <v>0.26614418988188998</v>
      </c>
      <c r="M24" s="4"/>
      <c r="N24" t="s">
        <v>273</v>
      </c>
      <c r="O24" s="5">
        <v>0.79756908274066518</v>
      </c>
      <c r="P24" s="71">
        <v>0.29181741047402598</v>
      </c>
    </row>
    <row r="25" spans="1:16" x14ac:dyDescent="0.25">
      <c r="A25" s="17"/>
      <c r="B25" s="55">
        <v>19</v>
      </c>
      <c r="C25" s="19" t="s">
        <v>276</v>
      </c>
      <c r="D25" s="20">
        <v>0.22624999999999998</v>
      </c>
      <c r="E25" s="21">
        <v>0.23505000000000004</v>
      </c>
      <c r="F25" s="21">
        <f t="shared" si="0"/>
        <v>6.5245971192780416E-2</v>
      </c>
      <c r="G25" s="21">
        <v>3.0270500643382547E-2</v>
      </c>
      <c r="H25" s="21">
        <v>1.5208250304567628E-2</v>
      </c>
      <c r="I25" s="21">
        <v>1.9767220244830241E-2</v>
      </c>
      <c r="J25" s="22">
        <f t="shared" si="1"/>
        <v>0.12878324034623503</v>
      </c>
      <c r="K25" s="22">
        <f t="shared" si="2"/>
        <v>0.19348543266517834</v>
      </c>
      <c r="L25" s="23">
        <f t="shared" si="3"/>
        <v>0.2775833703160196</v>
      </c>
      <c r="M25" s="4"/>
      <c r="N25" t="s">
        <v>269</v>
      </c>
      <c r="O25" s="5">
        <v>1.0260755162362329</v>
      </c>
      <c r="P25" s="71">
        <v>0.28855107856623524</v>
      </c>
    </row>
    <row r="26" spans="1:16" x14ac:dyDescent="0.25">
      <c r="A26" s="17"/>
      <c r="B26" s="55">
        <v>20</v>
      </c>
      <c r="C26" s="19" t="s">
        <v>277</v>
      </c>
      <c r="D26" s="20">
        <v>1.692374</v>
      </c>
      <c r="E26" s="21">
        <v>2.3347669999999998</v>
      </c>
      <c r="F26" s="21">
        <f t="shared" si="0"/>
        <v>0.68611643381905196</v>
      </c>
      <c r="G26" s="21">
        <v>0.26093830472723312</v>
      </c>
      <c r="H26" s="21">
        <v>0.25042388966539875</v>
      </c>
      <c r="I26" s="21">
        <v>0.1747542394264201</v>
      </c>
      <c r="J26" s="22">
        <f t="shared" si="1"/>
        <v>0.11176203224014779</v>
      </c>
      <c r="K26" s="22">
        <f t="shared" si="2"/>
        <v>0.21902065362095313</v>
      </c>
      <c r="L26" s="23">
        <f t="shared" si="3"/>
        <v>0.29386933849032987</v>
      </c>
      <c r="M26" s="4"/>
      <c r="N26" t="s">
        <v>276</v>
      </c>
      <c r="O26" s="5">
        <v>6.5245971192780416E-2</v>
      </c>
      <c r="P26" s="71">
        <v>0.2775833703160196</v>
      </c>
    </row>
    <row r="27" spans="1:16" x14ac:dyDescent="0.25">
      <c r="A27" s="17"/>
      <c r="B27" s="55">
        <v>21</v>
      </c>
      <c r="C27" s="19" t="s">
        <v>278</v>
      </c>
      <c r="D27" s="20">
        <v>3.9925619999999999</v>
      </c>
      <c r="E27" s="21">
        <v>4.1824029999999999</v>
      </c>
      <c r="F27" s="21">
        <f t="shared" si="0"/>
        <v>1.4038196705168957</v>
      </c>
      <c r="G27" s="21">
        <v>0.70098446871816122</v>
      </c>
      <c r="H27" s="21">
        <v>0.43774087798919936</v>
      </c>
      <c r="I27" s="21">
        <v>0.26509432380953513</v>
      </c>
      <c r="J27" s="22">
        <f t="shared" si="1"/>
        <v>0.16760328182582149</v>
      </c>
      <c r="K27" s="22">
        <f t="shared" si="2"/>
        <v>0.27226581147425549</v>
      </c>
      <c r="L27" s="23">
        <f t="shared" si="3"/>
        <v>0.3356490683745435</v>
      </c>
      <c r="M27" s="4"/>
      <c r="N27" t="s">
        <v>264</v>
      </c>
      <c r="O27" s="5">
        <v>1.8320967866893625</v>
      </c>
      <c r="P27" s="71">
        <v>0.27458002666063613</v>
      </c>
    </row>
    <row r="28" spans="1:16" x14ac:dyDescent="0.25">
      <c r="A28" s="17"/>
      <c r="B28" s="55">
        <v>22</v>
      </c>
      <c r="C28" s="19" t="s">
        <v>279</v>
      </c>
      <c r="D28" s="20">
        <v>0.43778399999999995</v>
      </c>
      <c r="E28" s="21">
        <v>0.44978399999999991</v>
      </c>
      <c r="F28" s="21">
        <f t="shared" si="0"/>
        <v>0.15471632944627345</v>
      </c>
      <c r="G28" s="21">
        <v>5.6072179970215075E-2</v>
      </c>
      <c r="H28" s="21">
        <v>5.9831089746694488E-2</v>
      </c>
      <c r="I28" s="21">
        <v>3.8813059729363886E-2</v>
      </c>
      <c r="J28" s="22">
        <f t="shared" si="1"/>
        <v>0.12466468342630037</v>
      </c>
      <c r="K28" s="22">
        <f t="shared" si="2"/>
        <v>0.2576865111184693</v>
      </c>
      <c r="L28" s="23">
        <f t="shared" si="3"/>
        <v>0.34397917544037465</v>
      </c>
      <c r="M28" s="4"/>
      <c r="N28" t="s">
        <v>275</v>
      </c>
      <c r="O28" s="5">
        <v>0.17884729873549077</v>
      </c>
      <c r="P28" s="71">
        <v>0.26614418988188998</v>
      </c>
    </row>
    <row r="29" spans="1:16" x14ac:dyDescent="0.25">
      <c r="A29" s="17"/>
      <c r="B29" s="55">
        <v>23</v>
      </c>
      <c r="C29" s="19" t="s">
        <v>280</v>
      </c>
      <c r="D29" s="20">
        <v>1.3102189999999998</v>
      </c>
      <c r="E29" s="21">
        <v>2.4713929999999995</v>
      </c>
      <c r="F29" s="21">
        <f t="shared" si="0"/>
        <v>0.82250841895191584</v>
      </c>
      <c r="G29" s="21">
        <v>0.43435504208537168</v>
      </c>
      <c r="H29" s="21">
        <v>0.2025770675354579</v>
      </c>
      <c r="I29" s="21">
        <v>0.18557630933108626</v>
      </c>
      <c r="J29" s="22">
        <f t="shared" si="1"/>
        <v>0.17575312468934393</v>
      </c>
      <c r="K29" s="22">
        <f t="shared" si="2"/>
        <v>0.25772190405201834</v>
      </c>
      <c r="L29" s="23">
        <f t="shared" si="3"/>
        <v>0.33281166489988279</v>
      </c>
      <c r="M29" s="4"/>
      <c r="N29" t="s">
        <v>260</v>
      </c>
      <c r="O29" s="5">
        <v>6.0833139825263061E-2</v>
      </c>
      <c r="P29" s="71">
        <v>0.25528286057005772</v>
      </c>
    </row>
    <row r="30" spans="1:16" x14ac:dyDescent="0.25">
      <c r="A30" s="17"/>
      <c r="B30" s="55">
        <v>24</v>
      </c>
      <c r="C30" s="19" t="s">
        <v>281</v>
      </c>
      <c r="D30" s="20">
        <v>1.0825879999999999</v>
      </c>
      <c r="E30" s="21">
        <v>0.62636400000000014</v>
      </c>
      <c r="F30" s="21">
        <f t="shared" si="0"/>
        <v>0.22294832379702711</v>
      </c>
      <c r="G30" s="21">
        <v>0.13043697549437638</v>
      </c>
      <c r="H30" s="21">
        <v>5.4163898952538148E-2</v>
      </c>
      <c r="I30" s="21">
        <v>3.8347449350112583E-2</v>
      </c>
      <c r="J30" s="22">
        <f t="shared" si="1"/>
        <v>0.20824468758481707</v>
      </c>
      <c r="K30" s="22">
        <f t="shared" si="2"/>
        <v>0.29471820610206606</v>
      </c>
      <c r="L30" s="23">
        <f t="shared" si="3"/>
        <v>0.35594051349858397</v>
      </c>
      <c r="M30" s="4"/>
      <c r="N30" t="s">
        <v>274</v>
      </c>
      <c r="O30" s="5">
        <v>0.34059192983386311</v>
      </c>
      <c r="P30" s="71">
        <v>0.25129055427175517</v>
      </c>
    </row>
    <row r="31" spans="1:16" ht="15.75" thickBot="1" x14ac:dyDescent="0.3">
      <c r="A31" s="24"/>
      <c r="B31" s="56">
        <v>25</v>
      </c>
      <c r="C31" s="26" t="s">
        <v>282</v>
      </c>
      <c r="D31" s="27">
        <v>0.18075000000000002</v>
      </c>
      <c r="E31" s="28">
        <v>0.68997300000000006</v>
      </c>
      <c r="F31" s="28">
        <f t="shared" si="0"/>
        <v>0.24084096777733066</v>
      </c>
      <c r="G31" s="28">
        <v>2.4832199909724295E-2</v>
      </c>
      <c r="H31" s="28">
        <v>0.14074791737948544</v>
      </c>
      <c r="I31" s="28">
        <v>7.5260850488120923E-2</v>
      </c>
      <c r="J31" s="29">
        <f t="shared" si="1"/>
        <v>3.5990103829750285E-2</v>
      </c>
      <c r="K31" s="29">
        <f t="shared" si="2"/>
        <v>0.2399805750213555</v>
      </c>
      <c r="L31" s="30">
        <f t="shared" si="3"/>
        <v>0.34905853964913214</v>
      </c>
      <c r="M31" s="4"/>
      <c r="N31" t="s">
        <v>272</v>
      </c>
      <c r="O31" s="5">
        <v>19.06271392911367</v>
      </c>
      <c r="P31" s="71">
        <v>0.24631897532758157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topLeftCell="A4" workbookViewId="0">
      <selection activeCell="A15" sqref="A15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140625" customWidth="1"/>
    <col min="6" max="6" width="13.5703125" customWidth="1"/>
    <col min="7" max="9" width="0" hidden="1" customWidth="1"/>
  </cols>
  <sheetData>
    <row r="1" spans="1:13" ht="15.75" x14ac:dyDescent="0.25">
      <c r="A1" s="50">
        <v>117</v>
      </c>
      <c r="B1" s="49" t="s">
        <v>1720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1723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122.68030500000002</v>
      </c>
      <c r="E6" s="14">
        <v>129.57105799999997</v>
      </c>
      <c r="F6" s="14">
        <v>35.321390221557792</v>
      </c>
      <c r="G6" s="14">
        <v>16.612507658649292</v>
      </c>
      <c r="H6" s="14">
        <v>9.3116940240288386</v>
      </c>
      <c r="I6" s="14">
        <v>9.3971885388796661</v>
      </c>
      <c r="J6" s="15">
        <v>0.12821156140169279</v>
      </c>
      <c r="K6" s="15">
        <v>0.20007710118935773</v>
      </c>
      <c r="L6" s="16">
        <v>0.27260246822679962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122.68030500000003</v>
      </c>
      <c r="E7" s="38">
        <f ca="1">SUM(E8:OFFSET(E6,MATCH("PROYECTOS",$A$8:$A$50,0),0))</f>
        <v>127.92404000000001</v>
      </c>
      <c r="F7" s="38">
        <f ca="1">SUM(F8:OFFSET(F6,MATCH("PROYECTOS",$A$8:$A$50,0),0))</f>
        <v>34.314544851622763</v>
      </c>
      <c r="G7" s="38">
        <f ca="1">SUM(G8:OFFSET(G6,MATCH("PROYECTOS",$A$8:$A$50,0),0))</f>
        <v>16.170943720370587</v>
      </c>
      <c r="H7" s="38">
        <f ca="1">SUM(H8:OFFSET(H6,MATCH("PROYECTOS",$A$8:$A$50,0),0))</f>
        <v>9.0015214776067296</v>
      </c>
      <c r="I7" s="38">
        <f ca="1">SUM(I8:OFFSET(I6,MATCH("PROYECTOS",$A$8:$A$50,0),0))</f>
        <v>9.1420796536454443</v>
      </c>
      <c r="J7" s="39">
        <f ca="1">IFERROR(G7/E7,0)</f>
        <v>0.12641051455512653</v>
      </c>
      <c r="K7" s="39">
        <f ca="1">IFERROR(SUM(G7,H7)/E7,0)</f>
        <v>0.19677665900777772</v>
      </c>
      <c r="L7" s="40">
        <f ca="1">IFERROR(SUM(G7,H7,I7)/E7,0)</f>
        <v>0.26824156625777895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9.2091450000000012</v>
      </c>
      <c r="E8" s="21">
        <v>8.8381609999999995</v>
      </c>
      <c r="F8" s="21">
        <f t="shared" ref="F8:F10" si="0">SUM(G8,H8,I8)</f>
        <v>2.5465353961717483</v>
      </c>
      <c r="G8" s="21">
        <v>1.2861059857532382</v>
      </c>
      <c r="H8" s="21">
        <v>0.65322682223268203</v>
      </c>
      <c r="I8" s="21">
        <v>0.60720258818582806</v>
      </c>
      <c r="J8" s="22">
        <f t="shared" ref="J8:J11" si="1">IFERROR(G8/E8,0)</f>
        <v>0.14551737468385542</v>
      </c>
      <c r="K8" s="22">
        <f t="shared" ref="K8:K11" si="2">IFERROR(SUM(G8,H8)/E8,0)</f>
        <v>0.21942718717003687</v>
      </c>
      <c r="L8" s="23">
        <f t="shared" ref="L8:L11" si="3">IFERROR(SUM(G8,H8,I8)/E8,0)</f>
        <v>0.28812955502527599</v>
      </c>
      <c r="M8" s="4"/>
    </row>
    <row r="9" spans="1:13" ht="51" x14ac:dyDescent="0.25">
      <c r="A9" s="17"/>
      <c r="B9" s="19">
        <v>3000589</v>
      </c>
      <c r="C9" s="19" t="s">
        <v>1725</v>
      </c>
      <c r="D9" s="20">
        <v>99.002126000000018</v>
      </c>
      <c r="E9" s="21">
        <v>95.223658</v>
      </c>
      <c r="F9" s="21">
        <f t="shared" si="0"/>
        <v>26.194302875381531</v>
      </c>
      <c r="G9" s="21">
        <v>12.669042030244555</v>
      </c>
      <c r="H9" s="21">
        <v>6.9761265085526247</v>
      </c>
      <c r="I9" s="21">
        <v>6.5491343365843502</v>
      </c>
      <c r="J9" s="22">
        <f t="shared" si="1"/>
        <v>0.13304510975880127</v>
      </c>
      <c r="K9" s="22">
        <f t="shared" si="2"/>
        <v>0.20630554372104859</v>
      </c>
      <c r="L9" s="23">
        <f t="shared" si="3"/>
        <v>0.2750818801287967</v>
      </c>
      <c r="M9" s="4"/>
    </row>
    <row r="10" spans="1:13" ht="38.25" x14ac:dyDescent="0.25">
      <c r="A10" s="17"/>
      <c r="B10" s="19">
        <v>3000636</v>
      </c>
      <c r="C10" s="19" t="s">
        <v>1726</v>
      </c>
      <c r="D10" s="20">
        <v>14.469034000000001</v>
      </c>
      <c r="E10" s="21">
        <v>23.862221000000005</v>
      </c>
      <c r="F10" s="21">
        <f t="shared" si="0"/>
        <v>5.5737065800694836</v>
      </c>
      <c r="G10" s="21">
        <v>2.2157957043727947</v>
      </c>
      <c r="H10" s="21">
        <v>1.3721681468214229</v>
      </c>
      <c r="I10" s="21">
        <v>1.985742728875266</v>
      </c>
      <c r="J10" s="22">
        <f t="shared" si="1"/>
        <v>9.2857898867536023E-2</v>
      </c>
      <c r="K10" s="22">
        <f t="shared" si="2"/>
        <v>0.15036168893055751</v>
      </c>
      <c r="L10" s="23">
        <f t="shared" si="3"/>
        <v>0.23357870082879051</v>
      </c>
      <c r="M10" s="4"/>
    </row>
    <row r="11" spans="1:13" ht="15.75" thickBot="1" x14ac:dyDescent="0.3">
      <c r="A11" s="41" t="s">
        <v>302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1.6470179999999601</v>
      </c>
      <c r="F11" s="45">
        <f t="shared" ca="1" si="4"/>
        <v>1.0068453699350286</v>
      </c>
      <c r="G11" s="45">
        <f t="shared" ca="1" si="4"/>
        <v>0.44156393827870488</v>
      </c>
      <c r="H11" s="45">
        <f t="shared" ca="1" si="4"/>
        <v>0.31017254642210901</v>
      </c>
      <c r="I11" s="45">
        <f t="shared" ca="1" si="4"/>
        <v>0.25510888523422182</v>
      </c>
      <c r="J11" s="46">
        <f t="shared" ca="1" si="1"/>
        <v>0.26809903612390124</v>
      </c>
      <c r="K11" s="46">
        <f t="shared" ca="1" si="2"/>
        <v>0.45642274990366355</v>
      </c>
      <c r="L11" s="47">
        <f t="shared" ca="1" si="3"/>
        <v>0.6113141264607066</v>
      </c>
      <c r="M11" s="4"/>
    </row>
    <row r="12" spans="1:13" ht="15.75" thickBot="1" x14ac:dyDescent="0.3"/>
    <row r="13" spans="1:13" ht="15.75" thickBot="1" x14ac:dyDescent="0.3">
      <c r="A13" s="89" t="s">
        <v>324</v>
      </c>
      <c r="B13" s="90"/>
      <c r="C13" s="90"/>
      <c r="D13" s="91"/>
    </row>
    <row r="14" spans="1:13" ht="15.75" thickBot="1" x14ac:dyDescent="0.3">
      <c r="A14" s="1" t="s">
        <v>1738</v>
      </c>
    </row>
    <row r="15" spans="1:13" ht="45" customHeight="1" x14ac:dyDescent="0.25">
      <c r="A15" s="82" t="s">
        <v>326</v>
      </c>
      <c r="B15" s="83"/>
      <c r="C15" s="83"/>
      <c r="D15" s="94" t="s">
        <v>327</v>
      </c>
    </row>
    <row r="16" spans="1:13" ht="15.75" thickBot="1" x14ac:dyDescent="0.3">
      <c r="A16" s="85"/>
      <c r="B16" s="86"/>
      <c r="C16" s="86"/>
      <c r="D16" s="105"/>
    </row>
    <row r="17" spans="1:4" ht="39" thickBot="1" x14ac:dyDescent="0.3">
      <c r="A17" s="73"/>
      <c r="B17" s="74">
        <v>3000636</v>
      </c>
      <c r="C17" s="74" t="s">
        <v>1726</v>
      </c>
      <c r="D17" s="75">
        <v>0.23357870082879051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0"/>
  <sheetViews>
    <sheetView workbookViewId="0">
      <selection activeCell="A20" sqref="A20:XFD4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117</v>
      </c>
      <c r="B1" s="49" t="s">
        <v>1720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1724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122.68030500000002</v>
      </c>
      <c r="I6" s="14">
        <v>129.57105799999997</v>
      </c>
      <c r="J6" s="14">
        <v>35.321390221557792</v>
      </c>
      <c r="K6" s="14">
        <v>16.612507658649292</v>
      </c>
      <c r="L6" s="14">
        <v>9.3116940240288386</v>
      </c>
      <c r="M6" s="14">
        <v>9.3971885388796661</v>
      </c>
      <c r="N6" s="15">
        <v>0.12821156140169279</v>
      </c>
      <c r="O6" s="15">
        <v>0.20007710118935773</v>
      </c>
      <c r="P6" s="16">
        <v>0.27260246822679962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SUM(H8:OFFSET(H6,MATCH("PROYECTOS",$A$8:$A$29,0),0))</f>
        <v>122.68030500000002</v>
      </c>
      <c r="I7" s="38">
        <f ca="1">SUM(I8:OFFSET(I6,MATCH("PROYECTOS",$A$8:$A$29,0),0))</f>
        <v>127.92404000000002</v>
      </c>
      <c r="J7" s="38">
        <f ca="1">SUM(J8:OFFSET(J6,MATCH("PROYECTOS",$A$8:$A$29,0),0))</f>
        <v>34.314544851622763</v>
      </c>
      <c r="K7" s="38">
        <f ca="1">SUM(K8:OFFSET(K6,MATCH("PROYECTOS",$A$8:$A$29,0),0))</f>
        <v>16.170943720370587</v>
      </c>
      <c r="L7" s="38">
        <f ca="1">SUM(L8:OFFSET(L6,MATCH("PROYECTOS",$A$8:$A$29,0),0))</f>
        <v>9.0015214776067296</v>
      </c>
      <c r="M7" s="38">
        <f ca="1">SUM(M8:OFFSET(M6,MATCH("PROYECTOS",$A$8:$A$29,0),0))</f>
        <v>9.1420796536454443</v>
      </c>
      <c r="N7" s="39">
        <f ca="1">IFERROR(K7/I7,0)</f>
        <v>0.1264105145551265</v>
      </c>
      <c r="O7" s="39">
        <f ca="1">IFERROR(SUM(K7,L7)/I7,0)</f>
        <v>0.19677665900777769</v>
      </c>
      <c r="P7" s="40">
        <f ca="1">IFERROR(SUM(K7,L7,M7)/I7,0)</f>
        <v>0.2682415662577789</v>
      </c>
      <c r="Q7" s="64"/>
      <c r="R7" s="38"/>
      <c r="S7" s="40"/>
    </row>
    <row r="8" spans="1:19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1</v>
      </c>
      <c r="G8" s="19" t="s">
        <v>539</v>
      </c>
      <c r="H8" s="20">
        <v>7.8943279999999998</v>
      </c>
      <c r="I8" s="21">
        <v>7.746224999999999</v>
      </c>
      <c r="J8" s="21">
        <f t="shared" ref="J8:J19" si="0">SUM(K8,L8,M8)</f>
        <v>2.3022434874455939</v>
      </c>
      <c r="K8" s="21">
        <v>1.1149340561823919</v>
      </c>
      <c r="L8" s="21">
        <v>0.59153677279027761</v>
      </c>
      <c r="M8" s="21">
        <v>0.59577265847292438</v>
      </c>
      <c r="N8" s="22">
        <f t="shared" ref="N8:N20" si="1">IFERROR(K8/I8,0)</f>
        <v>0.14393256795179485</v>
      </c>
      <c r="O8" s="22">
        <f t="shared" ref="O8:O20" si="2">IFERROR(SUM(K8,L8)/I8,0)</f>
        <v>0.22029709038566136</v>
      </c>
      <c r="P8" s="23">
        <f t="shared" ref="P8:P20" si="3">IFERROR(SUM(K8,L8,M8)/I8,0)</f>
        <v>0.29720844507429028</v>
      </c>
      <c r="Q8" s="70">
        <v>149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5003032</v>
      </c>
      <c r="C9" s="19" t="s">
        <v>521</v>
      </c>
      <c r="D9" s="68">
        <v>3000001</v>
      </c>
      <c r="E9" s="19" t="s">
        <v>284</v>
      </c>
      <c r="F9" s="69">
        <v>60</v>
      </c>
      <c r="G9" s="19" t="s">
        <v>318</v>
      </c>
      <c r="H9" s="20">
        <v>1.3148170000000001</v>
      </c>
      <c r="I9" s="21">
        <v>1.091936</v>
      </c>
      <c r="J9" s="21">
        <f t="shared" si="0"/>
        <v>0.24429190872615436</v>
      </c>
      <c r="K9" s="21">
        <v>0.17117192957084626</v>
      </c>
      <c r="L9" s="21">
        <v>6.1690049442404415E-2</v>
      </c>
      <c r="M9" s="21">
        <v>1.1429929712903686E-2</v>
      </c>
      <c r="N9" s="22">
        <f t="shared" si="1"/>
        <v>0.15676003865688673</v>
      </c>
      <c r="O9" s="22">
        <f t="shared" si="2"/>
        <v>0.21325606904914818</v>
      </c>
      <c r="P9" s="23">
        <f t="shared" si="3"/>
        <v>0.22372365113537274</v>
      </c>
      <c r="Q9" s="70">
        <v>7</v>
      </c>
      <c r="R9" s="21">
        <v>0</v>
      </c>
      <c r="S9" s="23">
        <f t="shared" ref="S9:S19" si="4">IFERROR(R9/Q9,0)</f>
        <v>0</v>
      </c>
    </row>
    <row r="10" spans="1:19" ht="51" x14ac:dyDescent="0.25">
      <c r="A10" s="17"/>
      <c r="B10" s="19">
        <v>5004356</v>
      </c>
      <c r="C10" s="19" t="s">
        <v>1727</v>
      </c>
      <c r="D10" s="68">
        <v>3000589</v>
      </c>
      <c r="E10" s="19" t="s">
        <v>1725</v>
      </c>
      <c r="F10" s="69">
        <v>86</v>
      </c>
      <c r="G10" s="19" t="s">
        <v>508</v>
      </c>
      <c r="H10" s="20">
        <v>11.034317</v>
      </c>
      <c r="I10" s="21">
        <v>11.327691000000002</v>
      </c>
      <c r="J10" s="21">
        <f t="shared" si="0"/>
        <v>3.220222328769978</v>
      </c>
      <c r="K10" s="21">
        <v>1.5785511674803274</v>
      </c>
      <c r="L10" s="21">
        <v>0.84329988824720203</v>
      </c>
      <c r="M10" s="21">
        <v>0.79837127304244859</v>
      </c>
      <c r="N10" s="22">
        <f t="shared" si="1"/>
        <v>0.13935330399463819</v>
      </c>
      <c r="O10" s="22">
        <f t="shared" si="2"/>
        <v>0.21379918076221616</v>
      </c>
      <c r="P10" s="23">
        <f t="shared" si="3"/>
        <v>0.28427879333661005</v>
      </c>
      <c r="Q10" s="70">
        <v>0</v>
      </c>
      <c r="R10" s="21">
        <v>0</v>
      </c>
      <c r="S10" s="23">
        <f t="shared" si="4"/>
        <v>0</v>
      </c>
    </row>
    <row r="11" spans="1:19" ht="51" x14ac:dyDescent="0.25">
      <c r="A11" s="17"/>
      <c r="B11" s="19">
        <v>5004358</v>
      </c>
      <c r="C11" s="19" t="s">
        <v>1728</v>
      </c>
      <c r="D11" s="68">
        <v>3000589</v>
      </c>
      <c r="E11" s="19" t="s">
        <v>1725</v>
      </c>
      <c r="F11" s="69">
        <v>86</v>
      </c>
      <c r="G11" s="19" t="s">
        <v>508</v>
      </c>
      <c r="H11" s="20">
        <v>70.754459000000026</v>
      </c>
      <c r="I11" s="21">
        <v>66.836427999999998</v>
      </c>
      <c r="J11" s="21">
        <f t="shared" si="0"/>
        <v>17.964151942054563</v>
      </c>
      <c r="K11" s="21">
        <v>8.7161536144337788</v>
      </c>
      <c r="L11" s="21">
        <v>4.9233863400813789</v>
      </c>
      <c r="M11" s="21">
        <v>4.324611987539404</v>
      </c>
      <c r="N11" s="22">
        <f t="shared" si="1"/>
        <v>0.13041022501133331</v>
      </c>
      <c r="O11" s="22">
        <f t="shared" si="2"/>
        <v>0.20407344262196594</v>
      </c>
      <c r="P11" s="23">
        <f t="shared" si="3"/>
        <v>0.26877785781811325</v>
      </c>
      <c r="Q11" s="70">
        <v>1461</v>
      </c>
      <c r="R11" s="21">
        <v>0</v>
      </c>
      <c r="S11" s="23">
        <f t="shared" si="4"/>
        <v>0</v>
      </c>
    </row>
    <row r="12" spans="1:19" ht="51" x14ac:dyDescent="0.25">
      <c r="A12" s="17"/>
      <c r="B12" s="19">
        <v>5004951</v>
      </c>
      <c r="C12" s="19" t="s">
        <v>1729</v>
      </c>
      <c r="D12" s="68">
        <v>3000589</v>
      </c>
      <c r="E12" s="19" t="s">
        <v>1725</v>
      </c>
      <c r="F12" s="69">
        <v>86</v>
      </c>
      <c r="G12" s="19" t="s">
        <v>508</v>
      </c>
      <c r="H12" s="20">
        <v>2.4800330000000002</v>
      </c>
      <c r="I12" s="21">
        <v>3.488029</v>
      </c>
      <c r="J12" s="21">
        <f t="shared" si="0"/>
        <v>1.0523958852600117</v>
      </c>
      <c r="K12" s="21">
        <v>0.50066771678120858</v>
      </c>
      <c r="L12" s="21">
        <v>0.27276410976082843</v>
      </c>
      <c r="M12" s="21">
        <v>0.27896405871797469</v>
      </c>
      <c r="N12" s="22">
        <f t="shared" si="1"/>
        <v>0.14353886300291901</v>
      </c>
      <c r="O12" s="22">
        <f t="shared" si="2"/>
        <v>0.22173893237184583</v>
      </c>
      <c r="P12" s="23">
        <f t="shared" si="3"/>
        <v>0.30171649526423422</v>
      </c>
      <c r="Q12" s="70">
        <v>60</v>
      </c>
      <c r="R12" s="21">
        <v>0</v>
      </c>
      <c r="S12" s="23">
        <f t="shared" si="4"/>
        <v>0</v>
      </c>
    </row>
    <row r="13" spans="1:19" ht="51" x14ac:dyDescent="0.25">
      <c r="A13" s="17"/>
      <c r="B13" s="19">
        <v>5004952</v>
      </c>
      <c r="C13" s="19" t="s">
        <v>1730</v>
      </c>
      <c r="D13" s="68">
        <v>3000589</v>
      </c>
      <c r="E13" s="19" t="s">
        <v>1725</v>
      </c>
      <c r="F13" s="69">
        <v>86</v>
      </c>
      <c r="G13" s="19" t="s">
        <v>508</v>
      </c>
      <c r="H13" s="20">
        <v>0.98405399999999998</v>
      </c>
      <c r="I13" s="21">
        <v>1.089054</v>
      </c>
      <c r="J13" s="21">
        <f t="shared" si="0"/>
        <v>0.24484621923966188</v>
      </c>
      <c r="K13" s="21">
        <v>9.9877436441602185E-2</v>
      </c>
      <c r="L13" s="21">
        <v>6.7479921650374308E-2</v>
      </c>
      <c r="M13" s="21">
        <v>7.7488861147685384E-2</v>
      </c>
      <c r="N13" s="22">
        <f t="shared" si="1"/>
        <v>9.1710270052359377E-2</v>
      </c>
      <c r="O13" s="22">
        <f t="shared" si="2"/>
        <v>0.15367223121349033</v>
      </c>
      <c r="P13" s="23">
        <f t="shared" si="3"/>
        <v>0.22482468200811151</v>
      </c>
      <c r="Q13" s="70">
        <v>0</v>
      </c>
      <c r="R13" s="21">
        <v>0</v>
      </c>
      <c r="S13" s="23">
        <f t="shared" si="4"/>
        <v>0</v>
      </c>
    </row>
    <row r="14" spans="1:19" ht="51" x14ac:dyDescent="0.25">
      <c r="A14" s="17"/>
      <c r="B14" s="19">
        <v>5004953</v>
      </c>
      <c r="C14" s="19" t="s">
        <v>1731</v>
      </c>
      <c r="D14" s="68">
        <v>3000589</v>
      </c>
      <c r="E14" s="19" t="s">
        <v>1725</v>
      </c>
      <c r="F14" s="69">
        <v>86</v>
      </c>
      <c r="G14" s="19" t="s">
        <v>508</v>
      </c>
      <c r="H14" s="20">
        <v>0.26354900000000003</v>
      </c>
      <c r="I14" s="21">
        <v>0.20004899999999998</v>
      </c>
      <c r="J14" s="21">
        <f t="shared" si="0"/>
        <v>3.7648700745194219E-3</v>
      </c>
      <c r="K14" s="21">
        <v>0</v>
      </c>
      <c r="L14" s="21">
        <v>3.67900007404387E-3</v>
      </c>
      <c r="M14" s="21">
        <v>8.5870000475551933E-5</v>
      </c>
      <c r="N14" s="22">
        <f t="shared" si="1"/>
        <v>0</v>
      </c>
      <c r="O14" s="22">
        <f t="shared" si="2"/>
        <v>1.8390494699018094E-2</v>
      </c>
      <c r="P14" s="23">
        <f t="shared" si="3"/>
        <v>1.8819739536410692E-2</v>
      </c>
      <c r="Q14" s="70">
        <v>366</v>
      </c>
      <c r="R14" s="21">
        <v>0</v>
      </c>
      <c r="S14" s="23">
        <f t="shared" si="4"/>
        <v>0</v>
      </c>
    </row>
    <row r="15" spans="1:19" ht="51" x14ac:dyDescent="0.25">
      <c r="A15" s="17"/>
      <c r="B15" s="19">
        <v>5004954</v>
      </c>
      <c r="C15" s="19" t="s">
        <v>1732</v>
      </c>
      <c r="D15" s="68">
        <v>3000589</v>
      </c>
      <c r="E15" s="19" t="s">
        <v>1725</v>
      </c>
      <c r="F15" s="69">
        <v>86</v>
      </c>
      <c r="G15" s="19" t="s">
        <v>508</v>
      </c>
      <c r="H15" s="20">
        <v>10.470634</v>
      </c>
      <c r="I15" s="21">
        <v>9.4706340000000004</v>
      </c>
      <c r="J15" s="21">
        <f t="shared" si="0"/>
        <v>2.8398111299648008</v>
      </c>
      <c r="K15" s="21">
        <v>1.3609831320973171</v>
      </c>
      <c r="L15" s="21">
        <v>0.64899374496326345</v>
      </c>
      <c r="M15" s="21">
        <v>0.82983425290422019</v>
      </c>
      <c r="N15" s="22">
        <f t="shared" si="1"/>
        <v>0.14370559902297111</v>
      </c>
      <c r="O15" s="22">
        <f t="shared" si="2"/>
        <v>0.21223255772111776</v>
      </c>
      <c r="P15" s="23">
        <f t="shared" si="3"/>
        <v>0.29985438461298375</v>
      </c>
      <c r="Q15" s="70">
        <v>0</v>
      </c>
      <c r="R15" s="21">
        <v>0</v>
      </c>
      <c r="S15" s="23">
        <f t="shared" si="4"/>
        <v>0</v>
      </c>
    </row>
    <row r="16" spans="1:19" ht="51" x14ac:dyDescent="0.25">
      <c r="A16" s="17"/>
      <c r="B16" s="19">
        <v>5004955</v>
      </c>
      <c r="C16" s="19" t="s">
        <v>1733</v>
      </c>
      <c r="D16" s="68">
        <v>3000589</v>
      </c>
      <c r="E16" s="19" t="s">
        <v>1725</v>
      </c>
      <c r="F16" s="69">
        <v>86</v>
      </c>
      <c r="G16" s="19" t="s">
        <v>508</v>
      </c>
      <c r="H16" s="20">
        <v>3.0150799999999993</v>
      </c>
      <c r="I16" s="21">
        <v>2.8117729999999996</v>
      </c>
      <c r="J16" s="21">
        <f t="shared" si="0"/>
        <v>0.86911050001799595</v>
      </c>
      <c r="K16" s="21">
        <v>0.41280896301032044</v>
      </c>
      <c r="L16" s="21">
        <v>0.21652350377553375</v>
      </c>
      <c r="M16" s="21">
        <v>0.23977803323214175</v>
      </c>
      <c r="N16" s="22">
        <f t="shared" si="1"/>
        <v>0.14681447009069384</v>
      </c>
      <c r="O16" s="22">
        <f t="shared" si="2"/>
        <v>0.22382050997212588</v>
      </c>
      <c r="P16" s="23">
        <f t="shared" si="3"/>
        <v>0.30909696480405641</v>
      </c>
      <c r="Q16" s="70">
        <v>0</v>
      </c>
      <c r="R16" s="21">
        <v>0</v>
      </c>
      <c r="S16" s="23">
        <f t="shared" si="4"/>
        <v>0</v>
      </c>
    </row>
    <row r="17" spans="1:19" ht="38.25" x14ac:dyDescent="0.25">
      <c r="A17" s="17"/>
      <c r="B17" s="19">
        <v>5004956</v>
      </c>
      <c r="C17" s="19" t="s">
        <v>1734</v>
      </c>
      <c r="D17" s="68">
        <v>3000636</v>
      </c>
      <c r="E17" s="19" t="s">
        <v>1726</v>
      </c>
      <c r="F17" s="69">
        <v>86</v>
      </c>
      <c r="G17" s="19" t="s">
        <v>508</v>
      </c>
      <c r="H17" s="20">
        <v>0.54999999999999993</v>
      </c>
      <c r="I17" s="21">
        <v>0.54999999999999993</v>
      </c>
      <c r="J17" s="21">
        <f t="shared" si="0"/>
        <v>0</v>
      </c>
      <c r="K17" s="21">
        <v>0</v>
      </c>
      <c r="L17" s="21">
        <v>0</v>
      </c>
      <c r="M17" s="21">
        <v>0</v>
      </c>
      <c r="N17" s="22">
        <f t="shared" si="1"/>
        <v>0</v>
      </c>
      <c r="O17" s="22">
        <f t="shared" si="2"/>
        <v>0</v>
      </c>
      <c r="P17" s="23">
        <f t="shared" si="3"/>
        <v>0</v>
      </c>
      <c r="Q17" s="70">
        <v>120</v>
      </c>
      <c r="R17" s="21">
        <v>0</v>
      </c>
      <c r="S17" s="23">
        <f t="shared" si="4"/>
        <v>0</v>
      </c>
    </row>
    <row r="18" spans="1:19" ht="38.25" x14ac:dyDescent="0.25">
      <c r="A18" s="17"/>
      <c r="B18" s="19">
        <v>5004957</v>
      </c>
      <c r="C18" s="19" t="s">
        <v>1735</v>
      </c>
      <c r="D18" s="68">
        <v>3000636</v>
      </c>
      <c r="E18" s="19" t="s">
        <v>1726</v>
      </c>
      <c r="F18" s="69">
        <v>86</v>
      </c>
      <c r="G18" s="19" t="s">
        <v>508</v>
      </c>
      <c r="H18" s="20">
        <v>0.95887800000000012</v>
      </c>
      <c r="I18" s="21">
        <v>1.5759349999999996</v>
      </c>
      <c r="J18" s="21">
        <f t="shared" si="0"/>
        <v>0.27685894368914887</v>
      </c>
      <c r="K18" s="21">
        <v>3.848094044951722E-2</v>
      </c>
      <c r="L18" s="21">
        <v>0.10220200137700886</v>
      </c>
      <c r="M18" s="21">
        <v>0.1361760018626228</v>
      </c>
      <c r="N18" s="22">
        <f t="shared" si="1"/>
        <v>2.4417847468021985E-2</v>
      </c>
      <c r="O18" s="22">
        <f t="shared" si="2"/>
        <v>8.926950783282693E-2</v>
      </c>
      <c r="P18" s="23">
        <f t="shared" si="3"/>
        <v>0.17567916423529456</v>
      </c>
      <c r="Q18" s="70">
        <v>0</v>
      </c>
      <c r="R18" s="21">
        <v>0</v>
      </c>
      <c r="S18" s="23">
        <f t="shared" si="4"/>
        <v>0</v>
      </c>
    </row>
    <row r="19" spans="1:19" ht="38.25" x14ac:dyDescent="0.25">
      <c r="A19" s="17"/>
      <c r="B19" s="19">
        <v>5005592</v>
      </c>
      <c r="C19" s="19" t="s">
        <v>1736</v>
      </c>
      <c r="D19" s="68">
        <v>3000636</v>
      </c>
      <c r="E19" s="19" t="s">
        <v>1726</v>
      </c>
      <c r="F19" s="69">
        <v>86</v>
      </c>
      <c r="G19" s="19" t="s">
        <v>508</v>
      </c>
      <c r="H19" s="20">
        <v>12.960156000000001</v>
      </c>
      <c r="I19" s="21">
        <v>21.736286000000003</v>
      </c>
      <c r="J19" s="21">
        <f t="shared" si="0"/>
        <v>5.2968476363803347</v>
      </c>
      <c r="K19" s="21">
        <v>2.1773147639232775</v>
      </c>
      <c r="L19" s="21">
        <v>1.269966145444414</v>
      </c>
      <c r="M19" s="21">
        <v>1.8495667270126432</v>
      </c>
      <c r="N19" s="22">
        <f t="shared" si="1"/>
        <v>0.10016958572974598</v>
      </c>
      <c r="O19" s="22">
        <f t="shared" si="2"/>
        <v>0.15859567312316791</v>
      </c>
      <c r="P19" s="23">
        <f t="shared" si="3"/>
        <v>0.24368687623912999</v>
      </c>
      <c r="Q19" s="70">
        <v>10776</v>
      </c>
      <c r="R19" s="21">
        <v>0</v>
      </c>
      <c r="S19" s="23">
        <f t="shared" si="4"/>
        <v>0</v>
      </c>
    </row>
    <row r="20" spans="1:19" ht="15.75" thickBot="1" x14ac:dyDescent="0.3">
      <c r="A20" s="41" t="s">
        <v>302</v>
      </c>
      <c r="B20" s="43"/>
      <c r="C20" s="43"/>
      <c r="D20" s="65"/>
      <c r="E20" s="43"/>
      <c r="F20" s="66"/>
      <c r="G20" s="43"/>
      <c r="H20" s="44">
        <f t="shared" ref="H20:M20" ca="1" si="5">OFFSET(H20,-MATCH("PROYECTOS",$A$8:$A$29,0)-1,0)-(OFFSET(H20,-MATCH("PROYECTOS",$A$8:$A$29,0),0))</f>
        <v>0</v>
      </c>
      <c r="I20" s="45">
        <f t="shared" ca="1" si="5"/>
        <v>1.6470179999999459</v>
      </c>
      <c r="J20" s="45">
        <f t="shared" ca="1" si="5"/>
        <v>1.0068453699350286</v>
      </c>
      <c r="K20" s="45">
        <f t="shared" ca="1" si="5"/>
        <v>0.44156393827870488</v>
      </c>
      <c r="L20" s="45">
        <f t="shared" ca="1" si="5"/>
        <v>0.31017254642210901</v>
      </c>
      <c r="M20" s="45">
        <f t="shared" ca="1" si="5"/>
        <v>0.25510888523422182</v>
      </c>
      <c r="N20" s="46">
        <f t="shared" ca="1" si="1"/>
        <v>0.26809903612390357</v>
      </c>
      <c r="O20" s="46">
        <f t="shared" ca="1" si="2"/>
        <v>0.45642274990366744</v>
      </c>
      <c r="P20" s="47">
        <f t="shared" ca="1" si="3"/>
        <v>0.61131412646071193</v>
      </c>
      <c r="Q20" s="67"/>
      <c r="R20" s="45"/>
      <c r="S20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118</v>
      </c>
      <c r="B1" s="50" t="s">
        <v>1739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1740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115.00048100000002</v>
      </c>
      <c r="E6" s="14">
        <v>123.415656</v>
      </c>
      <c r="F6" s="14">
        <v>6.0680060783834051</v>
      </c>
      <c r="G6" s="14">
        <v>2.552987081988249</v>
      </c>
      <c r="H6" s="14">
        <v>1.8052255224938563</v>
      </c>
      <c r="I6" s="14">
        <v>1.7097934739012999</v>
      </c>
      <c r="J6" s="15">
        <v>2.0686087687191396E-2</v>
      </c>
      <c r="K6" s="15">
        <v>3.5313288003607141E-2</v>
      </c>
      <c r="L6" s="16">
        <v>4.9167231087629638E-2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114.96281200000011</v>
      </c>
      <c r="E7" s="38">
        <f ca="1">SUM(E8:OFFSET(E6,MATCH("GOBIERNOS REGIONALES",$A$8:$A$50,0),0))</f>
        <v>118.72970699999981</v>
      </c>
      <c r="F7" s="38">
        <f ca="1">SUM(F8:OFFSET(F6,MATCH("GOBIERNOS REGIONALES",$A$8:$A$50,0),0))</f>
        <v>4.866890626557506</v>
      </c>
      <c r="G7" s="38">
        <f ca="1">SUM(G8:OFFSET(G6,MATCH("GOBIERNOS REGIONALES",$A$8:$A$50,0),0))</f>
        <v>2.3255004751554225</v>
      </c>
      <c r="H7" s="38">
        <f ca="1">SUM(H8:OFFSET(H6,MATCH("GOBIERNOS REGIONALES",$A$8:$A$50,0),0))</f>
        <v>1.2652654883604555</v>
      </c>
      <c r="I7" s="38">
        <f ca="1">SUM(I8:OFFSET(I6,MATCH("GOBIERNOS REGIONALES",$A$8:$A$50,0),0))</f>
        <v>1.2761246630416281</v>
      </c>
      <c r="J7" s="39">
        <f ca="1">IFERROR(G7/E7,0)</f>
        <v>1.9586509003643261E-2</v>
      </c>
      <c r="K7" s="39">
        <f ca="1">IFERROR(SUM(G7,H7)/E7,0)</f>
        <v>3.0243197378697177E-2</v>
      </c>
      <c r="L7" s="40">
        <f ca="1">IFERROR(SUM(G7,H7,I7)/E7,0)</f>
        <v>4.0991347064955816E-2</v>
      </c>
      <c r="M7" s="4"/>
    </row>
    <row r="8" spans="1:13" ht="25.5" x14ac:dyDescent="0.25">
      <c r="A8" s="17"/>
      <c r="B8" s="18">
        <v>40</v>
      </c>
      <c r="C8" s="19" t="s">
        <v>131</v>
      </c>
      <c r="D8" s="20">
        <v>114.96281200000011</v>
      </c>
      <c r="E8" s="21">
        <v>118.72970699999981</v>
      </c>
      <c r="F8" s="21">
        <f t="shared" ref="F8:F10" si="0">SUM(G8,H8,I8)</f>
        <v>4.866890626557506</v>
      </c>
      <c r="G8" s="21">
        <v>2.3255004751554225</v>
      </c>
      <c r="H8" s="21">
        <v>1.2652654883604555</v>
      </c>
      <c r="I8" s="21">
        <v>1.2761246630416281</v>
      </c>
      <c r="J8" s="22">
        <f t="shared" ref="J8:J10" si="1">IFERROR(G8/E8,0)</f>
        <v>1.9586509003643261E-2</v>
      </c>
      <c r="K8" s="22">
        <f t="shared" ref="K8:K10" si="2">IFERROR(SUM(G8,H8)/E8,0)</f>
        <v>3.0243197378697177E-2</v>
      </c>
      <c r="L8" s="23">
        <f t="shared" ref="L8:L10" si="3">IFERROR(SUM(G8,H8,I8)/E8,0)</f>
        <v>4.0991347064955816E-2</v>
      </c>
      <c r="M8" s="4"/>
    </row>
    <row r="9" spans="1:13" x14ac:dyDescent="0.25">
      <c r="A9" s="34" t="s">
        <v>214</v>
      </c>
      <c r="B9" s="57"/>
      <c r="C9" s="36"/>
      <c r="D9" s="37">
        <f ca="1">SUM(D10:OFFSET(D8,(MATCH("GOBIERNOS LOCALES",$A$8:$A$50,0)-MATCH("GOBIERNOS REGIONALES",$A$8:$A$50,0)),0))</f>
        <v>0</v>
      </c>
      <c r="E9" s="38">
        <f ca="1">SUM(E10:OFFSET(E8,(MATCH("GOBIERNOS LOCALES",$A$8:$A$50,0)-MATCH("GOBIERNOS REGIONALES",$A$8:$A$50,0)),0))</f>
        <v>0</v>
      </c>
      <c r="F9" s="38">
        <f ca="1">SUM(F10:OFFSET(F8,(MATCH("GOBIERNOS LOCALES",$A$8:$A$50,0)-MATCH("GOBIERNOS REGIONALES",$A$8:$A$50,0)),0))</f>
        <v>0</v>
      </c>
      <c r="G9" s="38">
        <f ca="1">SUM(G10:OFFSET(G8,(MATCH("GOBIERNOS LOCALES",$A$8:$A$50,0)-MATCH("GOBIERNOS REGIONALES",$A$8:$A$50,0)),0))</f>
        <v>0</v>
      </c>
      <c r="H9" s="38">
        <f ca="1">SUM(H10:OFFSET(H8,(MATCH("GOBIERNOS LOCALES",$A$8:$A$50,0)-MATCH("GOBIERNOS REGIONALES",$A$8:$A$50,0)),0))</f>
        <v>0</v>
      </c>
      <c r="I9" s="38">
        <f ca="1">SUM(I10:OFFSET(I8,(MATCH("GOBIERNOS LOCALES",$A$8:$A$50,0)-MATCH("GOBIERNOS REGIONALES",$A$8:$A$50,0)),0))</f>
        <v>0</v>
      </c>
      <c r="J9" s="39">
        <f ca="1">IFERROR(G9/E9,0)</f>
        <v>0</v>
      </c>
      <c r="K9" s="39">
        <f ca="1">IFERROR(SUM(G9,H9)/E9,0)</f>
        <v>0</v>
      </c>
      <c r="L9" s="40">
        <f ca="1">IFERROR(SUM(G9,H9,I9)/E9,0)</f>
        <v>0</v>
      </c>
      <c r="M9" s="4"/>
    </row>
    <row r="10" spans="1:13" ht="15.75" thickBot="1" x14ac:dyDescent="0.3">
      <c r="A10" s="41" t="s">
        <v>241</v>
      </c>
      <c r="B10" s="58"/>
      <c r="C10" s="43"/>
      <c r="D10" s="44">
        <v>3.7668999999999994E-2</v>
      </c>
      <c r="E10" s="45">
        <v>4.6859489999999999</v>
      </c>
      <c r="F10" s="45">
        <f t="shared" si="0"/>
        <v>1.2011154518258991</v>
      </c>
      <c r="G10" s="45">
        <v>0.22748660683282651</v>
      </c>
      <c r="H10" s="45">
        <v>0.53996003413340077</v>
      </c>
      <c r="I10" s="45">
        <v>0.43366881085967179</v>
      </c>
      <c r="J10" s="46">
        <f t="shared" si="1"/>
        <v>4.8546539203227886E-2</v>
      </c>
      <c r="K10" s="46">
        <f t="shared" si="2"/>
        <v>0.16377614032210494</v>
      </c>
      <c r="L10" s="47">
        <f t="shared" si="3"/>
        <v>0.2563227751360288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topLeftCell="A4" workbookViewId="0">
      <selection activeCell="H16" sqref="H1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24</v>
      </c>
      <c r="B1" s="49" t="s">
        <v>18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468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492.01025599999946</v>
      </c>
      <c r="I6" s="14">
        <v>650.54921599999966</v>
      </c>
      <c r="J6" s="14">
        <v>187.4751630564611</v>
      </c>
      <c r="K6" s="14">
        <v>86.76696541004344</v>
      </c>
      <c r="L6" s="14">
        <v>57.643008016621138</v>
      </c>
      <c r="M6" s="14">
        <v>43.065189629796521</v>
      </c>
      <c r="N6" s="15">
        <v>0.13337494424102647</v>
      </c>
      <c r="O6" s="15">
        <v>0.22198162702368801</v>
      </c>
      <c r="P6" s="16">
        <v>0.28817983089608579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SUM(H8:OFFSET(H6,MATCH("PROYECTOS",$A$8:$A$48,0),0))</f>
        <v>431.99025599999982</v>
      </c>
      <c r="I7" s="38">
        <f ca="1">SUM(I8:OFFSET(I6,MATCH("PROYECTOS",$A$8:$A$48,0),0))</f>
        <v>518.78494999999975</v>
      </c>
      <c r="J7" s="38">
        <f ca="1">SUM(J8:OFFSET(J6,MATCH("PROYECTOS",$A$8:$A$48,0),0))</f>
        <v>184.76348872727664</v>
      </c>
      <c r="K7" s="38">
        <f ca="1">SUM(K8:OFFSET(K6,MATCH("PROYECTOS",$A$8:$A$48,0),0))</f>
        <v>86.170365846087179</v>
      </c>
      <c r="L7" s="38">
        <f ca="1">SUM(L8:OFFSET(L6,MATCH("PROYECTOS",$A$8:$A$48,0),0))</f>
        <v>57.152079149313181</v>
      </c>
      <c r="M7" s="38">
        <f ca="1">SUM(M8:OFFSET(M6,MATCH("PROYECTOS",$A$8:$A$48,0),0))</f>
        <v>41.441043731876277</v>
      </c>
      <c r="N7" s="39">
        <f ca="1">IFERROR(K7/I7,0)</f>
        <v>0.16610035785750382</v>
      </c>
      <c r="O7" s="39">
        <f ca="1">IFERROR(SUM(K7,L7)/I7,0)</f>
        <v>0.27626561833646179</v>
      </c>
      <c r="P7" s="40">
        <f ca="1">IFERROR(SUM(K7,L7,M7)/I7,0)</f>
        <v>0.35614658583923209</v>
      </c>
      <c r="Q7" s="64"/>
      <c r="R7" s="38"/>
      <c r="S7" s="40"/>
    </row>
    <row r="8" spans="1:19" ht="25.5" x14ac:dyDescent="0.25">
      <c r="A8" s="17"/>
      <c r="B8" s="19">
        <v>5000132</v>
      </c>
      <c r="C8" s="19" t="s">
        <v>501</v>
      </c>
      <c r="D8" s="68">
        <v>3000004</v>
      </c>
      <c r="E8" s="19" t="s">
        <v>471</v>
      </c>
      <c r="F8" s="69">
        <v>438</v>
      </c>
      <c r="G8" s="19" t="s">
        <v>462</v>
      </c>
      <c r="H8" s="20">
        <v>76.730463999999984</v>
      </c>
      <c r="I8" s="21">
        <v>79.513153000000003</v>
      </c>
      <c r="J8" s="21">
        <f t="shared" ref="J8:J15" si="0">SUM(K8,L8,M8)</f>
        <v>36.983392226346325</v>
      </c>
      <c r="K8" s="21">
        <v>26.79053606931484</v>
      </c>
      <c r="L8" s="21">
        <v>5.5395747041036998</v>
      </c>
      <c r="M8" s="21">
        <v>4.6532814529277857</v>
      </c>
      <c r="N8" s="22">
        <f t="shared" ref="N8:N16" si="1">IFERROR(K8/I8,0)</f>
        <v>0.33693213083016388</v>
      </c>
      <c r="O8" s="22">
        <f t="shared" ref="O8:O16" si="2">IFERROR(SUM(K8,L8)/I8,0)</f>
        <v>0.40660078934888344</v>
      </c>
      <c r="P8" s="23">
        <f t="shared" ref="P8:P16" si="3">IFERROR(SUM(K8,L8,M8)/I8,0)</f>
        <v>0.46512294923515768</v>
      </c>
      <c r="Q8" s="70">
        <v>181583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5003065</v>
      </c>
      <c r="C9" s="19" t="s">
        <v>502</v>
      </c>
      <c r="D9" s="68">
        <v>3000365</v>
      </c>
      <c r="E9" s="19" t="s">
        <v>477</v>
      </c>
      <c r="F9" s="69">
        <v>86</v>
      </c>
      <c r="G9" s="19" t="s">
        <v>508</v>
      </c>
      <c r="H9" s="20">
        <v>51.057766999999998</v>
      </c>
      <c r="I9" s="21">
        <v>52.05209399999999</v>
      </c>
      <c r="J9" s="21">
        <f t="shared" si="0"/>
        <v>12.451605857566392</v>
      </c>
      <c r="K9" s="21">
        <v>3.4433068627076864</v>
      </c>
      <c r="L9" s="21">
        <v>3.7143458203618138</v>
      </c>
      <c r="M9" s="21">
        <v>5.2939531744968917</v>
      </c>
      <c r="N9" s="22">
        <f t="shared" si="1"/>
        <v>6.6151168917578745E-2</v>
      </c>
      <c r="O9" s="22">
        <f t="shared" si="2"/>
        <v>0.13750940899840652</v>
      </c>
      <c r="P9" s="23">
        <f t="shared" si="3"/>
        <v>0.23921431206142052</v>
      </c>
      <c r="Q9" s="70">
        <v>7032</v>
      </c>
      <c r="R9" s="21">
        <v>0</v>
      </c>
      <c r="S9" s="23">
        <f t="shared" ref="S9:S15" si="4">IFERROR(R9/Q9,0)</f>
        <v>0</v>
      </c>
    </row>
    <row r="10" spans="1:19" ht="25.5" x14ac:dyDescent="0.25">
      <c r="A10" s="17"/>
      <c r="B10" s="19">
        <v>5003066</v>
      </c>
      <c r="C10" s="19" t="s">
        <v>503</v>
      </c>
      <c r="D10" s="68">
        <v>3000366</v>
      </c>
      <c r="E10" s="19" t="s">
        <v>478</v>
      </c>
      <c r="F10" s="69">
        <v>86</v>
      </c>
      <c r="G10" s="19" t="s">
        <v>508</v>
      </c>
      <c r="H10" s="20">
        <v>26.382860000000001</v>
      </c>
      <c r="I10" s="21">
        <v>47.989203000000003</v>
      </c>
      <c r="J10" s="21">
        <f t="shared" si="0"/>
        <v>18.012046803956309</v>
      </c>
      <c r="K10" s="21">
        <v>5.5123781802676604</v>
      </c>
      <c r="L10" s="21">
        <v>5.5752448384282616</v>
      </c>
      <c r="M10" s="21">
        <v>6.9244237852603874</v>
      </c>
      <c r="N10" s="22">
        <f t="shared" si="1"/>
        <v>0.11486704999596806</v>
      </c>
      <c r="O10" s="22">
        <f t="shared" si="2"/>
        <v>0.23104411670883387</v>
      </c>
      <c r="P10" s="23">
        <f t="shared" si="3"/>
        <v>0.37533540208943056</v>
      </c>
      <c r="Q10" s="70">
        <v>8690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5003072</v>
      </c>
      <c r="C11" s="19" t="s">
        <v>504</v>
      </c>
      <c r="D11" s="68">
        <v>3000372</v>
      </c>
      <c r="E11" s="19" t="s">
        <v>484</v>
      </c>
      <c r="F11" s="69">
        <v>86</v>
      </c>
      <c r="G11" s="19" t="s">
        <v>508</v>
      </c>
      <c r="H11" s="20">
        <v>32.368152000000002</v>
      </c>
      <c r="I11" s="21">
        <v>54.120190000000015</v>
      </c>
      <c r="J11" s="21">
        <f t="shared" si="0"/>
        <v>23.22681424850316</v>
      </c>
      <c r="K11" s="21">
        <v>11.636657275044854</v>
      </c>
      <c r="L11" s="21">
        <v>6.9743241315300111</v>
      </c>
      <c r="M11" s="21">
        <v>4.6158328419282952</v>
      </c>
      <c r="N11" s="22">
        <f t="shared" si="1"/>
        <v>0.21501508540610909</v>
      </c>
      <c r="O11" s="22">
        <f t="shared" si="2"/>
        <v>0.34388241073386588</v>
      </c>
      <c r="P11" s="23">
        <f t="shared" si="3"/>
        <v>0.42917096648225284</v>
      </c>
      <c r="Q11" s="70">
        <v>1712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5004441</v>
      </c>
      <c r="C12" s="19" t="s">
        <v>505</v>
      </c>
      <c r="D12" s="68">
        <v>3000001</v>
      </c>
      <c r="E12" s="19" t="s">
        <v>284</v>
      </c>
      <c r="F12" s="69">
        <v>60</v>
      </c>
      <c r="G12" s="19" t="s">
        <v>318</v>
      </c>
      <c r="H12" s="20">
        <v>18.469294000000009</v>
      </c>
      <c r="I12" s="21">
        <v>15.823424000000001</v>
      </c>
      <c r="J12" s="21">
        <f t="shared" si="0"/>
        <v>3.4895740229512739</v>
      </c>
      <c r="K12" s="21">
        <v>1.4238601395509249</v>
      </c>
      <c r="L12" s="21">
        <v>1.1335893536429467</v>
      </c>
      <c r="M12" s="21">
        <v>0.93212452975740234</v>
      </c>
      <c r="N12" s="22">
        <f t="shared" si="1"/>
        <v>8.9984325740808363E-2</v>
      </c>
      <c r="O12" s="22">
        <f t="shared" si="2"/>
        <v>0.16162427886618416</v>
      </c>
      <c r="P12" s="23">
        <f t="shared" si="3"/>
        <v>0.22053216945657739</v>
      </c>
      <c r="Q12" s="70">
        <v>245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5004442</v>
      </c>
      <c r="C13" s="19" t="s">
        <v>506</v>
      </c>
      <c r="D13" s="68">
        <v>3000001</v>
      </c>
      <c r="E13" s="19" t="s">
        <v>284</v>
      </c>
      <c r="F13" s="69">
        <v>80</v>
      </c>
      <c r="G13" s="19" t="s">
        <v>319</v>
      </c>
      <c r="H13" s="20">
        <v>1.3759669999999997</v>
      </c>
      <c r="I13" s="21">
        <v>1.5789749999999996</v>
      </c>
      <c r="J13" s="21">
        <f t="shared" si="0"/>
        <v>0.23232420950444066</v>
      </c>
      <c r="K13" s="21">
        <v>5.6403050326480297E-2</v>
      </c>
      <c r="L13" s="21">
        <v>8.5733520036228583E-2</v>
      </c>
      <c r="M13" s="21">
        <v>9.0187639141731779E-2</v>
      </c>
      <c r="N13" s="22">
        <f t="shared" si="1"/>
        <v>3.57213067505694E-2</v>
      </c>
      <c r="O13" s="22">
        <f t="shared" si="2"/>
        <v>9.0018252576962221E-2</v>
      </c>
      <c r="P13" s="23">
        <f t="shared" si="3"/>
        <v>0.1471360911378842</v>
      </c>
      <c r="Q13" s="70">
        <v>9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5005137</v>
      </c>
      <c r="C14" s="19" t="s">
        <v>507</v>
      </c>
      <c r="D14" s="68">
        <v>3000683</v>
      </c>
      <c r="E14" s="19" t="s">
        <v>489</v>
      </c>
      <c r="F14" s="69">
        <v>218</v>
      </c>
      <c r="G14" s="19" t="s">
        <v>314</v>
      </c>
      <c r="H14" s="20">
        <v>41.974084999999995</v>
      </c>
      <c r="I14" s="21">
        <v>42.062386999999994</v>
      </c>
      <c r="J14" s="21">
        <f t="shared" si="0"/>
        <v>15.452157801280009</v>
      </c>
      <c r="K14" s="21">
        <v>0.27644320447416248</v>
      </c>
      <c r="L14" s="21">
        <v>15.676112404900778</v>
      </c>
      <c r="M14" s="21">
        <v>-0.50039780809493095</v>
      </c>
      <c r="N14" s="22">
        <f t="shared" si="1"/>
        <v>6.5722186540236654E-3</v>
      </c>
      <c r="O14" s="22">
        <f t="shared" si="2"/>
        <v>0.37925939888706134</v>
      </c>
      <c r="P14" s="23">
        <f t="shared" si="3"/>
        <v>0.36736283657130564</v>
      </c>
      <c r="Q14" s="70">
        <v>20932.5</v>
      </c>
      <c r="R14" s="21">
        <v>0</v>
      </c>
      <c r="S14" s="23">
        <f t="shared" si="4"/>
        <v>0</v>
      </c>
    </row>
    <row r="15" spans="1:19" x14ac:dyDescent="0.25">
      <c r="A15" s="17"/>
      <c r="B15" s="19">
        <v>9000000</v>
      </c>
      <c r="C15" s="19" t="s">
        <v>312</v>
      </c>
      <c r="D15" s="68">
        <v>9000000</v>
      </c>
      <c r="E15" s="19" t="s">
        <v>313</v>
      </c>
      <c r="F15" s="69"/>
      <c r="G15" s="19" t="s">
        <v>320</v>
      </c>
      <c r="H15" s="20">
        <v>183.63166699999977</v>
      </c>
      <c r="I15" s="21">
        <v>225.64552399999982</v>
      </c>
      <c r="J15" s="21">
        <f t="shared" si="0"/>
        <v>74.915573557168727</v>
      </c>
      <c r="K15" s="21">
        <v>37.030781064400571</v>
      </c>
      <c r="L15" s="21">
        <v>18.453154376309442</v>
      </c>
      <c r="M15" s="21">
        <v>19.431638116458714</v>
      </c>
      <c r="N15" s="22">
        <f t="shared" si="1"/>
        <v>0.16411041711778249</v>
      </c>
      <c r="O15" s="22">
        <f t="shared" si="2"/>
        <v>0.24588981184802963</v>
      </c>
      <c r="P15" s="23">
        <f t="shared" si="3"/>
        <v>0.33200558215889442</v>
      </c>
      <c r="Q15" s="70"/>
      <c r="R15" s="21"/>
      <c r="S15" s="23">
        <f t="shared" si="4"/>
        <v>0</v>
      </c>
    </row>
    <row r="16" spans="1:19" ht="15.75" thickBot="1" x14ac:dyDescent="0.3">
      <c r="A16" s="41" t="s">
        <v>302</v>
      </c>
      <c r="B16" s="43"/>
      <c r="C16" s="43"/>
      <c r="D16" s="65"/>
      <c r="E16" s="43"/>
      <c r="F16" s="66"/>
      <c r="G16" s="43"/>
      <c r="H16" s="44">
        <f t="shared" ref="H16:M16" ca="1" si="5">OFFSET(H16,-MATCH("PROYECTOS",$A$8:$A$48,0)-1,0)-(OFFSET(H16,-MATCH("PROYECTOS",$A$8:$A$48,0),0))</f>
        <v>60.019999999999641</v>
      </c>
      <c r="I16" s="45">
        <f t="shared" ca="1" si="5"/>
        <v>131.76426599999991</v>
      </c>
      <c r="J16" s="45">
        <f t="shared" ca="1" si="5"/>
        <v>2.7116743291844614</v>
      </c>
      <c r="K16" s="45">
        <f t="shared" ca="1" si="5"/>
        <v>0.59659956395626068</v>
      </c>
      <c r="L16" s="45">
        <f t="shared" ca="1" si="5"/>
        <v>0.49092886730795726</v>
      </c>
      <c r="M16" s="45">
        <f t="shared" ca="1" si="5"/>
        <v>1.6241458979202434</v>
      </c>
      <c r="N16" s="46">
        <f t="shared" ca="1" si="1"/>
        <v>4.5277796633896254E-3</v>
      </c>
      <c r="O16" s="46">
        <f t="shared" ca="1" si="2"/>
        <v>8.2535915410041349E-3</v>
      </c>
      <c r="P16" s="47">
        <f t="shared" ca="1" si="3"/>
        <v>2.0579739951531801E-2</v>
      </c>
      <c r="Q16" s="67"/>
      <c r="R16" s="45"/>
      <c r="S16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118</v>
      </c>
      <c r="B1" s="51" t="s">
        <v>1739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1741</v>
      </c>
      <c r="N2" s="72" t="s">
        <v>1754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115.00048100000002</v>
      </c>
      <c r="E6" s="14">
        <f ca="1">SUM(E7:OFFSET(E7,50,0))</f>
        <v>123.415656</v>
      </c>
      <c r="F6" s="14">
        <f ca="1">SUM(F7:OFFSET(F7,50,0))</f>
        <v>6.0680060783834051</v>
      </c>
      <c r="G6" s="14">
        <f ca="1">SUM(G7:OFFSET(G7,50,0))</f>
        <v>2.552987081988249</v>
      </c>
      <c r="H6" s="14">
        <f ca="1">SUM(H7:OFFSET(H7,50,0))</f>
        <v>1.8052255224938563</v>
      </c>
      <c r="I6" s="14">
        <f ca="1">SUM(I7:OFFSET(I7,50,0))</f>
        <v>1.7097934739012999</v>
      </c>
      <c r="J6" s="15">
        <f ca="1">IFERROR(G6/E6,0)</f>
        <v>2.0686087687191396E-2</v>
      </c>
      <c r="K6" s="15">
        <f ca="1">IFERROR(SUM(G6,H6)/E6,0)</f>
        <v>3.5313288003607141E-2</v>
      </c>
      <c r="L6" s="16">
        <f ca="1">IFERROR(SUM(G6,H6,I6)/E6,0)</f>
        <v>4.9167231087629638E-2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</v>
      </c>
      <c r="C7" s="19" t="s">
        <v>258</v>
      </c>
      <c r="D7" s="20">
        <v>3.3648400000000001</v>
      </c>
      <c r="E7" s="21">
        <v>5.9783359999999997</v>
      </c>
      <c r="F7" s="21">
        <f t="shared" ref="F7:F27" si="0">SUM(G7,H7,I7)</f>
        <v>9.4140869565308094E-2</v>
      </c>
      <c r="G7" s="21">
        <v>4.7264279215596616E-2</v>
      </c>
      <c r="H7" s="21">
        <v>2.357921953080222E-2</v>
      </c>
      <c r="I7" s="21">
        <v>2.3297370818909258E-2</v>
      </c>
      <c r="J7" s="22">
        <f t="shared" ref="J7:J27" si="1">IFERROR(G7/E7,0)</f>
        <v>7.9059255310502154E-3</v>
      </c>
      <c r="K7" s="22">
        <f t="shared" ref="K7:K27" si="2">IFERROR(SUM(G7,H7)/E7,0)</f>
        <v>1.185003632221388E-2</v>
      </c>
      <c r="L7" s="23">
        <f t="shared" ref="L7:L27" si="3">IFERROR(SUM(G7,H7,I7)/E7,0)</f>
        <v>1.5747002103145107E-2</v>
      </c>
      <c r="M7" s="4"/>
      <c r="N7" t="s">
        <v>260</v>
      </c>
      <c r="O7" s="5">
        <v>0.12979841115884483</v>
      </c>
      <c r="P7" s="71">
        <v>0.3473136675724533</v>
      </c>
    </row>
    <row r="8" spans="1:16" x14ac:dyDescent="0.25">
      <c r="A8" s="17"/>
      <c r="B8" s="55">
        <v>2</v>
      </c>
      <c r="C8" s="19" t="s">
        <v>259</v>
      </c>
      <c r="D8" s="20">
        <v>3.5747800000000001</v>
      </c>
      <c r="E8" s="21">
        <v>2.4487099999999997</v>
      </c>
      <c r="F8" s="21">
        <f t="shared" si="0"/>
        <v>0.20839939499273896</v>
      </c>
      <c r="G8" s="21">
        <v>0.10436768375802785</v>
      </c>
      <c r="H8" s="21">
        <v>5.1789220131468028E-2</v>
      </c>
      <c r="I8" s="21">
        <v>5.2242491103243083E-2</v>
      </c>
      <c r="J8" s="22">
        <f t="shared" si="1"/>
        <v>4.2621496117558985E-2</v>
      </c>
      <c r="K8" s="22">
        <f t="shared" si="2"/>
        <v>6.3771089222282709E-2</v>
      </c>
      <c r="L8" s="23">
        <f t="shared" si="3"/>
        <v>8.5105788350902711E-2</v>
      </c>
      <c r="M8" s="4"/>
      <c r="N8" t="s">
        <v>261</v>
      </c>
      <c r="O8" s="5">
        <v>4.3600001954473555E-3</v>
      </c>
      <c r="P8" s="71">
        <v>0.31806245954532797</v>
      </c>
    </row>
    <row r="9" spans="1:16" x14ac:dyDescent="0.25">
      <c r="A9" s="17"/>
      <c r="B9" s="55">
        <v>3</v>
      </c>
      <c r="C9" s="19" t="s">
        <v>260</v>
      </c>
      <c r="D9" s="20">
        <v>1.7989629999999996</v>
      </c>
      <c r="E9" s="21">
        <v>0.37372100000000003</v>
      </c>
      <c r="F9" s="21">
        <f t="shared" si="0"/>
        <v>0.12979841115884483</v>
      </c>
      <c r="G9" s="21">
        <v>5.186427163425833E-2</v>
      </c>
      <c r="H9" s="21">
        <v>4.9806069699116051E-2</v>
      </c>
      <c r="I9" s="21">
        <v>2.8128069825470448E-2</v>
      </c>
      <c r="J9" s="22">
        <f t="shared" si="1"/>
        <v>0.13877805002731536</v>
      </c>
      <c r="K9" s="22">
        <f t="shared" si="2"/>
        <v>0.27204877792089388</v>
      </c>
      <c r="L9" s="23">
        <f t="shared" si="3"/>
        <v>0.3473136675724533</v>
      </c>
      <c r="M9" s="4"/>
      <c r="N9" t="s">
        <v>268</v>
      </c>
      <c r="O9" s="5">
        <v>0.11168545030523092</v>
      </c>
      <c r="P9" s="71">
        <v>0.28039267696973502</v>
      </c>
    </row>
    <row r="10" spans="1:16" x14ac:dyDescent="0.25">
      <c r="A10" s="17"/>
      <c r="B10" s="55">
        <v>4</v>
      </c>
      <c r="C10" s="19" t="s">
        <v>261</v>
      </c>
      <c r="D10" s="20">
        <v>1.3708E-2</v>
      </c>
      <c r="E10" s="21">
        <v>1.3708E-2</v>
      </c>
      <c r="F10" s="21">
        <f t="shared" si="0"/>
        <v>4.3600001954473555E-3</v>
      </c>
      <c r="G10" s="21">
        <v>2.1800000977236778E-3</v>
      </c>
      <c r="H10" s="21">
        <v>1.0900000488618389E-3</v>
      </c>
      <c r="I10" s="21">
        <v>1.0900000488618389E-3</v>
      </c>
      <c r="J10" s="22">
        <f t="shared" si="1"/>
        <v>0.15903122977266398</v>
      </c>
      <c r="K10" s="22">
        <f t="shared" si="2"/>
        <v>0.23854684465899598</v>
      </c>
      <c r="L10" s="23">
        <f t="shared" si="3"/>
        <v>0.31806245954532797</v>
      </c>
      <c r="M10" s="4"/>
      <c r="N10" t="s">
        <v>272</v>
      </c>
      <c r="O10" s="5">
        <v>2.5880217156427534</v>
      </c>
      <c r="P10" s="71">
        <v>0.23335806796674813</v>
      </c>
    </row>
    <row r="11" spans="1:16" x14ac:dyDescent="0.25">
      <c r="A11" s="17"/>
      <c r="B11" s="55">
        <v>5</v>
      </c>
      <c r="C11" s="19" t="s">
        <v>262</v>
      </c>
      <c r="D11" s="20">
        <v>3.3561029999999996</v>
      </c>
      <c r="E11" s="21">
        <v>5.5974919999999999</v>
      </c>
      <c r="F11" s="21">
        <f t="shared" si="0"/>
        <v>7.9357863694895059E-2</v>
      </c>
      <c r="G11" s="21">
        <v>4.3061733595095575E-2</v>
      </c>
      <c r="H11" s="21">
        <v>5.1480000838637352E-3</v>
      </c>
      <c r="I11" s="21">
        <v>3.1148130015935749E-2</v>
      </c>
      <c r="J11" s="22">
        <f t="shared" si="1"/>
        <v>7.6930406680519731E-3</v>
      </c>
      <c r="K11" s="22">
        <f t="shared" si="2"/>
        <v>8.6127382904628205E-3</v>
      </c>
      <c r="L11" s="23">
        <f t="shared" si="3"/>
        <v>1.4177396536680188E-2</v>
      </c>
      <c r="M11" s="4"/>
      <c r="N11" t="s">
        <v>267</v>
      </c>
      <c r="O11" s="5">
        <v>0.35459140934108291</v>
      </c>
      <c r="P11" s="71">
        <v>0.13980789525315182</v>
      </c>
    </row>
    <row r="12" spans="1:16" x14ac:dyDescent="0.25">
      <c r="A12" s="17"/>
      <c r="B12" s="55">
        <v>6</v>
      </c>
      <c r="C12" s="19" t="s">
        <v>263</v>
      </c>
      <c r="D12" s="20">
        <v>8.1203809999999983</v>
      </c>
      <c r="E12" s="21">
        <v>15.044898000000002</v>
      </c>
      <c r="F12" s="21">
        <f t="shared" si="0"/>
        <v>0.55288285727147013</v>
      </c>
      <c r="G12" s="21">
        <v>0.16293977829627693</v>
      </c>
      <c r="H12" s="21">
        <v>0.18874513177433982</v>
      </c>
      <c r="I12" s="21">
        <v>0.20119794720085338</v>
      </c>
      <c r="J12" s="22">
        <f t="shared" si="1"/>
        <v>1.0830234827532689E-2</v>
      </c>
      <c r="K12" s="22">
        <f t="shared" si="2"/>
        <v>2.3375692548438461E-2</v>
      </c>
      <c r="L12" s="23">
        <f t="shared" si="3"/>
        <v>3.6748860462295592E-2</v>
      </c>
      <c r="M12" s="4"/>
      <c r="N12" t="s">
        <v>280</v>
      </c>
      <c r="O12" s="5">
        <v>5.9830691199749708E-2</v>
      </c>
      <c r="P12" s="71">
        <v>9.3833224387495057E-2</v>
      </c>
    </row>
    <row r="13" spans="1:16" x14ac:dyDescent="0.25">
      <c r="A13" s="17"/>
      <c r="B13" s="55">
        <v>8</v>
      </c>
      <c r="C13" s="19" t="s">
        <v>265</v>
      </c>
      <c r="D13" s="20">
        <v>6.5155730000000016</v>
      </c>
      <c r="E13" s="21">
        <v>5.2019340000000014</v>
      </c>
      <c r="F13" s="21">
        <f t="shared" si="0"/>
        <v>0.1944356097956188</v>
      </c>
      <c r="G13" s="21">
        <v>7.9042050521820784E-2</v>
      </c>
      <c r="H13" s="21">
        <v>5.5146669328678399E-2</v>
      </c>
      <c r="I13" s="21">
        <v>6.0246889945119619E-2</v>
      </c>
      <c r="J13" s="22">
        <f t="shared" si="1"/>
        <v>1.5194743055529109E-2</v>
      </c>
      <c r="K13" s="22">
        <f t="shared" si="2"/>
        <v>2.5795928946906889E-2</v>
      </c>
      <c r="L13" s="23">
        <f t="shared" si="3"/>
        <v>3.7377561844425311E-2</v>
      </c>
      <c r="M13" s="4"/>
      <c r="N13" t="s">
        <v>259</v>
      </c>
      <c r="O13" s="5">
        <v>0.20839939499273896</v>
      </c>
      <c r="P13" s="71">
        <v>8.5105788350902711E-2</v>
      </c>
    </row>
    <row r="14" spans="1:16" x14ac:dyDescent="0.25">
      <c r="A14" s="17"/>
      <c r="B14" s="55">
        <v>9</v>
      </c>
      <c r="C14" s="19" t="s">
        <v>266</v>
      </c>
      <c r="D14" s="20">
        <v>5.525151000000001</v>
      </c>
      <c r="E14" s="21">
        <v>6.2704940000000011</v>
      </c>
      <c r="F14" s="21">
        <f t="shared" si="0"/>
        <v>0.45761836273595691</v>
      </c>
      <c r="G14" s="21">
        <v>0.16437734814826399</v>
      </c>
      <c r="H14" s="21">
        <v>8.2586280012037605E-2</v>
      </c>
      <c r="I14" s="21">
        <v>0.21065473457565531</v>
      </c>
      <c r="J14" s="22">
        <f t="shared" si="1"/>
        <v>2.6214417579901034E-2</v>
      </c>
      <c r="K14" s="22">
        <f t="shared" si="2"/>
        <v>3.9385035399172943E-2</v>
      </c>
      <c r="L14" s="23">
        <f t="shared" si="3"/>
        <v>7.297963489574455E-2</v>
      </c>
      <c r="M14" s="4"/>
      <c r="N14" t="s">
        <v>266</v>
      </c>
      <c r="O14" s="5">
        <v>0.45761836273595691</v>
      </c>
      <c r="P14" s="71">
        <v>7.297963489574455E-2</v>
      </c>
    </row>
    <row r="15" spans="1:16" x14ac:dyDescent="0.25">
      <c r="A15" s="17"/>
      <c r="B15" s="55">
        <v>10</v>
      </c>
      <c r="C15" s="19" t="s">
        <v>267</v>
      </c>
      <c r="D15" s="20">
        <v>4.9342600000000001</v>
      </c>
      <c r="E15" s="21">
        <v>2.536276</v>
      </c>
      <c r="F15" s="21">
        <f t="shared" si="0"/>
        <v>0.35459140934108291</v>
      </c>
      <c r="G15" s="21">
        <v>0.10577278715209104</v>
      </c>
      <c r="H15" s="21">
        <v>0.18864111183211207</v>
      </c>
      <c r="I15" s="21">
        <v>6.0177510356879793E-2</v>
      </c>
      <c r="J15" s="22">
        <f t="shared" si="1"/>
        <v>4.1703973523422151E-2</v>
      </c>
      <c r="K15" s="22">
        <f t="shared" si="2"/>
        <v>0.11608117530749931</v>
      </c>
      <c r="L15" s="23">
        <f t="shared" si="3"/>
        <v>0.13980789525315182</v>
      </c>
      <c r="M15" s="4"/>
      <c r="N15" t="s">
        <v>282</v>
      </c>
      <c r="O15" s="5">
        <v>0.13931891578249633</v>
      </c>
      <c r="P15" s="71">
        <v>5.0527938294830689E-2</v>
      </c>
    </row>
    <row r="16" spans="1:16" x14ac:dyDescent="0.25">
      <c r="A16" s="17"/>
      <c r="B16" s="55">
        <v>11</v>
      </c>
      <c r="C16" s="19" t="s">
        <v>268</v>
      </c>
      <c r="D16" s="20">
        <v>0.31403600000000004</v>
      </c>
      <c r="E16" s="21">
        <v>0.39831800000000001</v>
      </c>
      <c r="F16" s="21">
        <f t="shared" si="0"/>
        <v>0.11168545030523092</v>
      </c>
      <c r="G16" s="21">
        <v>5.5888160830363631E-2</v>
      </c>
      <c r="H16" s="21">
        <v>2.8008578985463828E-2</v>
      </c>
      <c r="I16" s="21">
        <v>2.7788710489403456E-2</v>
      </c>
      <c r="J16" s="22">
        <f t="shared" si="1"/>
        <v>0.14031040733876859</v>
      </c>
      <c r="K16" s="22">
        <f t="shared" si="2"/>
        <v>0.21062753833828113</v>
      </c>
      <c r="L16" s="23">
        <f t="shared" si="3"/>
        <v>0.28039267696973502</v>
      </c>
      <c r="M16" s="4"/>
      <c r="N16" t="s">
        <v>265</v>
      </c>
      <c r="O16" s="5">
        <v>0.1944356097956188</v>
      </c>
      <c r="P16" s="71">
        <v>3.7377561844425311E-2</v>
      </c>
    </row>
    <row r="17" spans="1:16" x14ac:dyDescent="0.25">
      <c r="A17" s="17"/>
      <c r="B17" s="55">
        <v>12</v>
      </c>
      <c r="C17" s="19" t="s">
        <v>269</v>
      </c>
      <c r="D17" s="20">
        <v>8.2912500000000016</v>
      </c>
      <c r="E17" s="21">
        <v>6.8138149999999991</v>
      </c>
      <c r="F17" s="21">
        <f t="shared" si="0"/>
        <v>8.091709011932835E-2</v>
      </c>
      <c r="G17" s="21">
        <v>4.0418470045551658E-2</v>
      </c>
      <c r="H17" s="21">
        <v>2.0358549867523834E-2</v>
      </c>
      <c r="I17" s="21">
        <v>2.0140070206252858E-2</v>
      </c>
      <c r="J17" s="22">
        <f t="shared" si="1"/>
        <v>5.9318414200490712E-3</v>
      </c>
      <c r="K17" s="22">
        <f t="shared" si="2"/>
        <v>8.9196756755320628E-3</v>
      </c>
      <c r="L17" s="23">
        <f t="shared" si="3"/>
        <v>1.1875445711298055E-2</v>
      </c>
      <c r="M17" s="4"/>
      <c r="N17" t="s">
        <v>263</v>
      </c>
      <c r="O17" s="5">
        <v>0.55288285727147013</v>
      </c>
      <c r="P17" s="71">
        <v>3.6748860462295592E-2</v>
      </c>
    </row>
    <row r="18" spans="1:16" x14ac:dyDescent="0.25">
      <c r="A18" s="17"/>
      <c r="B18" s="55">
        <v>13</v>
      </c>
      <c r="C18" s="19" t="s">
        <v>270</v>
      </c>
      <c r="D18" s="20">
        <v>7.9052509999999989</v>
      </c>
      <c r="E18" s="21">
        <v>7.136623000000001</v>
      </c>
      <c r="F18" s="21">
        <f t="shared" si="0"/>
        <v>0.1528151846723631</v>
      </c>
      <c r="G18" s="21">
        <v>4.5342382567469031E-2</v>
      </c>
      <c r="H18" s="21">
        <v>8.4799072035821155E-2</v>
      </c>
      <c r="I18" s="21">
        <v>2.2673730069072917E-2</v>
      </c>
      <c r="J18" s="22">
        <f t="shared" si="1"/>
        <v>6.3534787486278907E-3</v>
      </c>
      <c r="K18" s="22">
        <f t="shared" si="2"/>
        <v>1.8235719415652215E-2</v>
      </c>
      <c r="L18" s="23">
        <f t="shared" si="3"/>
        <v>2.141281453039667E-2</v>
      </c>
      <c r="M18" s="4"/>
      <c r="N18" t="s">
        <v>276</v>
      </c>
      <c r="O18" s="5">
        <v>0.14128013022127561</v>
      </c>
      <c r="P18" s="71">
        <v>3.4892942933809082E-2</v>
      </c>
    </row>
    <row r="19" spans="1:16" x14ac:dyDescent="0.25">
      <c r="A19" s="17"/>
      <c r="B19" s="55">
        <v>14</v>
      </c>
      <c r="C19" s="19" t="s">
        <v>271</v>
      </c>
      <c r="D19" s="20">
        <v>0.274011</v>
      </c>
      <c r="E19" s="21">
        <v>3.7567629999999999</v>
      </c>
      <c r="F19" s="21">
        <f t="shared" si="0"/>
        <v>0.11666721728397533</v>
      </c>
      <c r="G19" s="21">
        <v>5.8094889274798334E-2</v>
      </c>
      <c r="H19" s="21">
        <v>2.9148999077733606E-2</v>
      </c>
      <c r="I19" s="21">
        <v>2.9423328931443393E-2</v>
      </c>
      <c r="J19" s="22">
        <f t="shared" si="1"/>
        <v>1.5464081517731711E-2</v>
      </c>
      <c r="K19" s="22">
        <f t="shared" si="2"/>
        <v>2.3223154708596722E-2</v>
      </c>
      <c r="L19" s="23">
        <f t="shared" si="3"/>
        <v>3.1055250832691693E-2</v>
      </c>
      <c r="M19" s="4"/>
      <c r="N19" t="s">
        <v>278</v>
      </c>
      <c r="O19" s="5">
        <v>0.29281647317111492</v>
      </c>
      <c r="P19" s="71">
        <v>3.1878189617865899E-2</v>
      </c>
    </row>
    <row r="20" spans="1:16" x14ac:dyDescent="0.25">
      <c r="A20" s="17"/>
      <c r="B20" s="55">
        <v>15</v>
      </c>
      <c r="C20" s="19" t="s">
        <v>272</v>
      </c>
      <c r="D20" s="20">
        <v>12.737778</v>
      </c>
      <c r="E20" s="21">
        <v>11.090346</v>
      </c>
      <c r="F20" s="21">
        <f t="shared" si="0"/>
        <v>2.5880217156427534</v>
      </c>
      <c r="G20" s="21">
        <v>1.161222058639396</v>
      </c>
      <c r="H20" s="21">
        <v>0.72504013761135866</v>
      </c>
      <c r="I20" s="21">
        <v>0.70175951939199877</v>
      </c>
      <c r="J20" s="22">
        <f t="shared" si="1"/>
        <v>0.10470566550758614</v>
      </c>
      <c r="K20" s="22">
        <f t="shared" si="2"/>
        <v>0.17008145609260114</v>
      </c>
      <c r="L20" s="23">
        <f t="shared" si="3"/>
        <v>0.23335806796674813</v>
      </c>
      <c r="M20" s="4"/>
      <c r="N20" t="s">
        <v>271</v>
      </c>
      <c r="O20" s="5">
        <v>0.11666721728397533</v>
      </c>
      <c r="P20" s="71">
        <v>3.1055250832691693E-2</v>
      </c>
    </row>
    <row r="21" spans="1:16" x14ac:dyDescent="0.25">
      <c r="A21" s="17"/>
      <c r="B21" s="55">
        <v>16</v>
      </c>
      <c r="C21" s="19" t="s">
        <v>273</v>
      </c>
      <c r="D21" s="20">
        <v>9.5441530000000014</v>
      </c>
      <c r="E21" s="21">
        <v>11.307401999999998</v>
      </c>
      <c r="F21" s="21">
        <f t="shared" si="0"/>
        <v>0.11692241881974041</v>
      </c>
      <c r="G21" s="21">
        <v>6.2371098436415195E-2</v>
      </c>
      <c r="H21" s="21">
        <v>2.51548204687424E-2</v>
      </c>
      <c r="I21" s="21">
        <v>2.9396499914582819E-2</v>
      </c>
      <c r="J21" s="22">
        <f t="shared" si="1"/>
        <v>5.5159530400011609E-3</v>
      </c>
      <c r="K21" s="22">
        <f t="shared" si="2"/>
        <v>7.7405861138710392E-3</v>
      </c>
      <c r="L21" s="23">
        <f t="shared" si="3"/>
        <v>1.0340343327294849E-2</v>
      </c>
      <c r="M21" s="4"/>
      <c r="N21" t="s">
        <v>270</v>
      </c>
      <c r="O21" s="5">
        <v>0.1528151846723631</v>
      </c>
      <c r="P21" s="71">
        <v>2.141281453039667E-2</v>
      </c>
    </row>
    <row r="22" spans="1:16" x14ac:dyDescent="0.25">
      <c r="A22" s="17"/>
      <c r="B22" s="55">
        <v>19</v>
      </c>
      <c r="C22" s="19" t="s">
        <v>276</v>
      </c>
      <c r="D22" s="20">
        <v>3.1165130000000003</v>
      </c>
      <c r="E22" s="21">
        <v>4.0489600000000001</v>
      </c>
      <c r="F22" s="21">
        <f t="shared" si="0"/>
        <v>0.14128013022127561</v>
      </c>
      <c r="G22" s="21">
        <v>5.8648489881306887E-2</v>
      </c>
      <c r="H22" s="21">
        <v>1.8754790042294189E-2</v>
      </c>
      <c r="I22" s="21">
        <v>6.3876850297674537E-2</v>
      </c>
      <c r="J22" s="22">
        <f t="shared" si="1"/>
        <v>1.4484828173483285E-2</v>
      </c>
      <c r="K22" s="22">
        <f t="shared" si="2"/>
        <v>1.9116829981921549E-2</v>
      </c>
      <c r="L22" s="23">
        <f t="shared" si="3"/>
        <v>3.4892942933809082E-2</v>
      </c>
      <c r="M22" s="4"/>
      <c r="N22" t="s">
        <v>258</v>
      </c>
      <c r="O22" s="5">
        <v>9.4140869565308094E-2</v>
      </c>
      <c r="P22" s="71">
        <v>1.5747002103145107E-2</v>
      </c>
    </row>
    <row r="23" spans="1:16" x14ac:dyDescent="0.25">
      <c r="A23" s="17"/>
      <c r="B23" s="55">
        <v>20</v>
      </c>
      <c r="C23" s="19" t="s">
        <v>277</v>
      </c>
      <c r="D23" s="20">
        <v>7.3914400000000002</v>
      </c>
      <c r="E23" s="21">
        <v>10.230180999999998</v>
      </c>
      <c r="F23" s="21">
        <f t="shared" si="0"/>
        <v>6.0014190705260262E-2</v>
      </c>
      <c r="G23" s="21">
        <v>3.1029390636831522E-2</v>
      </c>
      <c r="H23" s="21">
        <v>1.4494259667117149E-2</v>
      </c>
      <c r="I23" s="21">
        <v>1.4490540401311591E-2</v>
      </c>
      <c r="J23" s="22">
        <f t="shared" si="1"/>
        <v>3.0331223501159489E-3</v>
      </c>
      <c r="K23" s="22">
        <f t="shared" si="2"/>
        <v>4.4499359594858271E-3</v>
      </c>
      <c r="L23" s="23">
        <f t="shared" si="3"/>
        <v>5.8663860106932877E-3</v>
      </c>
      <c r="M23" s="4"/>
      <c r="N23" t="s">
        <v>262</v>
      </c>
      <c r="O23" s="5">
        <v>7.9357863694895059E-2</v>
      </c>
      <c r="P23" s="71">
        <v>1.4177396536680188E-2</v>
      </c>
    </row>
    <row r="24" spans="1:16" x14ac:dyDescent="0.25">
      <c r="A24" s="17"/>
      <c r="B24" s="55">
        <v>21</v>
      </c>
      <c r="C24" s="19" t="s">
        <v>278</v>
      </c>
      <c r="D24" s="20">
        <v>19.748798999999998</v>
      </c>
      <c r="E24" s="21">
        <v>9.1854800000000019</v>
      </c>
      <c r="F24" s="21">
        <f t="shared" si="0"/>
        <v>0.29281647317111492</v>
      </c>
      <c r="G24" s="21">
        <v>0.11231018067337573</v>
      </c>
      <c r="H24" s="21">
        <v>0.13536003278568387</v>
      </c>
      <c r="I24" s="21">
        <v>4.5146259712055326E-2</v>
      </c>
      <c r="J24" s="22">
        <f t="shared" si="1"/>
        <v>1.2226925612311573E-2</v>
      </c>
      <c r="K24" s="22">
        <f t="shared" si="2"/>
        <v>2.6963230387422273E-2</v>
      </c>
      <c r="L24" s="23">
        <f t="shared" si="3"/>
        <v>3.1878189617865899E-2</v>
      </c>
      <c r="M24" s="4"/>
      <c r="N24" t="s">
        <v>269</v>
      </c>
      <c r="O24" s="5">
        <v>8.091709011932835E-2</v>
      </c>
      <c r="P24" s="71">
        <v>1.1875445711298055E-2</v>
      </c>
    </row>
    <row r="25" spans="1:16" x14ac:dyDescent="0.25">
      <c r="A25" s="17"/>
      <c r="B25" s="55">
        <v>22</v>
      </c>
      <c r="C25" s="19" t="s">
        <v>279</v>
      </c>
      <c r="D25" s="20">
        <v>8.1499050000000004</v>
      </c>
      <c r="E25" s="21">
        <v>12.587306000000003</v>
      </c>
      <c r="F25" s="21">
        <f t="shared" si="0"/>
        <v>0.13213182170875371</v>
      </c>
      <c r="G25" s="21">
        <v>6.6494941362179816E-2</v>
      </c>
      <c r="H25" s="21">
        <v>3.3059619192499667E-2</v>
      </c>
      <c r="I25" s="21">
        <v>3.2577261154074222E-2</v>
      </c>
      <c r="J25" s="22">
        <f t="shared" si="1"/>
        <v>5.2826984076004661E-3</v>
      </c>
      <c r="K25" s="22">
        <f t="shared" si="2"/>
        <v>7.9091237278794569E-3</v>
      </c>
      <c r="L25" s="23">
        <f t="shared" si="3"/>
        <v>1.049722805727879E-2</v>
      </c>
      <c r="M25" s="4"/>
      <c r="N25" t="s">
        <v>279</v>
      </c>
      <c r="O25" s="5">
        <v>0.13213182170875371</v>
      </c>
      <c r="P25" s="71">
        <v>1.049722805727879E-2</v>
      </c>
    </row>
    <row r="26" spans="1:16" x14ac:dyDescent="0.25">
      <c r="A26" s="17"/>
      <c r="B26" s="55">
        <v>23</v>
      </c>
      <c r="C26" s="19" t="s">
        <v>280</v>
      </c>
      <c r="D26" s="20">
        <v>0</v>
      </c>
      <c r="E26" s="21">
        <v>0.63762800000000008</v>
      </c>
      <c r="F26" s="21">
        <f t="shared" si="0"/>
        <v>5.9830691199749708E-2</v>
      </c>
      <c r="G26" s="21">
        <v>3.0636470764875412E-2</v>
      </c>
      <c r="H26" s="21">
        <v>9.6864402294158936E-3</v>
      </c>
      <c r="I26" s="21">
        <v>1.9507780205458403E-2</v>
      </c>
      <c r="J26" s="22">
        <f t="shared" si="1"/>
        <v>4.804756184621034E-2</v>
      </c>
      <c r="K26" s="22">
        <f t="shared" si="2"/>
        <v>6.3238927704384537E-2</v>
      </c>
      <c r="L26" s="23">
        <f t="shared" si="3"/>
        <v>9.3833224387495057E-2</v>
      </c>
      <c r="M26" s="4"/>
      <c r="N26" t="s">
        <v>273</v>
      </c>
      <c r="O26" s="5">
        <v>0.11692241881974041</v>
      </c>
      <c r="P26" s="71">
        <v>1.0340343327294849E-2</v>
      </c>
    </row>
    <row r="27" spans="1:16" ht="15.75" thickBot="1" x14ac:dyDescent="0.3">
      <c r="A27" s="24"/>
      <c r="B27" s="56">
        <v>25</v>
      </c>
      <c r="C27" s="26" t="s">
        <v>282</v>
      </c>
      <c r="D27" s="27">
        <v>0.32358599999999998</v>
      </c>
      <c r="E27" s="28">
        <v>2.7572649999999999</v>
      </c>
      <c r="F27" s="28">
        <f t="shared" si="0"/>
        <v>0.13931891578249633</v>
      </c>
      <c r="G27" s="28">
        <v>6.9660616456530988E-2</v>
      </c>
      <c r="H27" s="28">
        <v>3.4828520088922232E-2</v>
      </c>
      <c r="I27" s="28">
        <v>3.4829779237043113E-2</v>
      </c>
      <c r="J27" s="29">
        <f t="shared" si="1"/>
        <v>2.5264389333825726E-2</v>
      </c>
      <c r="K27" s="29">
        <f t="shared" si="2"/>
        <v>3.7895935481519996E-2</v>
      </c>
      <c r="L27" s="30">
        <f t="shared" si="3"/>
        <v>5.0527938294830689E-2</v>
      </c>
      <c r="M27" s="4"/>
      <c r="N27" t="s">
        <v>277</v>
      </c>
      <c r="O27" s="5">
        <v>6.0014190705260262E-2</v>
      </c>
      <c r="P27" s="71">
        <v>5.8663860106932877E-3</v>
      </c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workbookViewId="0">
      <selection activeCell="A18" sqref="A18:D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118</v>
      </c>
      <c r="B1" s="49" t="s">
        <v>1739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1742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115.00048100000002</v>
      </c>
      <c r="E6" s="14">
        <v>123.415656</v>
      </c>
      <c r="F6" s="14">
        <v>6.0680060783834051</v>
      </c>
      <c r="G6" s="14">
        <v>2.552987081988249</v>
      </c>
      <c r="H6" s="14">
        <v>1.8052255224938563</v>
      </c>
      <c r="I6" s="14">
        <v>1.7097934739012999</v>
      </c>
      <c r="J6" s="15">
        <v>2.0686087687191396E-2</v>
      </c>
      <c r="K6" s="15">
        <v>3.5313288003607141E-2</v>
      </c>
      <c r="L6" s="16">
        <v>4.9167231087629638E-2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115.00048099999987</v>
      </c>
      <c r="E7" s="38">
        <f ca="1">SUM(E8:OFFSET(E6,MATCH("PROYECTOS",$A$8:$A$50,0),0))</f>
        <v>119.76551299999994</v>
      </c>
      <c r="F7" s="38">
        <f ca="1">SUM(F8:OFFSET(F6,MATCH("PROYECTOS",$A$8:$A$50,0),0))</f>
        <v>5.2680115418097557</v>
      </c>
      <c r="G7" s="38">
        <f ca="1">SUM(G8:OFFSET(G6,MATCH("PROYECTOS",$A$8:$A$50,0),0))</f>
        <v>2.3492366361024324</v>
      </c>
      <c r="H7" s="38">
        <f ca="1">SUM(H8:OFFSET(H6,MATCH("PROYECTOS",$A$8:$A$50,0),0))</f>
        <v>1.4287052492763905</v>
      </c>
      <c r="I7" s="38">
        <f ca="1">SUM(I8:OFFSET(I6,MATCH("PROYECTOS",$A$8:$A$50,0),0))</f>
        <v>1.4900696564309328</v>
      </c>
      <c r="J7" s="39">
        <f ca="1">IFERROR(G7/E7,0)</f>
        <v>1.961530141070271E-2</v>
      </c>
      <c r="K7" s="39">
        <f ca="1">IFERROR(SUM(G7,H7)/E7,0)</f>
        <v>3.1544488816065315E-2</v>
      </c>
      <c r="L7" s="40">
        <f ca="1">IFERROR(SUM(G7,H7,I7)/E7,0)</f>
        <v>4.3986047484385248E-2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15.179404</v>
      </c>
      <c r="E8" s="21">
        <v>19.268404</v>
      </c>
      <c r="F8" s="21">
        <f t="shared" ref="F8:F10" si="0">SUM(G8,H8,I8)</f>
        <v>4.9175366270992527</v>
      </c>
      <c r="G8" s="21">
        <v>2.3275004752504174</v>
      </c>
      <c r="H8" s="21">
        <v>1.2669634883677645</v>
      </c>
      <c r="I8" s="21">
        <v>1.3230726634810708</v>
      </c>
      <c r="J8" s="22">
        <f t="shared" ref="J8:J11" si="1">IFERROR(G8/E8,0)</f>
        <v>0.12079363061156582</v>
      </c>
      <c r="K8" s="22">
        <f t="shared" ref="K8:K11" si="2">IFERROR(SUM(G8,H8)/E8,0)</f>
        <v>0.18654705203493666</v>
      </c>
      <c r="L8" s="23">
        <f t="shared" ref="L8:L11" si="3">IFERROR(SUM(G8,H8,I8)/E8,0)</f>
        <v>0.25521245179929031</v>
      </c>
      <c r="M8" s="4"/>
    </row>
    <row r="9" spans="1:13" ht="63.75" x14ac:dyDescent="0.25">
      <c r="A9" s="17"/>
      <c r="B9" s="19">
        <v>3000591</v>
      </c>
      <c r="C9" s="19" t="s">
        <v>1744</v>
      </c>
      <c r="D9" s="20">
        <v>73.851999999999933</v>
      </c>
      <c r="E9" s="21">
        <v>73.987555999999941</v>
      </c>
      <c r="F9" s="21">
        <f t="shared" si="0"/>
        <v>0.13075575884431601</v>
      </c>
      <c r="G9" s="21">
        <v>4.8000002279877663E-3</v>
      </c>
      <c r="H9" s="21">
        <v>8.5955759510397911E-2</v>
      </c>
      <c r="I9" s="21">
        <v>3.9999999105930328E-2</v>
      </c>
      <c r="J9" s="22">
        <f t="shared" si="1"/>
        <v>6.4875777596813306E-5</v>
      </c>
      <c r="K9" s="22">
        <f t="shared" si="2"/>
        <v>1.2266354593248863E-3</v>
      </c>
      <c r="L9" s="23">
        <f t="shared" si="3"/>
        <v>1.7672669015356597E-3</v>
      </c>
      <c r="M9" s="4"/>
    </row>
    <row r="10" spans="1:13" ht="63.75" x14ac:dyDescent="0.25">
      <c r="A10" s="17"/>
      <c r="B10" s="19">
        <v>3000592</v>
      </c>
      <c r="C10" s="19" t="s">
        <v>1745</v>
      </c>
      <c r="D10" s="20">
        <v>25.969076999999935</v>
      </c>
      <c r="E10" s="21">
        <v>26.50955299999999</v>
      </c>
      <c r="F10" s="21">
        <f t="shared" si="0"/>
        <v>0.21971915586618707</v>
      </c>
      <c r="G10" s="21">
        <v>1.6936160624027252E-2</v>
      </c>
      <c r="H10" s="21">
        <v>7.5786001398228109E-2</v>
      </c>
      <c r="I10" s="21">
        <v>0.1269969938439317</v>
      </c>
      <c r="J10" s="22">
        <f t="shared" si="1"/>
        <v>6.3887009426478287E-4</v>
      </c>
      <c r="K10" s="22">
        <f t="shared" si="2"/>
        <v>3.4976886265209901E-3</v>
      </c>
      <c r="L10" s="23">
        <f t="shared" si="3"/>
        <v>8.2883010462751726E-3</v>
      </c>
      <c r="M10" s="4"/>
    </row>
    <row r="11" spans="1:13" ht="15.75" thickBot="1" x14ac:dyDescent="0.3">
      <c r="A11" s="41" t="s">
        <v>302</v>
      </c>
      <c r="B11" s="43"/>
      <c r="C11" s="43"/>
      <c r="D11" s="44">
        <f ca="1">OFFSET(D11,-MATCH("PROYECTOS",$A$8:$A$50,0)-1,0)-(OFFSET(D11,-MATCH("PROYECTOS",$A$8:$A$50,0),0))</f>
        <v>1.5631940186722204E-13</v>
      </c>
      <c r="E11" s="45">
        <f t="shared" ref="E11:I11" ca="1" si="4">OFFSET(E11,-MATCH("PROYECTOS",$A$8:$A$50,0)-1,0)-(OFFSET(E11,-MATCH("PROYECTOS",$A$8:$A$50,0),0))</f>
        <v>3.6501430000000568</v>
      </c>
      <c r="F11" s="45">
        <f t="shared" ca="1" si="4"/>
        <v>0.79999453657364938</v>
      </c>
      <c r="G11" s="45">
        <f t="shared" ca="1" si="4"/>
        <v>0.20375044588581659</v>
      </c>
      <c r="H11" s="45">
        <f t="shared" ca="1" si="4"/>
        <v>0.37652027321746573</v>
      </c>
      <c r="I11" s="45">
        <f t="shared" ca="1" si="4"/>
        <v>0.21972381747036707</v>
      </c>
      <c r="J11" s="46">
        <f t="shared" ca="1" si="1"/>
        <v>5.5819853053925124E-2</v>
      </c>
      <c r="K11" s="46">
        <f t="shared" ca="1" si="2"/>
        <v>0.15897205098629652</v>
      </c>
      <c r="L11" s="47">
        <f t="shared" ca="1" si="3"/>
        <v>0.21916799878077023</v>
      </c>
      <c r="M11" s="4"/>
    </row>
    <row r="12" spans="1:13" ht="15.75" thickBot="1" x14ac:dyDescent="0.3"/>
    <row r="13" spans="1:13" ht="15.75" thickBot="1" x14ac:dyDescent="0.3">
      <c r="A13" s="89" t="s">
        <v>324</v>
      </c>
      <c r="B13" s="90"/>
      <c r="C13" s="90"/>
      <c r="D13" s="91"/>
    </row>
    <row r="14" spans="1:13" ht="15.75" thickBot="1" x14ac:dyDescent="0.3">
      <c r="A14" s="1" t="s">
        <v>1755</v>
      </c>
    </row>
    <row r="15" spans="1:13" ht="45" customHeight="1" x14ac:dyDescent="0.25">
      <c r="A15" s="82" t="s">
        <v>326</v>
      </c>
      <c r="B15" s="83"/>
      <c r="C15" s="83"/>
      <c r="D15" s="94" t="s">
        <v>327</v>
      </c>
    </row>
    <row r="16" spans="1:13" ht="15.75" thickBot="1" x14ac:dyDescent="0.3">
      <c r="A16" s="92"/>
      <c r="B16" s="93"/>
      <c r="C16" s="93"/>
      <c r="D16" s="95"/>
    </row>
    <row r="17" spans="1:4" ht="63.75" x14ac:dyDescent="0.25">
      <c r="A17" s="17"/>
      <c r="B17" s="19">
        <v>3000591</v>
      </c>
      <c r="C17" s="19" t="s">
        <v>1744</v>
      </c>
      <c r="D17" s="23">
        <v>1.7672669015356597E-3</v>
      </c>
    </row>
    <row r="18" spans="1:4" ht="64.5" thickBot="1" x14ac:dyDescent="0.3">
      <c r="A18" s="24"/>
      <c r="B18" s="26">
        <v>3000592</v>
      </c>
      <c r="C18" s="26" t="s">
        <v>1745</v>
      </c>
      <c r="D18" s="30">
        <v>8.2883010462751726E-3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topLeftCell="A3" workbookViewId="0">
      <selection activeCell="A15" sqref="A15:XFD4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118</v>
      </c>
      <c r="B1" s="49" t="s">
        <v>1739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1743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115.00048100000002</v>
      </c>
      <c r="I6" s="14">
        <v>123.415656</v>
      </c>
      <c r="J6" s="14">
        <v>6.0680060783834051</v>
      </c>
      <c r="K6" s="14">
        <v>2.552987081988249</v>
      </c>
      <c r="L6" s="14">
        <v>1.8052255224938563</v>
      </c>
      <c r="M6" s="14">
        <v>1.7097934739012999</v>
      </c>
      <c r="N6" s="15">
        <v>2.0686087687191396E-2</v>
      </c>
      <c r="O6" s="15">
        <v>3.5313288003607141E-2</v>
      </c>
      <c r="P6" s="16">
        <v>4.9167231087629638E-2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SUM(H8:OFFSET(H6,MATCH("PROYECTOS",$A$8:$A$24,0),0))</f>
        <v>115.00048099999995</v>
      </c>
      <c r="I7" s="38">
        <f ca="1">SUM(I8:OFFSET(I6,MATCH("PROYECTOS",$A$8:$A$24,0),0))</f>
        <v>119.76551299999994</v>
      </c>
      <c r="J7" s="38">
        <f ca="1">SUM(J8:OFFSET(J6,MATCH("PROYECTOS",$A$8:$A$24,0),0))</f>
        <v>5.2680115418097557</v>
      </c>
      <c r="K7" s="38">
        <f ca="1">SUM(K8:OFFSET(K6,MATCH("PROYECTOS",$A$8:$A$24,0),0))</f>
        <v>2.3492366361024324</v>
      </c>
      <c r="L7" s="38">
        <f ca="1">SUM(L8:OFFSET(L6,MATCH("PROYECTOS",$A$8:$A$24,0),0))</f>
        <v>1.4287052492763905</v>
      </c>
      <c r="M7" s="38">
        <f ca="1">SUM(M8:OFFSET(M6,MATCH("PROYECTOS",$A$8:$A$24,0),0))</f>
        <v>1.4900696564309328</v>
      </c>
      <c r="N7" s="39">
        <f ca="1">IFERROR(K7/I7,0)</f>
        <v>1.961530141070271E-2</v>
      </c>
      <c r="O7" s="39">
        <f ca="1">IFERROR(SUM(K7,L7)/I7,0)</f>
        <v>3.1544488816065315E-2</v>
      </c>
      <c r="P7" s="40">
        <f ca="1">IFERROR(SUM(K7,L7,M7)/I7,0)</f>
        <v>4.3986047484385248E-2</v>
      </c>
      <c r="Q7" s="64"/>
      <c r="R7" s="38"/>
      <c r="S7" s="40"/>
    </row>
    <row r="8" spans="1:19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1</v>
      </c>
      <c r="G8" s="19" t="s">
        <v>539</v>
      </c>
      <c r="H8" s="20">
        <v>15.179404</v>
      </c>
      <c r="I8" s="21">
        <v>19.268404</v>
      </c>
      <c r="J8" s="21">
        <f t="shared" ref="J8:J14" si="0">SUM(K8,L8,M8)</f>
        <v>4.9175366270992527</v>
      </c>
      <c r="K8" s="21">
        <v>2.3275004752504174</v>
      </c>
      <c r="L8" s="21">
        <v>1.2669634883677645</v>
      </c>
      <c r="M8" s="21">
        <v>1.3230726634810708</v>
      </c>
      <c r="N8" s="22">
        <f t="shared" ref="N8:N15" si="1">IFERROR(K8/I8,0)</f>
        <v>0.12079363061156582</v>
      </c>
      <c r="O8" s="22">
        <f t="shared" ref="O8:O15" si="2">IFERROR(SUM(K8,L8)/I8,0)</f>
        <v>0.18654705203493666</v>
      </c>
      <c r="P8" s="23">
        <f t="shared" ref="P8:P15" si="3">IFERROR(SUM(K8,L8,M8)/I8,0)</f>
        <v>0.25521245179929031</v>
      </c>
      <c r="Q8" s="70">
        <v>150</v>
      </c>
      <c r="R8" s="21">
        <v>0</v>
      </c>
      <c r="S8" s="23">
        <f>IFERROR(R8/Q8,0)</f>
        <v>0</v>
      </c>
    </row>
    <row r="9" spans="1:19" ht="63.75" x14ac:dyDescent="0.25">
      <c r="A9" s="17"/>
      <c r="B9" s="19">
        <v>5004362</v>
      </c>
      <c r="C9" s="19" t="s">
        <v>1746</v>
      </c>
      <c r="D9" s="68">
        <v>3000591</v>
      </c>
      <c r="E9" s="19" t="s">
        <v>1744</v>
      </c>
      <c r="F9" s="69">
        <v>194</v>
      </c>
      <c r="G9" s="19" t="s">
        <v>1095</v>
      </c>
      <c r="H9" s="20">
        <v>0</v>
      </c>
      <c r="I9" s="21">
        <v>2.3826E-2</v>
      </c>
      <c r="J9" s="21">
        <f t="shared" si="0"/>
        <v>2.3825759068131447E-2</v>
      </c>
      <c r="K9" s="21">
        <v>0</v>
      </c>
      <c r="L9" s="21">
        <v>2.3825759068131447E-2</v>
      </c>
      <c r="M9" s="21">
        <v>0</v>
      </c>
      <c r="N9" s="22">
        <f t="shared" si="1"/>
        <v>0</v>
      </c>
      <c r="O9" s="22">
        <f t="shared" si="2"/>
        <v>0.99998988785912224</v>
      </c>
      <c r="P9" s="23">
        <f t="shared" si="3"/>
        <v>0.99998988785912224</v>
      </c>
      <c r="Q9" s="70">
        <v>0</v>
      </c>
      <c r="R9" s="21">
        <v>0</v>
      </c>
      <c r="S9" s="23">
        <f t="shared" ref="S9:S14" si="4">IFERROR(R9/Q9,0)</f>
        <v>0</v>
      </c>
    </row>
    <row r="10" spans="1:19" ht="63.75" x14ac:dyDescent="0.25">
      <c r="A10" s="17"/>
      <c r="B10" s="19">
        <v>5004363</v>
      </c>
      <c r="C10" s="19" t="s">
        <v>1747</v>
      </c>
      <c r="D10" s="68">
        <v>3000591</v>
      </c>
      <c r="E10" s="19" t="s">
        <v>1744</v>
      </c>
      <c r="F10" s="69">
        <v>227</v>
      </c>
      <c r="G10" s="19" t="s">
        <v>771</v>
      </c>
      <c r="H10" s="20">
        <v>3.9919999999999978</v>
      </c>
      <c r="I10" s="21">
        <v>3.4627499999999984</v>
      </c>
      <c r="J10" s="21">
        <f t="shared" si="0"/>
        <v>0.10692999977618456</v>
      </c>
      <c r="K10" s="21">
        <v>4.8000002279877663E-3</v>
      </c>
      <c r="L10" s="21">
        <v>6.2130000442266464E-2</v>
      </c>
      <c r="M10" s="21">
        <v>3.9999999105930328E-2</v>
      </c>
      <c r="N10" s="22">
        <f t="shared" si="1"/>
        <v>1.3861815689806566E-3</v>
      </c>
      <c r="O10" s="22">
        <f t="shared" si="2"/>
        <v>1.9328568527977551E-2</v>
      </c>
      <c r="P10" s="23">
        <f t="shared" si="3"/>
        <v>3.0880080795952527E-2</v>
      </c>
      <c r="Q10" s="70">
        <v>219</v>
      </c>
      <c r="R10" s="21">
        <v>0</v>
      </c>
      <c r="S10" s="23">
        <f t="shared" si="4"/>
        <v>0</v>
      </c>
    </row>
    <row r="11" spans="1:19" ht="63.75" x14ac:dyDescent="0.25">
      <c r="A11" s="17"/>
      <c r="B11" s="19">
        <v>5004365</v>
      </c>
      <c r="C11" s="19" t="s">
        <v>1748</v>
      </c>
      <c r="D11" s="68">
        <v>3000592</v>
      </c>
      <c r="E11" s="19" t="s">
        <v>1745</v>
      </c>
      <c r="F11" s="69">
        <v>591</v>
      </c>
      <c r="G11" s="19" t="s">
        <v>1752</v>
      </c>
      <c r="H11" s="20">
        <v>0.998000000000001</v>
      </c>
      <c r="I11" s="21">
        <v>0.5521229999999997</v>
      </c>
      <c r="J11" s="21">
        <f t="shared" si="0"/>
        <v>0</v>
      </c>
      <c r="K11" s="21">
        <v>0</v>
      </c>
      <c r="L11" s="21">
        <v>0</v>
      </c>
      <c r="M11" s="21">
        <v>0</v>
      </c>
      <c r="N11" s="22">
        <f t="shared" si="1"/>
        <v>0</v>
      </c>
      <c r="O11" s="22">
        <f t="shared" si="2"/>
        <v>0</v>
      </c>
      <c r="P11" s="23">
        <f t="shared" si="3"/>
        <v>0</v>
      </c>
      <c r="Q11" s="70">
        <v>0</v>
      </c>
      <c r="R11" s="21">
        <v>0</v>
      </c>
      <c r="S11" s="23">
        <f t="shared" si="4"/>
        <v>0</v>
      </c>
    </row>
    <row r="12" spans="1:19" ht="63.75" x14ac:dyDescent="0.25">
      <c r="A12" s="17"/>
      <c r="B12" s="19">
        <v>5004366</v>
      </c>
      <c r="C12" s="19" t="s">
        <v>1749</v>
      </c>
      <c r="D12" s="68">
        <v>3000592</v>
      </c>
      <c r="E12" s="19" t="s">
        <v>1745</v>
      </c>
      <c r="F12" s="69">
        <v>418</v>
      </c>
      <c r="G12" s="19" t="s">
        <v>1753</v>
      </c>
      <c r="H12" s="20">
        <v>21.977076999999987</v>
      </c>
      <c r="I12" s="21">
        <v>24.118230000000011</v>
      </c>
      <c r="J12" s="21">
        <f t="shared" si="0"/>
        <v>0.21971915586618707</v>
      </c>
      <c r="K12" s="21">
        <v>1.6936160624027252E-2</v>
      </c>
      <c r="L12" s="21">
        <v>7.5786001398228109E-2</v>
      </c>
      <c r="M12" s="21">
        <v>0.1269969938439317</v>
      </c>
      <c r="N12" s="22">
        <f t="shared" si="1"/>
        <v>7.0221407723648234E-4</v>
      </c>
      <c r="O12" s="22">
        <f t="shared" si="2"/>
        <v>3.8444845256992459E-3</v>
      </c>
      <c r="P12" s="23">
        <f t="shared" si="3"/>
        <v>9.1100862652933878E-3</v>
      </c>
      <c r="Q12" s="70">
        <v>0</v>
      </c>
      <c r="R12" s="21">
        <v>0</v>
      </c>
      <c r="S12" s="23">
        <f t="shared" si="4"/>
        <v>0</v>
      </c>
    </row>
    <row r="13" spans="1:19" ht="63.75" x14ac:dyDescent="0.25">
      <c r="A13" s="17"/>
      <c r="B13" s="19">
        <v>5004367</v>
      </c>
      <c r="C13" s="19" t="s">
        <v>1750</v>
      </c>
      <c r="D13" s="68">
        <v>3000592</v>
      </c>
      <c r="E13" s="19" t="s">
        <v>1745</v>
      </c>
      <c r="F13" s="69">
        <v>117</v>
      </c>
      <c r="G13" s="19" t="s">
        <v>818</v>
      </c>
      <c r="H13" s="20">
        <v>2.9939999999999998</v>
      </c>
      <c r="I13" s="21">
        <v>1.8392000000000006</v>
      </c>
      <c r="J13" s="21">
        <f t="shared" si="0"/>
        <v>0</v>
      </c>
      <c r="K13" s="21">
        <v>0</v>
      </c>
      <c r="L13" s="21">
        <v>0</v>
      </c>
      <c r="M13" s="21">
        <v>0</v>
      </c>
      <c r="N13" s="22">
        <f t="shared" si="1"/>
        <v>0</v>
      </c>
      <c r="O13" s="22">
        <f t="shared" si="2"/>
        <v>0</v>
      </c>
      <c r="P13" s="23">
        <f t="shared" si="3"/>
        <v>0</v>
      </c>
      <c r="Q13" s="70">
        <v>55</v>
      </c>
      <c r="R13" s="21">
        <v>0</v>
      </c>
      <c r="S13" s="23">
        <f t="shared" si="4"/>
        <v>0</v>
      </c>
    </row>
    <row r="14" spans="1:19" ht="63.75" x14ac:dyDescent="0.25">
      <c r="A14" s="17"/>
      <c r="B14" s="19">
        <v>5005649</v>
      </c>
      <c r="C14" s="19" t="s">
        <v>1751</v>
      </c>
      <c r="D14" s="68">
        <v>3000591</v>
      </c>
      <c r="E14" s="19" t="s">
        <v>1744</v>
      </c>
      <c r="F14" s="69">
        <v>217</v>
      </c>
      <c r="G14" s="19" t="s">
        <v>853</v>
      </c>
      <c r="H14" s="20">
        <v>69.859999999999957</v>
      </c>
      <c r="I14" s="21">
        <v>70.500979999999942</v>
      </c>
      <c r="J14" s="21">
        <f t="shared" si="0"/>
        <v>0</v>
      </c>
      <c r="K14" s="21">
        <v>0</v>
      </c>
      <c r="L14" s="21">
        <v>0</v>
      </c>
      <c r="M14" s="21">
        <v>0</v>
      </c>
      <c r="N14" s="22">
        <f t="shared" si="1"/>
        <v>0</v>
      </c>
      <c r="O14" s="22">
        <f t="shared" si="2"/>
        <v>0</v>
      </c>
      <c r="P14" s="23">
        <f t="shared" si="3"/>
        <v>0</v>
      </c>
      <c r="Q14" s="70">
        <v>21896</v>
      </c>
      <c r="R14" s="21">
        <v>0</v>
      </c>
      <c r="S14" s="23">
        <f t="shared" si="4"/>
        <v>0</v>
      </c>
    </row>
    <row r="15" spans="1:19" ht="15.75" thickBot="1" x14ac:dyDescent="0.3">
      <c r="A15" s="41" t="s">
        <v>302</v>
      </c>
      <c r="B15" s="43"/>
      <c r="C15" s="43"/>
      <c r="D15" s="65"/>
      <c r="E15" s="43"/>
      <c r="F15" s="66"/>
      <c r="G15" s="43"/>
      <c r="H15" s="44">
        <f t="shared" ref="H15:M15" ca="1" si="5">OFFSET(H15,-MATCH("PROYECTOS",$A$8:$A$24,0)-1,0)-(OFFSET(H15,-MATCH("PROYECTOS",$A$8:$A$24,0),0))</f>
        <v>0</v>
      </c>
      <c r="I15" s="45">
        <f t="shared" ca="1" si="5"/>
        <v>3.6501430000000568</v>
      </c>
      <c r="J15" s="45">
        <f t="shared" ca="1" si="5"/>
        <v>0.79999453657364938</v>
      </c>
      <c r="K15" s="45">
        <f t="shared" ca="1" si="5"/>
        <v>0.20375044588581659</v>
      </c>
      <c r="L15" s="45">
        <f t="shared" ca="1" si="5"/>
        <v>0.37652027321746573</v>
      </c>
      <c r="M15" s="45">
        <f t="shared" ca="1" si="5"/>
        <v>0.21972381747036707</v>
      </c>
      <c r="N15" s="46">
        <f t="shared" ca="1" si="1"/>
        <v>5.5819853053925124E-2</v>
      </c>
      <c r="O15" s="46">
        <f t="shared" ca="1" si="2"/>
        <v>0.15897205098629652</v>
      </c>
      <c r="P15" s="47">
        <f t="shared" ca="1" si="3"/>
        <v>0.21916799878077023</v>
      </c>
      <c r="Q15" s="67"/>
      <c r="R15" s="45"/>
      <c r="S15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119</v>
      </c>
      <c r="B1" s="50" t="s">
        <v>1756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1757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7.8029929999999998</v>
      </c>
      <c r="E6" s="14">
        <v>11.897139000000001</v>
      </c>
      <c r="F6" s="14">
        <v>4.0319678770028986</v>
      </c>
      <c r="G6" s="14">
        <v>2.0318490666686557</v>
      </c>
      <c r="H6" s="14">
        <v>0.98446274502202868</v>
      </c>
      <c r="I6" s="14">
        <v>1.0156560653122142</v>
      </c>
      <c r="J6" s="15">
        <v>0.17078467912904569</v>
      </c>
      <c r="K6" s="15">
        <v>0.25353253514905427</v>
      </c>
      <c r="L6" s="16">
        <v>0.33890230895031975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7.8029929999999998</v>
      </c>
      <c r="E7" s="38">
        <f ca="1">SUM(E8:OFFSET(E6,MATCH("GOBIERNOS REGIONALES",$A$8:$A$50,0),0))</f>
        <v>11.897138999999999</v>
      </c>
      <c r="F7" s="38">
        <f ca="1">SUM(F8:OFFSET(F6,MATCH("GOBIERNOS REGIONALES",$A$8:$A$50,0),0))</f>
        <v>4.0319678770028986</v>
      </c>
      <c r="G7" s="38">
        <f ca="1">SUM(G8:OFFSET(G6,MATCH("GOBIERNOS REGIONALES",$A$8:$A$50,0),0))</f>
        <v>2.0318490666686557</v>
      </c>
      <c r="H7" s="38">
        <f ca="1">SUM(H8:OFFSET(H6,MATCH("GOBIERNOS REGIONALES",$A$8:$A$50,0),0))</f>
        <v>0.98446274502202868</v>
      </c>
      <c r="I7" s="38">
        <f ca="1">SUM(I8:OFFSET(I6,MATCH("GOBIERNOS REGIONALES",$A$8:$A$50,0),0))</f>
        <v>1.0156560653122142</v>
      </c>
      <c r="J7" s="39">
        <f ca="1">IFERROR(G7/E7,0)</f>
        <v>0.17078467912904571</v>
      </c>
      <c r="K7" s="39">
        <f ca="1">IFERROR(SUM(G7,H7)/E7,0)</f>
        <v>0.25353253514905427</v>
      </c>
      <c r="L7" s="40">
        <f ca="1">IFERROR(SUM(G7,H7,I7)/E7,0)</f>
        <v>0.33890230895031981</v>
      </c>
      <c r="M7" s="4"/>
    </row>
    <row r="8" spans="1:13" x14ac:dyDescent="0.25">
      <c r="A8" s="17"/>
      <c r="B8" s="18">
        <v>4</v>
      </c>
      <c r="C8" s="19" t="s">
        <v>107</v>
      </c>
      <c r="D8" s="20">
        <v>7.8029929999999998</v>
      </c>
      <c r="E8" s="21">
        <v>11.897138999999999</v>
      </c>
      <c r="F8" s="21">
        <f t="shared" ref="F8:F10" si="0">SUM(G8,H8,I8)</f>
        <v>4.0319678770028986</v>
      </c>
      <c r="G8" s="21">
        <v>2.0318490666686557</v>
      </c>
      <c r="H8" s="21">
        <v>0.98446274502202868</v>
      </c>
      <c r="I8" s="21">
        <v>1.0156560653122142</v>
      </c>
      <c r="J8" s="22">
        <f t="shared" ref="J8:J10" si="1">IFERROR(G8/E8,0)</f>
        <v>0.17078467912904571</v>
      </c>
      <c r="K8" s="22">
        <f t="shared" ref="K8:K10" si="2">IFERROR(SUM(G8,H8)/E8,0)</f>
        <v>0.25353253514905427</v>
      </c>
      <c r="L8" s="23">
        <f t="shared" ref="L8:L10" si="3">IFERROR(SUM(G8,H8,I8)/E8,0)</f>
        <v>0.33890230895031981</v>
      </c>
      <c r="M8" s="4"/>
    </row>
    <row r="9" spans="1:13" ht="15.75" thickBot="1" x14ac:dyDescent="0.3">
      <c r="A9" s="41" t="s">
        <v>214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241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119</v>
      </c>
      <c r="B1" s="51" t="s">
        <v>1756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1758</v>
      </c>
      <c r="N2" s="72" t="s">
        <v>1769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7.8029929999999998</v>
      </c>
      <c r="E6" s="14">
        <f ca="1">SUM(E7:OFFSET(E7,50,0))</f>
        <v>11.897139000000001</v>
      </c>
      <c r="F6" s="14">
        <f ca="1">SUM(F7:OFFSET(F7,50,0))</f>
        <v>4.0319678770028986</v>
      </c>
      <c r="G6" s="14">
        <f ca="1">SUM(G7:OFFSET(G7,50,0))</f>
        <v>2.0318490666686557</v>
      </c>
      <c r="H6" s="14">
        <f ca="1">SUM(H7:OFFSET(H7,50,0))</f>
        <v>0.98446274502202868</v>
      </c>
      <c r="I6" s="14">
        <f ca="1">SUM(I7:OFFSET(I7,50,0))</f>
        <v>1.0156560653122142</v>
      </c>
      <c r="J6" s="15">
        <f ca="1">IFERROR(G6/E6,0)</f>
        <v>0.17078467912904569</v>
      </c>
      <c r="K6" s="15">
        <f ca="1">IFERROR(SUM(G6,H6)/E6,0)</f>
        <v>0.25353253514905427</v>
      </c>
      <c r="L6" s="16">
        <f ca="1">IFERROR(SUM(G6,H6,I6)/E6,0)</f>
        <v>0.33890230895031975</v>
      </c>
      <c r="M6" s="4"/>
      <c r="O6" s="5" t="s">
        <v>321</v>
      </c>
      <c r="P6" s="71" t="s">
        <v>322</v>
      </c>
    </row>
    <row r="7" spans="1:16" ht="15.75" thickBot="1" x14ac:dyDescent="0.3">
      <c r="A7" s="24"/>
      <c r="B7" s="56">
        <v>15</v>
      </c>
      <c r="C7" s="26" t="s">
        <v>272</v>
      </c>
      <c r="D7" s="27">
        <v>7.8029929999999998</v>
      </c>
      <c r="E7" s="28">
        <v>11.897139000000001</v>
      </c>
      <c r="F7" s="28">
        <f>SUM(G7,H7,I7)</f>
        <v>4.0319678770028986</v>
      </c>
      <c r="G7" s="28">
        <v>2.0318490666686557</v>
      </c>
      <c r="H7" s="28">
        <v>0.98446274502202868</v>
      </c>
      <c r="I7" s="28">
        <v>1.0156560653122142</v>
      </c>
      <c r="J7" s="29">
        <f>IFERROR(G7/E7,0)</f>
        <v>0.17078467912904569</v>
      </c>
      <c r="K7" s="29">
        <f>IFERROR(SUM(G7,H7)/E7,0)</f>
        <v>0.25353253514905427</v>
      </c>
      <c r="L7" s="30">
        <f>IFERROR(SUM(G7,H7,I7)/E7,0)</f>
        <v>0.33890230895031975</v>
      </c>
      <c r="M7" s="4"/>
      <c r="N7" t="s">
        <v>272</v>
      </c>
      <c r="O7" s="5">
        <v>4.0319678770028986</v>
      </c>
      <c r="P7" s="71">
        <v>0.33890230895031975</v>
      </c>
    </row>
    <row r="8" spans="1:16" x14ac:dyDescent="0.25">
      <c r="O8" s="5"/>
      <c r="P8" s="71"/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topLeftCell="A9" workbookViewId="0">
      <selection activeCell="A22" sqref="A22:D22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119</v>
      </c>
      <c r="B1" s="49" t="s">
        <v>1756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1759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7.8029929999999998</v>
      </c>
      <c r="E6" s="14">
        <v>11.897139000000001</v>
      </c>
      <c r="F6" s="14">
        <v>4.0319678770028986</v>
      </c>
      <c r="G6" s="14">
        <v>2.0318490666686557</v>
      </c>
      <c r="H6" s="14">
        <v>0.98446274502202868</v>
      </c>
      <c r="I6" s="14">
        <v>1.0156560653122142</v>
      </c>
      <c r="J6" s="15">
        <v>0.17078467912904569</v>
      </c>
      <c r="K6" s="15">
        <v>0.25353253514905427</v>
      </c>
      <c r="L6" s="16">
        <v>0.33890230895031975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7.8029930000000007</v>
      </c>
      <c r="E7" s="38">
        <f ca="1">SUM(E8:OFFSET(E6,MATCH("PROYECTOS",$A$8:$A$50,0),0))</f>
        <v>11.897139000000001</v>
      </c>
      <c r="F7" s="38">
        <f ca="1">SUM(F8:OFFSET(F6,MATCH("PROYECTOS",$A$8:$A$50,0),0))</f>
        <v>4.0319678770028986</v>
      </c>
      <c r="G7" s="38">
        <f ca="1">SUM(G8:OFFSET(G6,MATCH("PROYECTOS",$A$8:$A$50,0),0))</f>
        <v>2.0318490666686557</v>
      </c>
      <c r="H7" s="38">
        <f ca="1">SUM(H8:OFFSET(H6,MATCH("PROYECTOS",$A$8:$A$50,0),0))</f>
        <v>0.98446274502202868</v>
      </c>
      <c r="I7" s="38">
        <f ca="1">SUM(I8:OFFSET(I6,MATCH("PROYECTOS",$A$8:$A$50,0),0))</f>
        <v>1.0156560653122142</v>
      </c>
      <c r="J7" s="39">
        <f ca="1">IFERROR(G7/E7,0)</f>
        <v>0.17078467912904569</v>
      </c>
      <c r="K7" s="39">
        <f ca="1">IFERROR(SUM(G7,H7)/E7,0)</f>
        <v>0.25353253514905427</v>
      </c>
      <c r="L7" s="40">
        <f ca="1">IFERROR(SUM(G7,H7,I7)/E7,0)</f>
        <v>0.33890230895031975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0.46701599999999999</v>
      </c>
      <c r="E8" s="21">
        <v>1.020637</v>
      </c>
      <c r="F8" s="21">
        <f t="shared" ref="F8:F12" si="0">SUM(G8,H8,I8)</f>
        <v>0.13891484015039168</v>
      </c>
      <c r="G8" s="21">
        <v>6.9072469021193683E-2</v>
      </c>
      <c r="H8" s="21">
        <v>3.0533249315340072E-2</v>
      </c>
      <c r="I8" s="21">
        <v>3.9309121813857928E-2</v>
      </c>
      <c r="J8" s="22">
        <f t="shared" ref="J8:J13" si="1">IFERROR(G8/E8,0)</f>
        <v>6.7675842656295712E-2</v>
      </c>
      <c r="K8" s="22">
        <f t="shared" ref="K8:K13" si="2">IFERROR(SUM(G8,H8)/E8,0)</f>
        <v>9.7591718051112941E-2</v>
      </c>
      <c r="L8" s="23">
        <f t="shared" ref="L8:L13" si="3">IFERROR(SUM(G8,H8,I8)/E8,0)</f>
        <v>0.13610602021129126</v>
      </c>
      <c r="M8" s="4"/>
    </row>
    <row r="9" spans="1:13" ht="25.5" x14ac:dyDescent="0.25">
      <c r="A9" s="17"/>
      <c r="B9" s="19">
        <v>3000512</v>
      </c>
      <c r="C9" s="19" t="s">
        <v>1028</v>
      </c>
      <c r="D9" s="20">
        <v>0</v>
      </c>
      <c r="E9" s="21">
        <v>0.29849999999999999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</row>
    <row r="10" spans="1:13" ht="25.5" x14ac:dyDescent="0.25">
      <c r="A10" s="17"/>
      <c r="B10" s="19">
        <v>3000513</v>
      </c>
      <c r="C10" s="19" t="s">
        <v>1029</v>
      </c>
      <c r="D10" s="20">
        <v>2.9198999999999999E-2</v>
      </c>
      <c r="E10" s="21">
        <v>0.47432199999999997</v>
      </c>
      <c r="F10" s="21">
        <f t="shared" si="0"/>
        <v>3.8276629551546648E-2</v>
      </c>
      <c r="G10" s="21">
        <v>4.724449769128114E-3</v>
      </c>
      <c r="H10" s="21">
        <v>2.9177719610743225E-2</v>
      </c>
      <c r="I10" s="21">
        <v>4.3744601716753095E-3</v>
      </c>
      <c r="J10" s="22">
        <f t="shared" si="1"/>
        <v>9.9604272395716707E-3</v>
      </c>
      <c r="K10" s="22">
        <f t="shared" si="2"/>
        <v>7.1475009339375659E-2</v>
      </c>
      <c r="L10" s="23">
        <f t="shared" si="3"/>
        <v>8.069756315656168E-2</v>
      </c>
      <c r="M10" s="4"/>
    </row>
    <row r="11" spans="1:13" x14ac:dyDescent="0.25">
      <c r="A11" s="17"/>
      <c r="B11" s="19">
        <v>3000593</v>
      </c>
      <c r="C11" s="19" t="s">
        <v>1761</v>
      </c>
      <c r="D11" s="20">
        <v>7.067952</v>
      </c>
      <c r="E11" s="21">
        <v>9.496537</v>
      </c>
      <c r="F11" s="21">
        <f t="shared" si="0"/>
        <v>3.771382256411016</v>
      </c>
      <c r="G11" s="21">
        <v>1.9155111961299554</v>
      </c>
      <c r="H11" s="21">
        <v>0.90432517652516253</v>
      </c>
      <c r="I11" s="21">
        <v>0.9515458837558981</v>
      </c>
      <c r="J11" s="22">
        <f t="shared" si="1"/>
        <v>0.20170628473621019</v>
      </c>
      <c r="K11" s="22">
        <f t="shared" si="2"/>
        <v>0.29693312126884969</v>
      </c>
      <c r="L11" s="23">
        <f t="shared" si="3"/>
        <v>0.39713237113813338</v>
      </c>
      <c r="M11" s="4"/>
    </row>
    <row r="12" spans="1:13" x14ac:dyDescent="0.25">
      <c r="A12" s="17"/>
      <c r="B12" s="19">
        <v>3000594</v>
      </c>
      <c r="C12" s="19" t="s">
        <v>1762</v>
      </c>
      <c r="D12" s="20">
        <v>0.23882600000000001</v>
      </c>
      <c r="E12" s="21">
        <v>0.60714299999999999</v>
      </c>
      <c r="F12" s="21">
        <f t="shared" si="0"/>
        <v>8.3394150889944285E-2</v>
      </c>
      <c r="G12" s="21">
        <v>4.2540951748378575E-2</v>
      </c>
      <c r="H12" s="21">
        <v>2.0426599570782855E-2</v>
      </c>
      <c r="I12" s="21">
        <v>2.0426599570782855E-2</v>
      </c>
      <c r="J12" s="22">
        <f t="shared" si="1"/>
        <v>7.0067433452050965E-2</v>
      </c>
      <c r="K12" s="22">
        <f t="shared" si="2"/>
        <v>0.10371123659362198</v>
      </c>
      <c r="L12" s="23">
        <f t="shared" si="3"/>
        <v>0.137355039735193</v>
      </c>
      <c r="M12" s="4"/>
    </row>
    <row r="13" spans="1:13" ht="15.75" thickBot="1" x14ac:dyDescent="0.3">
      <c r="A13" s="41" t="s">
        <v>302</v>
      </c>
      <c r="B13" s="43"/>
      <c r="C13" s="43"/>
      <c r="D13" s="44">
        <f ca="1">OFFSET(D13,-MATCH("PROYECTOS",$A$8:$A$50,0)-1,0)-(OFFSET(D13,-MATCH("PROYECTOS",$A$8:$A$50,0),0))</f>
        <v>0</v>
      </c>
      <c r="E13" s="45">
        <f t="shared" ref="E13:I13" ca="1" si="4">OFFSET(E13,-MATCH("PROYECTOS",$A$8:$A$50,0)-1,0)-(OFFSET(E13,-MATCH("PROYECTOS",$A$8:$A$50,0),0))</f>
        <v>0</v>
      </c>
      <c r="F13" s="45">
        <f t="shared" ca="1" si="4"/>
        <v>0</v>
      </c>
      <c r="G13" s="45">
        <f t="shared" ca="1" si="4"/>
        <v>0</v>
      </c>
      <c r="H13" s="45">
        <f t="shared" ca="1" si="4"/>
        <v>0</v>
      </c>
      <c r="I13" s="45">
        <f t="shared" ca="1" si="4"/>
        <v>0</v>
      </c>
      <c r="J13" s="46">
        <f t="shared" ca="1" si="1"/>
        <v>0</v>
      </c>
      <c r="K13" s="46">
        <f t="shared" ca="1" si="2"/>
        <v>0</v>
      </c>
      <c r="L13" s="47">
        <f t="shared" ca="1" si="3"/>
        <v>0</v>
      </c>
      <c r="M13" s="4"/>
    </row>
    <row r="14" spans="1:13" ht="15.75" thickBot="1" x14ac:dyDescent="0.3"/>
    <row r="15" spans="1:13" ht="15.75" thickBot="1" x14ac:dyDescent="0.3">
      <c r="A15" s="89" t="s">
        <v>324</v>
      </c>
      <c r="B15" s="90"/>
      <c r="C15" s="90"/>
      <c r="D15" s="91"/>
    </row>
    <row r="16" spans="1:13" ht="15.75" thickBot="1" x14ac:dyDescent="0.3">
      <c r="A16" s="1" t="s">
        <v>1770</v>
      </c>
    </row>
    <row r="17" spans="1:4" ht="45" customHeight="1" x14ac:dyDescent="0.25">
      <c r="A17" s="82" t="s">
        <v>326</v>
      </c>
      <c r="B17" s="83"/>
      <c r="C17" s="83"/>
      <c r="D17" s="94" t="s">
        <v>327</v>
      </c>
    </row>
    <row r="18" spans="1:4" ht="15.75" thickBot="1" x14ac:dyDescent="0.3">
      <c r="A18" s="92"/>
      <c r="B18" s="93"/>
      <c r="C18" s="93"/>
      <c r="D18" s="95"/>
    </row>
    <row r="19" spans="1:4" x14ac:dyDescent="0.25">
      <c r="A19" s="17"/>
      <c r="B19" s="19">
        <v>3000001</v>
      </c>
      <c r="C19" s="19" t="s">
        <v>284</v>
      </c>
      <c r="D19" s="23">
        <v>0.13610602021129126</v>
      </c>
    </row>
    <row r="20" spans="1:4" ht="25.5" x14ac:dyDescent="0.25">
      <c r="A20" s="17"/>
      <c r="B20" s="19">
        <v>3000512</v>
      </c>
      <c r="C20" s="19" t="s">
        <v>1028</v>
      </c>
      <c r="D20" s="23">
        <v>0</v>
      </c>
    </row>
    <row r="21" spans="1:4" ht="25.5" x14ac:dyDescent="0.25">
      <c r="A21" s="17"/>
      <c r="B21" s="19">
        <v>3000513</v>
      </c>
      <c r="C21" s="19" t="s">
        <v>1029</v>
      </c>
      <c r="D21" s="23">
        <v>8.069756315656168E-2</v>
      </c>
    </row>
    <row r="22" spans="1:4" ht="15.75" thickBot="1" x14ac:dyDescent="0.3">
      <c r="A22" s="24"/>
      <c r="B22" s="26">
        <v>3000594</v>
      </c>
      <c r="C22" s="26" t="s">
        <v>1762</v>
      </c>
      <c r="D22" s="30">
        <v>0.137355039735193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topLeftCell="A6" workbookViewId="0">
      <selection activeCell="A17" sqref="A17:XFD4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119</v>
      </c>
      <c r="B1" s="49" t="s">
        <v>1756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1760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7.8029929999999998</v>
      </c>
      <c r="I6" s="14">
        <v>11.897139000000001</v>
      </c>
      <c r="J6" s="14">
        <v>4.0319678770028986</v>
      </c>
      <c r="K6" s="14">
        <v>2.0318490666686557</v>
      </c>
      <c r="L6" s="14">
        <v>0.98446274502202868</v>
      </c>
      <c r="M6" s="14">
        <v>1.0156560653122142</v>
      </c>
      <c r="N6" s="15">
        <v>0.17078467912904569</v>
      </c>
      <c r="O6" s="15">
        <v>0.25353253514905427</v>
      </c>
      <c r="P6" s="16">
        <v>0.33890230895031975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SUM(H8:OFFSET(H6,MATCH("PROYECTOS",$A$8:$A$26,0),0))</f>
        <v>7.8029930000000007</v>
      </c>
      <c r="I7" s="38">
        <f ca="1">SUM(I8:OFFSET(I6,MATCH("PROYECTOS",$A$8:$A$26,0),0))</f>
        <v>11.897138999999999</v>
      </c>
      <c r="J7" s="38">
        <f ca="1">SUM(J8:OFFSET(J6,MATCH("PROYECTOS",$A$8:$A$26,0),0))</f>
        <v>4.0319678770028986</v>
      </c>
      <c r="K7" s="38">
        <f ca="1">SUM(K8:OFFSET(K6,MATCH("PROYECTOS",$A$8:$A$26,0),0))</f>
        <v>2.0318490666686557</v>
      </c>
      <c r="L7" s="38">
        <f ca="1">SUM(L8:OFFSET(L6,MATCH("PROYECTOS",$A$8:$A$26,0),0))</f>
        <v>0.98446274502202868</v>
      </c>
      <c r="M7" s="38">
        <f ca="1">SUM(M8:OFFSET(M6,MATCH("PROYECTOS",$A$8:$A$26,0),0))</f>
        <v>1.0156560653122142</v>
      </c>
      <c r="N7" s="39">
        <f ca="1">IFERROR(K7/I7,0)</f>
        <v>0.17078467912904571</v>
      </c>
      <c r="O7" s="39">
        <f ca="1">IFERROR(SUM(K7,L7)/I7,0)</f>
        <v>0.25353253514905427</v>
      </c>
      <c r="P7" s="40">
        <f ca="1">IFERROR(SUM(K7,L7,M7)/I7,0)</f>
        <v>0.33890230895031981</v>
      </c>
      <c r="Q7" s="64"/>
      <c r="R7" s="38"/>
      <c r="S7" s="40"/>
    </row>
    <row r="8" spans="1:19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60</v>
      </c>
      <c r="G8" s="19" t="s">
        <v>318</v>
      </c>
      <c r="H8" s="20">
        <v>0.46701599999999999</v>
      </c>
      <c r="I8" s="21">
        <v>1.020637</v>
      </c>
      <c r="J8" s="21">
        <f t="shared" ref="J8:J16" si="0">SUM(K8,L8,M8)</f>
        <v>0.13891484015039168</v>
      </c>
      <c r="K8" s="21">
        <v>6.9072469021193683E-2</v>
      </c>
      <c r="L8" s="21">
        <v>3.0533249315340072E-2</v>
      </c>
      <c r="M8" s="21">
        <v>3.9309121813857928E-2</v>
      </c>
      <c r="N8" s="22">
        <f t="shared" ref="N8:N17" si="1">IFERROR(K8/I8,0)</f>
        <v>6.7675842656295712E-2</v>
      </c>
      <c r="O8" s="22">
        <f t="shared" ref="O8:O17" si="2">IFERROR(SUM(K8,L8)/I8,0)</f>
        <v>9.7591718051112941E-2</v>
      </c>
      <c r="P8" s="23">
        <f t="shared" ref="P8:P17" si="3">IFERROR(SUM(K8,L8,M8)/I8,0)</f>
        <v>0.13610602021129126</v>
      </c>
      <c r="Q8" s="70">
        <v>2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5002360</v>
      </c>
      <c r="C9" s="19" t="s">
        <v>1031</v>
      </c>
      <c r="D9" s="68">
        <v>3000593</v>
      </c>
      <c r="E9" s="19" t="s">
        <v>1761</v>
      </c>
      <c r="F9" s="69">
        <v>105</v>
      </c>
      <c r="G9" s="19" t="s">
        <v>668</v>
      </c>
      <c r="H9" s="20">
        <v>6.9490470000000002</v>
      </c>
      <c r="I9" s="21">
        <v>9.1615139999999986</v>
      </c>
      <c r="J9" s="21">
        <f t="shared" si="0"/>
        <v>3.7454112858395092</v>
      </c>
      <c r="K9" s="21">
        <v>1.9057779458817095</v>
      </c>
      <c r="L9" s="21">
        <v>0.89800522645236924</v>
      </c>
      <c r="M9" s="21">
        <v>0.94162811350543052</v>
      </c>
      <c r="N9" s="22">
        <f t="shared" si="1"/>
        <v>0.20801997856268187</v>
      </c>
      <c r="O9" s="22">
        <f t="shared" si="2"/>
        <v>0.30603928262665747</v>
      </c>
      <c r="P9" s="23">
        <f t="shared" si="3"/>
        <v>0.40882012359960479</v>
      </c>
      <c r="Q9" s="70">
        <v>0</v>
      </c>
      <c r="R9" s="21">
        <v>0</v>
      </c>
      <c r="S9" s="23">
        <f t="shared" ref="S9:S16" si="4">IFERROR(R9/Q9,0)</f>
        <v>0</v>
      </c>
    </row>
    <row r="10" spans="1:19" ht="25.5" x14ac:dyDescent="0.25">
      <c r="A10" s="17"/>
      <c r="B10" s="19">
        <v>5004132</v>
      </c>
      <c r="C10" s="19" t="s">
        <v>1476</v>
      </c>
      <c r="D10" s="68">
        <v>3000513</v>
      </c>
      <c r="E10" s="19" t="s">
        <v>1029</v>
      </c>
      <c r="F10" s="69">
        <v>538</v>
      </c>
      <c r="G10" s="19" t="s">
        <v>1038</v>
      </c>
      <c r="H10" s="20">
        <v>2.9198999999999999E-2</v>
      </c>
      <c r="I10" s="21">
        <v>0.47432199999999997</v>
      </c>
      <c r="J10" s="21">
        <f t="shared" si="0"/>
        <v>3.8276629551546648E-2</v>
      </c>
      <c r="K10" s="21">
        <v>4.724449769128114E-3</v>
      </c>
      <c r="L10" s="21">
        <v>2.9177719610743225E-2</v>
      </c>
      <c r="M10" s="21">
        <v>4.3744601716753095E-3</v>
      </c>
      <c r="N10" s="22">
        <f t="shared" si="1"/>
        <v>9.9604272395716707E-3</v>
      </c>
      <c r="O10" s="22">
        <f t="shared" si="2"/>
        <v>7.1475009339375659E-2</v>
      </c>
      <c r="P10" s="23">
        <f t="shared" si="3"/>
        <v>8.069756315656168E-2</v>
      </c>
      <c r="Q10" s="70">
        <v>0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5004147</v>
      </c>
      <c r="C11" s="19" t="s">
        <v>1763</v>
      </c>
      <c r="D11" s="68">
        <v>3000512</v>
      </c>
      <c r="E11" s="19" t="s">
        <v>1028</v>
      </c>
      <c r="F11" s="69">
        <v>117</v>
      </c>
      <c r="G11" s="19" t="s">
        <v>818</v>
      </c>
      <c r="H11" s="20">
        <v>0</v>
      </c>
      <c r="I11" s="21">
        <v>9.8500000000000004E-2</v>
      </c>
      <c r="J11" s="21">
        <f t="shared" si="0"/>
        <v>0</v>
      </c>
      <c r="K11" s="21">
        <v>0</v>
      </c>
      <c r="L11" s="21">
        <v>0</v>
      </c>
      <c r="M11" s="21">
        <v>0</v>
      </c>
      <c r="N11" s="22">
        <f t="shared" si="1"/>
        <v>0</v>
      </c>
      <c r="O11" s="22">
        <f t="shared" si="2"/>
        <v>0</v>
      </c>
      <c r="P11" s="23">
        <f t="shared" si="3"/>
        <v>0</v>
      </c>
      <c r="Q11" s="70">
        <v>0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5004369</v>
      </c>
      <c r="C12" s="19" t="s">
        <v>1764</v>
      </c>
      <c r="D12" s="68">
        <v>3000593</v>
      </c>
      <c r="E12" s="19" t="s">
        <v>1761</v>
      </c>
      <c r="F12" s="69">
        <v>51</v>
      </c>
      <c r="G12" s="19" t="s">
        <v>641</v>
      </c>
      <c r="H12" s="20">
        <v>7.2081000000000006E-2</v>
      </c>
      <c r="I12" s="21">
        <v>0.28819900000000004</v>
      </c>
      <c r="J12" s="21">
        <f t="shared" si="0"/>
        <v>2.5970970571506768E-2</v>
      </c>
      <c r="K12" s="21">
        <v>9.7332502482458949E-3</v>
      </c>
      <c r="L12" s="21">
        <v>6.31995007279329E-3</v>
      </c>
      <c r="M12" s="21">
        <v>9.9177702504675835E-3</v>
      </c>
      <c r="N12" s="22">
        <f t="shared" si="1"/>
        <v>3.3772671828305768E-2</v>
      </c>
      <c r="O12" s="22">
        <f t="shared" si="2"/>
        <v>5.5701790502531871E-2</v>
      </c>
      <c r="P12" s="23">
        <f t="shared" si="3"/>
        <v>9.011471438661052E-2</v>
      </c>
      <c r="Q12" s="70">
        <v>200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5004370</v>
      </c>
      <c r="C13" s="19" t="s">
        <v>1765</v>
      </c>
      <c r="D13" s="68">
        <v>3000593</v>
      </c>
      <c r="E13" s="19" t="s">
        <v>1761</v>
      </c>
      <c r="F13" s="69">
        <v>152</v>
      </c>
      <c r="G13" s="19" t="s">
        <v>1014</v>
      </c>
      <c r="H13" s="20">
        <v>4.6823999999999998E-2</v>
      </c>
      <c r="I13" s="21">
        <v>4.6823999999999998E-2</v>
      </c>
      <c r="J13" s="21">
        <f t="shared" si="0"/>
        <v>0</v>
      </c>
      <c r="K13" s="21">
        <v>0</v>
      </c>
      <c r="L13" s="21">
        <v>0</v>
      </c>
      <c r="M13" s="21">
        <v>0</v>
      </c>
      <c r="N13" s="22">
        <f t="shared" si="1"/>
        <v>0</v>
      </c>
      <c r="O13" s="22">
        <f t="shared" si="2"/>
        <v>0</v>
      </c>
      <c r="P13" s="23">
        <f t="shared" si="3"/>
        <v>0</v>
      </c>
      <c r="Q13" s="70">
        <v>500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5004371</v>
      </c>
      <c r="C14" s="19" t="s">
        <v>1766</v>
      </c>
      <c r="D14" s="68">
        <v>3000594</v>
      </c>
      <c r="E14" s="19" t="s">
        <v>1762</v>
      </c>
      <c r="F14" s="69">
        <v>6</v>
      </c>
      <c r="G14" s="19" t="s">
        <v>639</v>
      </c>
      <c r="H14" s="20">
        <v>0</v>
      </c>
      <c r="I14" s="21">
        <v>0.16249999999999998</v>
      </c>
      <c r="J14" s="21">
        <f t="shared" si="0"/>
        <v>0</v>
      </c>
      <c r="K14" s="21">
        <v>0</v>
      </c>
      <c r="L14" s="21">
        <v>0</v>
      </c>
      <c r="M14" s="21">
        <v>0</v>
      </c>
      <c r="N14" s="22">
        <f t="shared" si="1"/>
        <v>0</v>
      </c>
      <c r="O14" s="22">
        <f t="shared" si="2"/>
        <v>0</v>
      </c>
      <c r="P14" s="23">
        <f t="shared" si="3"/>
        <v>0</v>
      </c>
      <c r="Q14" s="70">
        <v>5</v>
      </c>
      <c r="R14" s="21">
        <v>0</v>
      </c>
      <c r="S14" s="23">
        <f t="shared" si="4"/>
        <v>0</v>
      </c>
    </row>
    <row r="15" spans="1:19" ht="25.5" x14ac:dyDescent="0.25">
      <c r="A15" s="17"/>
      <c r="B15" s="19">
        <v>5004372</v>
      </c>
      <c r="C15" s="19" t="s">
        <v>1767</v>
      </c>
      <c r="D15" s="68">
        <v>3000594</v>
      </c>
      <c r="E15" s="19" t="s">
        <v>1762</v>
      </c>
      <c r="F15" s="69">
        <v>533</v>
      </c>
      <c r="G15" s="19" t="s">
        <v>899</v>
      </c>
      <c r="H15" s="20">
        <v>0.23882600000000001</v>
      </c>
      <c r="I15" s="21">
        <v>0.44464300000000001</v>
      </c>
      <c r="J15" s="21">
        <f t="shared" si="0"/>
        <v>8.3394150889944285E-2</v>
      </c>
      <c r="K15" s="21">
        <v>4.2540951748378575E-2</v>
      </c>
      <c r="L15" s="21">
        <v>2.0426599570782855E-2</v>
      </c>
      <c r="M15" s="21">
        <v>2.0426599570782855E-2</v>
      </c>
      <c r="N15" s="22">
        <f t="shared" si="1"/>
        <v>9.5674398896144944E-2</v>
      </c>
      <c r="O15" s="22">
        <f t="shared" si="2"/>
        <v>0.14161372453667645</v>
      </c>
      <c r="P15" s="23">
        <f t="shared" si="3"/>
        <v>0.18755305017720797</v>
      </c>
      <c r="Q15" s="70">
        <v>0</v>
      </c>
      <c r="R15" s="21">
        <v>0</v>
      </c>
      <c r="S15" s="23">
        <f t="shared" si="4"/>
        <v>0</v>
      </c>
    </row>
    <row r="16" spans="1:19" ht="25.5" x14ac:dyDescent="0.25">
      <c r="A16" s="17"/>
      <c r="B16" s="19">
        <v>5004373</v>
      </c>
      <c r="C16" s="19" t="s">
        <v>1768</v>
      </c>
      <c r="D16" s="68">
        <v>3000512</v>
      </c>
      <c r="E16" s="19" t="s">
        <v>1028</v>
      </c>
      <c r="F16" s="69">
        <v>86</v>
      </c>
      <c r="G16" s="19" t="s">
        <v>508</v>
      </c>
      <c r="H16" s="20">
        <v>0</v>
      </c>
      <c r="I16" s="21">
        <v>0.2</v>
      </c>
      <c r="J16" s="21">
        <f t="shared" si="0"/>
        <v>0</v>
      </c>
      <c r="K16" s="21">
        <v>0</v>
      </c>
      <c r="L16" s="21">
        <v>0</v>
      </c>
      <c r="M16" s="21">
        <v>0</v>
      </c>
      <c r="N16" s="22">
        <f t="shared" si="1"/>
        <v>0</v>
      </c>
      <c r="O16" s="22">
        <f t="shared" si="2"/>
        <v>0</v>
      </c>
      <c r="P16" s="23">
        <f t="shared" si="3"/>
        <v>0</v>
      </c>
      <c r="Q16" s="70">
        <v>0</v>
      </c>
      <c r="R16" s="21">
        <v>0</v>
      </c>
      <c r="S16" s="23">
        <f t="shared" si="4"/>
        <v>0</v>
      </c>
    </row>
    <row r="17" spans="1:19" ht="15.75" thickBot="1" x14ac:dyDescent="0.3">
      <c r="A17" s="41" t="s">
        <v>302</v>
      </c>
      <c r="B17" s="43"/>
      <c r="C17" s="43"/>
      <c r="D17" s="65"/>
      <c r="E17" s="43"/>
      <c r="F17" s="66"/>
      <c r="G17" s="43"/>
      <c r="H17" s="44">
        <f t="shared" ref="H17:M17" ca="1" si="5">OFFSET(H17,-MATCH("PROYECTOS",$A$8:$A$26,0)-1,0)-(OFFSET(H17,-MATCH("PROYECTOS",$A$8:$A$26,0),0))</f>
        <v>0</v>
      </c>
      <c r="I17" s="45">
        <f t="shared" ca="1" si="5"/>
        <v>0</v>
      </c>
      <c r="J17" s="45">
        <f t="shared" ca="1" si="5"/>
        <v>0</v>
      </c>
      <c r="K17" s="45">
        <f t="shared" ca="1" si="5"/>
        <v>0</v>
      </c>
      <c r="L17" s="45">
        <f t="shared" ca="1" si="5"/>
        <v>0</v>
      </c>
      <c r="M17" s="45">
        <f t="shared" ca="1" si="5"/>
        <v>0</v>
      </c>
      <c r="N17" s="46">
        <f t="shared" ca="1" si="1"/>
        <v>0</v>
      </c>
      <c r="O17" s="46">
        <f t="shared" ca="1" si="2"/>
        <v>0</v>
      </c>
      <c r="P17" s="47">
        <f t="shared" ca="1" si="3"/>
        <v>0</v>
      </c>
      <c r="Q17" s="67"/>
      <c r="R17" s="45"/>
      <c r="S17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120</v>
      </c>
      <c r="B1" s="50" t="s">
        <v>79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1771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3.3961969999999999</v>
      </c>
      <c r="E6" s="14">
        <v>3.3961970000000004</v>
      </c>
      <c r="F6" s="14">
        <v>0.42333522002445534</v>
      </c>
      <c r="G6" s="14">
        <v>0.31065436944481917</v>
      </c>
      <c r="H6" s="14">
        <v>3.3866879661218263E-2</v>
      </c>
      <c r="I6" s="14">
        <v>7.8813970918417908E-2</v>
      </c>
      <c r="J6" s="15">
        <v>9.1471245468039433E-2</v>
      </c>
      <c r="K6" s="15">
        <v>0.10144324640356181</v>
      </c>
      <c r="L6" s="16">
        <v>0.12464978327949035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3.3961970000000004</v>
      </c>
      <c r="E7" s="38">
        <f ca="1">SUM(E8:OFFSET(E6,MATCH("GOBIERNOS REGIONALES",$A$8:$A$50,0),0))</f>
        <v>3.3961970000000004</v>
      </c>
      <c r="F7" s="38">
        <f ca="1">SUM(F8:OFFSET(F6,MATCH("GOBIERNOS REGIONALES",$A$8:$A$50,0),0))</f>
        <v>0.42333522002445534</v>
      </c>
      <c r="G7" s="38">
        <f ca="1">SUM(G8:OFFSET(G6,MATCH("GOBIERNOS REGIONALES",$A$8:$A$50,0),0))</f>
        <v>0.31065436944481917</v>
      </c>
      <c r="H7" s="38">
        <f ca="1">SUM(H8:OFFSET(H6,MATCH("GOBIERNOS REGIONALES",$A$8:$A$50,0),0))</f>
        <v>3.3866879661218263E-2</v>
      </c>
      <c r="I7" s="38">
        <f ca="1">SUM(I8:OFFSET(I6,MATCH("GOBIERNOS REGIONALES",$A$8:$A$50,0),0))</f>
        <v>7.8813970918417908E-2</v>
      </c>
      <c r="J7" s="39">
        <f ca="1">IFERROR(G7/E7,0)</f>
        <v>9.1471245468039433E-2</v>
      </c>
      <c r="K7" s="39">
        <f ca="1">IFERROR(SUM(G7,H7)/E7,0)</f>
        <v>0.10144324640356181</v>
      </c>
      <c r="L7" s="40">
        <f ca="1">IFERROR(SUM(G7,H7,I7)/E7,0)</f>
        <v>0.12464978327949035</v>
      </c>
      <c r="M7" s="4"/>
    </row>
    <row r="8" spans="1:13" x14ac:dyDescent="0.25">
      <c r="A8" s="17"/>
      <c r="B8" s="18">
        <v>16</v>
      </c>
      <c r="C8" s="19" t="s">
        <v>119</v>
      </c>
      <c r="D8" s="20">
        <v>3.3961970000000004</v>
      </c>
      <c r="E8" s="21">
        <v>3.3961970000000004</v>
      </c>
      <c r="F8" s="21">
        <f t="shared" ref="F8:F10" si="0">SUM(G8,H8,I8)</f>
        <v>0.42333522002445534</v>
      </c>
      <c r="G8" s="21">
        <v>0.31065436944481917</v>
      </c>
      <c r="H8" s="21">
        <v>3.3866879661218263E-2</v>
      </c>
      <c r="I8" s="21">
        <v>7.8813970918417908E-2</v>
      </c>
      <c r="J8" s="22">
        <f t="shared" ref="J8:J10" si="1">IFERROR(G8/E8,0)</f>
        <v>9.1471245468039433E-2</v>
      </c>
      <c r="K8" s="22">
        <f t="shared" ref="K8:K10" si="2">IFERROR(SUM(G8,H8)/E8,0)</f>
        <v>0.10144324640356181</v>
      </c>
      <c r="L8" s="23">
        <f t="shared" ref="L8:L10" si="3">IFERROR(SUM(G8,H8,I8)/E8,0)</f>
        <v>0.12464978327949035</v>
      </c>
      <c r="M8" s="4"/>
    </row>
    <row r="9" spans="1:13" ht="15.75" thickBot="1" x14ac:dyDescent="0.3">
      <c r="A9" s="41" t="s">
        <v>214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241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120</v>
      </c>
      <c r="B1" s="51" t="s">
        <v>79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1772</v>
      </c>
      <c r="N2" s="72" t="s">
        <v>1781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3.3961969999999999</v>
      </c>
      <c r="E6" s="14">
        <f ca="1">SUM(E7:OFFSET(E7,50,0))</f>
        <v>3.3961970000000004</v>
      </c>
      <c r="F6" s="14">
        <f ca="1">SUM(F7:OFFSET(F7,50,0))</f>
        <v>0.42333522002445534</v>
      </c>
      <c r="G6" s="14">
        <f ca="1">SUM(G7:OFFSET(G7,50,0))</f>
        <v>0.31065436944481917</v>
      </c>
      <c r="H6" s="14">
        <f ca="1">SUM(H7:OFFSET(H7,50,0))</f>
        <v>3.3866879661218263E-2</v>
      </c>
      <c r="I6" s="14">
        <f ca="1">SUM(I7:OFFSET(I7,50,0))</f>
        <v>7.8813970918417908E-2</v>
      </c>
      <c r="J6" s="15">
        <f ca="1">IFERROR(G6/E6,0)</f>
        <v>9.1471245468039433E-2</v>
      </c>
      <c r="K6" s="15">
        <f ca="1">IFERROR(SUM(G6,H6)/E6,0)</f>
        <v>0.10144324640356181</v>
      </c>
      <c r="L6" s="16">
        <f ca="1">IFERROR(SUM(G6,H6,I6)/E6,0)</f>
        <v>0.12464978327949035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2</v>
      </c>
      <c r="C7" s="19" t="s">
        <v>259</v>
      </c>
      <c r="D7" s="20">
        <v>0</v>
      </c>
      <c r="E7" s="21">
        <v>0.45891500000000002</v>
      </c>
      <c r="F7" s="21">
        <f t="shared" ref="F7:F9" si="0">SUM(G7,H7,I7)</f>
        <v>0</v>
      </c>
      <c r="G7" s="21">
        <v>0</v>
      </c>
      <c r="H7" s="21">
        <v>0</v>
      </c>
      <c r="I7" s="21">
        <v>0</v>
      </c>
      <c r="J7" s="22">
        <f t="shared" ref="J7:J9" si="1">IFERROR(G7/E7,0)</f>
        <v>0</v>
      </c>
      <c r="K7" s="22">
        <f t="shared" ref="K7:K9" si="2">IFERROR(SUM(G7,H7)/E7,0)</f>
        <v>0</v>
      </c>
      <c r="L7" s="23">
        <f t="shared" ref="L7:L9" si="3">IFERROR(SUM(G7,H7,I7)/E7,0)</f>
        <v>0</v>
      </c>
      <c r="M7" s="4"/>
      <c r="N7" t="s">
        <v>278</v>
      </c>
      <c r="O7" s="5">
        <v>0.1910490223672241</v>
      </c>
      <c r="P7" s="71">
        <v>0.15646892134353813</v>
      </c>
    </row>
    <row r="8" spans="1:16" x14ac:dyDescent="0.25">
      <c r="A8" s="17"/>
      <c r="B8" s="55">
        <v>15</v>
      </c>
      <c r="C8" s="19" t="s">
        <v>272</v>
      </c>
      <c r="D8" s="20">
        <v>2.699157</v>
      </c>
      <c r="E8" s="21">
        <v>1.7162790000000001</v>
      </c>
      <c r="F8" s="21">
        <f t="shared" si="0"/>
        <v>0.23228619765723124</v>
      </c>
      <c r="G8" s="21">
        <v>0.19429934796062298</v>
      </c>
      <c r="H8" s="21">
        <v>2.3866879884735681E-2</v>
      </c>
      <c r="I8" s="21">
        <v>1.4119969811872579E-2</v>
      </c>
      <c r="J8" s="22">
        <f t="shared" si="1"/>
        <v>0.1132096517877472</v>
      </c>
      <c r="K8" s="22">
        <f t="shared" si="2"/>
        <v>0.12711582897964646</v>
      </c>
      <c r="L8" s="23">
        <f t="shared" si="3"/>
        <v>0.1353429119957951</v>
      </c>
      <c r="M8" s="4"/>
      <c r="N8" t="s">
        <v>272</v>
      </c>
      <c r="O8" s="5">
        <v>0.23228619765723124</v>
      </c>
      <c r="P8" s="71">
        <v>0.1353429119957951</v>
      </c>
    </row>
    <row r="9" spans="1:16" ht="15.75" thickBot="1" x14ac:dyDescent="0.3">
      <c r="A9" s="24"/>
      <c r="B9" s="56">
        <v>21</v>
      </c>
      <c r="C9" s="26" t="s">
        <v>278</v>
      </c>
      <c r="D9" s="27">
        <v>0.6970400000000001</v>
      </c>
      <c r="E9" s="28">
        <v>1.2210030000000001</v>
      </c>
      <c r="F9" s="28">
        <f t="shared" si="0"/>
        <v>0.1910490223672241</v>
      </c>
      <c r="G9" s="28">
        <v>0.11635502148419619</v>
      </c>
      <c r="H9" s="28">
        <v>9.9999997764825821E-3</v>
      </c>
      <c r="I9" s="28">
        <v>6.4694001106545329E-2</v>
      </c>
      <c r="J9" s="29">
        <f t="shared" si="1"/>
        <v>9.5294623751289873E-2</v>
      </c>
      <c r="K9" s="29">
        <f t="shared" si="2"/>
        <v>0.10348461163541675</v>
      </c>
      <c r="L9" s="30">
        <f t="shared" si="3"/>
        <v>0.15646892134353813</v>
      </c>
      <c r="M9" s="4"/>
      <c r="N9" t="s">
        <v>259</v>
      </c>
      <c r="O9" s="5">
        <v>0</v>
      </c>
      <c r="P9" s="71">
        <v>0</v>
      </c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120</v>
      </c>
      <c r="B1" s="49" t="s">
        <v>79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1773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3.3961969999999999</v>
      </c>
      <c r="E6" s="14">
        <v>3.3961970000000004</v>
      </c>
      <c r="F6" s="14">
        <v>0.42333522002445534</v>
      </c>
      <c r="G6" s="14">
        <v>0.31065436944481917</v>
      </c>
      <c r="H6" s="14">
        <v>3.3866879661218263E-2</v>
      </c>
      <c r="I6" s="14">
        <v>7.8813970918417908E-2</v>
      </c>
      <c r="J6" s="15">
        <v>9.1471245468039433E-2</v>
      </c>
      <c r="K6" s="15">
        <v>0.10144324640356181</v>
      </c>
      <c r="L6" s="16">
        <v>0.12464978327949035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1.3503769999999999</v>
      </c>
      <c r="E7" s="38">
        <f ca="1">SUM(E8:OFFSET(E6,MATCH("PROYECTOS",$A$8:$A$50,0),0))</f>
        <v>1.3503769999999999</v>
      </c>
      <c r="F7" s="38">
        <f ca="1">SUM(F8:OFFSET(F6,MATCH("PROYECTOS",$A$8:$A$50,0),0))</f>
        <v>0.15610745112644508</v>
      </c>
      <c r="G7" s="38">
        <f ca="1">SUM(G8:OFFSET(G6,MATCH("PROYECTOS",$A$8:$A$50,0),0))</f>
        <v>4.3426600546808913E-2</v>
      </c>
      <c r="H7" s="38">
        <f ca="1">SUM(H8:OFFSET(H6,MATCH("PROYECTOS",$A$8:$A$50,0),0))</f>
        <v>3.3866879661218263E-2</v>
      </c>
      <c r="I7" s="38">
        <f ca="1">SUM(I8:OFFSET(I6,MATCH("PROYECTOS",$A$8:$A$50,0),0))</f>
        <v>7.8813970918417908E-2</v>
      </c>
      <c r="J7" s="39">
        <f ca="1">IFERROR(G7/E7,0)</f>
        <v>3.2158871594235472E-2</v>
      </c>
      <c r="K7" s="39">
        <f ca="1">IFERROR(SUM(G7,H7)/E7,0)</f>
        <v>5.7238445417855298E-2</v>
      </c>
      <c r="L7" s="40">
        <f ca="1">IFERROR(SUM(G7,H7,I7)/E7,0)</f>
        <v>0.11560286581187705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0.55771599999999999</v>
      </c>
      <c r="E8" s="21">
        <v>0.55771599999999999</v>
      </c>
      <c r="F8" s="21">
        <f t="shared" ref="F8:F10" si="0">SUM(G8,H8,I8)</f>
        <v>5.6413450802210718E-2</v>
      </c>
      <c r="G8" s="21">
        <v>2.842660088208504E-2</v>
      </c>
      <c r="H8" s="21">
        <v>1.3866880108253099E-2</v>
      </c>
      <c r="I8" s="21">
        <v>1.4119969811872579E-2</v>
      </c>
      <c r="J8" s="22">
        <f t="shared" ref="J8:J11" si="1">IFERROR(G8/E8,0)</f>
        <v>5.0969670732209656E-2</v>
      </c>
      <c r="K8" s="22">
        <f t="shared" ref="K8:K11" si="2">IFERROR(SUM(G8,H8)/E8,0)</f>
        <v>7.5833364992824559E-2</v>
      </c>
      <c r="L8" s="23">
        <f t="shared" ref="L8:L11" si="3">IFERROR(SUM(G8,H8,I8)/E8,0)</f>
        <v>0.10115085599518522</v>
      </c>
      <c r="M8" s="4"/>
    </row>
    <row r="9" spans="1:13" ht="25.5" x14ac:dyDescent="0.25">
      <c r="A9" s="17"/>
      <c r="B9" s="19">
        <v>3000517</v>
      </c>
      <c r="C9" s="19" t="s">
        <v>1775</v>
      </c>
      <c r="D9" s="20">
        <v>0.343615</v>
      </c>
      <c r="E9" s="21">
        <v>0.343615</v>
      </c>
      <c r="F9" s="21">
        <f t="shared" si="0"/>
        <v>7.2800000198185444E-2</v>
      </c>
      <c r="G9" s="21">
        <v>9.9999997764825821E-3</v>
      </c>
      <c r="H9" s="21">
        <v>1.4999999664723873E-2</v>
      </c>
      <c r="I9" s="21">
        <v>4.7800000756978989E-2</v>
      </c>
      <c r="J9" s="22">
        <f t="shared" si="1"/>
        <v>2.9102337722400309E-2</v>
      </c>
      <c r="K9" s="22">
        <f t="shared" si="2"/>
        <v>7.2755844306000766E-2</v>
      </c>
      <c r="L9" s="23">
        <f t="shared" si="3"/>
        <v>0.21186502393139253</v>
      </c>
      <c r="M9" s="4"/>
    </row>
    <row r="10" spans="1:13" ht="51" x14ac:dyDescent="0.25">
      <c r="A10" s="17"/>
      <c r="B10" s="19">
        <v>3000518</v>
      </c>
      <c r="C10" s="19" t="s">
        <v>1776</v>
      </c>
      <c r="D10" s="20">
        <v>0.44904600000000006</v>
      </c>
      <c r="E10" s="21">
        <v>0.44904600000000006</v>
      </c>
      <c r="F10" s="21">
        <f t="shared" si="0"/>
        <v>2.6894000126048923E-2</v>
      </c>
      <c r="G10" s="21">
        <v>4.999999888241291E-3</v>
      </c>
      <c r="H10" s="21">
        <v>4.999999888241291E-3</v>
      </c>
      <c r="I10" s="21">
        <v>1.689400034956634E-2</v>
      </c>
      <c r="J10" s="22">
        <f t="shared" si="1"/>
        <v>1.1134716461657135E-2</v>
      </c>
      <c r="K10" s="22">
        <f t="shared" si="2"/>
        <v>2.2269432923314271E-2</v>
      </c>
      <c r="L10" s="23">
        <f t="shared" si="3"/>
        <v>5.9891414523342637E-2</v>
      </c>
      <c r="M10" s="4"/>
    </row>
    <row r="11" spans="1:13" ht="15.75" thickBot="1" x14ac:dyDescent="0.3">
      <c r="A11" s="41" t="s">
        <v>302</v>
      </c>
      <c r="B11" s="43"/>
      <c r="C11" s="43"/>
      <c r="D11" s="44">
        <f ca="1">OFFSET(D11,-MATCH("PROYECTOS",$A$8:$A$50,0)-1,0)-(OFFSET(D11,-MATCH("PROYECTOS",$A$8:$A$50,0),0))</f>
        <v>2.04582</v>
      </c>
      <c r="E11" s="45">
        <f t="shared" ref="E11:I11" ca="1" si="4">OFFSET(E11,-MATCH("PROYECTOS",$A$8:$A$50,0)-1,0)-(OFFSET(E11,-MATCH("PROYECTOS",$A$8:$A$50,0),0))</f>
        <v>2.0458200000000004</v>
      </c>
      <c r="F11" s="45">
        <f t="shared" ca="1" si="4"/>
        <v>0.26722776889801025</v>
      </c>
      <c r="G11" s="45">
        <f t="shared" ca="1" si="4"/>
        <v>0.26722776889801025</v>
      </c>
      <c r="H11" s="45">
        <f t="shared" ca="1" si="4"/>
        <v>0</v>
      </c>
      <c r="I11" s="45">
        <f t="shared" ca="1" si="4"/>
        <v>0</v>
      </c>
      <c r="J11" s="46">
        <f t="shared" ca="1" si="1"/>
        <v>0.13062134933572367</v>
      </c>
      <c r="K11" s="46">
        <f t="shared" ca="1" si="2"/>
        <v>0.13062134933572367</v>
      </c>
      <c r="L11" s="47">
        <f t="shared" ca="1" si="3"/>
        <v>0.13062134933572367</v>
      </c>
      <c r="M11" s="4"/>
    </row>
    <row r="12" spans="1:13" ht="15.75" thickBot="1" x14ac:dyDescent="0.3"/>
    <row r="13" spans="1:13" ht="15.75" thickBot="1" x14ac:dyDescent="0.3">
      <c r="A13" s="89" t="s">
        <v>324</v>
      </c>
      <c r="B13" s="90"/>
      <c r="C13" s="90"/>
      <c r="D13" s="91"/>
    </row>
    <row r="14" spans="1:13" ht="15.75" thickBot="1" x14ac:dyDescent="0.3">
      <c r="A14" s="1" t="s">
        <v>1782</v>
      </c>
    </row>
    <row r="15" spans="1:13" ht="45" customHeight="1" x14ac:dyDescent="0.25">
      <c r="A15" s="82" t="s">
        <v>326</v>
      </c>
      <c r="B15" s="83"/>
      <c r="C15" s="83"/>
      <c r="D15" s="94" t="s">
        <v>327</v>
      </c>
    </row>
    <row r="16" spans="1:13" ht="15.75" thickBot="1" x14ac:dyDescent="0.3">
      <c r="A16" s="92"/>
      <c r="B16" s="93"/>
      <c r="C16" s="93"/>
      <c r="D16" s="95"/>
    </row>
    <row r="17" spans="1:4" x14ac:dyDescent="0.25">
      <c r="A17" s="17"/>
      <c r="B17" s="19">
        <v>3000001</v>
      </c>
      <c r="C17" s="19" t="s">
        <v>284</v>
      </c>
      <c r="D17" s="23">
        <v>0.10115085599518522</v>
      </c>
    </row>
    <row r="18" spans="1:4" ht="25.5" x14ac:dyDescent="0.25">
      <c r="A18" s="17"/>
      <c r="B18" s="19">
        <v>3000517</v>
      </c>
      <c r="C18" s="19" t="s">
        <v>1775</v>
      </c>
      <c r="D18" s="23">
        <v>0.21186502393139253</v>
      </c>
    </row>
    <row r="19" spans="1:4" ht="51.75" thickBot="1" x14ac:dyDescent="0.3">
      <c r="A19" s="24"/>
      <c r="B19" s="26">
        <v>3000518</v>
      </c>
      <c r="C19" s="26" t="s">
        <v>1776</v>
      </c>
      <c r="D19" s="30">
        <v>5.9891414523342637E-2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workbookViewId="0">
      <selection activeCell="A18" sqref="A18:L1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30</v>
      </c>
      <c r="B1" s="50" t="s">
        <v>19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511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4256.864099999998</v>
      </c>
      <c r="E6" s="14">
        <v>4606.1518499999993</v>
      </c>
      <c r="F6" s="14">
        <v>1395.5417646800556</v>
      </c>
      <c r="G6" s="14">
        <v>665.11654163776132</v>
      </c>
      <c r="H6" s="14">
        <v>365.62821100600416</v>
      </c>
      <c r="I6" s="14">
        <v>364.79701203629031</v>
      </c>
      <c r="J6" s="15">
        <v>0.14439744135612059</v>
      </c>
      <c r="K6" s="15">
        <v>0.22377567787821967</v>
      </c>
      <c r="L6" s="16">
        <v>0.30297346030397498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3679.3637470000017</v>
      </c>
      <c r="E7" s="38">
        <f ca="1">SUM(E8:OFFSET(E6,MATCH("GOBIERNOS REGIONALES",$A$8:$A$50,0),0))</f>
        <v>3757.5885480000015</v>
      </c>
      <c r="F7" s="38">
        <f ca="1">SUM(F8:OFFSET(F6,MATCH("GOBIERNOS REGIONALES",$A$8:$A$50,0),0))</f>
        <v>1162.3849502898938</v>
      </c>
      <c r="G7" s="38">
        <f ca="1">SUM(G8:OFFSET(G6,MATCH("GOBIERNOS REGIONALES",$A$8:$A$50,0),0))</f>
        <v>583.92480540399265</v>
      </c>
      <c r="H7" s="38">
        <f ca="1">SUM(H8:OFFSET(H6,MATCH("GOBIERNOS REGIONALES",$A$8:$A$50,0),0))</f>
        <v>293.14274834177559</v>
      </c>
      <c r="I7" s="38">
        <f ca="1">SUM(I8:OFFSET(I6,MATCH("GOBIERNOS REGIONALES",$A$8:$A$50,0),0))</f>
        <v>285.31739654412559</v>
      </c>
      <c r="J7" s="39">
        <f ca="1">IFERROR(G7/E7,0)</f>
        <v>0.15539881441111747</v>
      </c>
      <c r="K7" s="39">
        <f ca="1">IFERROR(SUM(G7,H7)/E7,0)</f>
        <v>0.23341234479027581</v>
      </c>
      <c r="L7" s="40">
        <f ca="1">IFERROR(SUM(G7,H7,I7)/E7,0)</f>
        <v>0.30934332895723243</v>
      </c>
      <c r="M7" s="4"/>
    </row>
    <row r="8" spans="1:13" x14ac:dyDescent="0.25">
      <c r="A8" s="17"/>
      <c r="B8" s="18">
        <v>7</v>
      </c>
      <c r="C8" s="19" t="s">
        <v>111</v>
      </c>
      <c r="D8" s="20">
        <v>3679.3637470000017</v>
      </c>
      <c r="E8" s="21">
        <v>3757.5885480000015</v>
      </c>
      <c r="F8" s="21">
        <f t="shared" ref="F8:F19" si="0">SUM(G8,H8,I8)</f>
        <v>1162.3849502898938</v>
      </c>
      <c r="G8" s="21">
        <v>583.92480540399265</v>
      </c>
      <c r="H8" s="21">
        <v>293.14274834177559</v>
      </c>
      <c r="I8" s="21">
        <v>285.31739654412559</v>
      </c>
      <c r="J8" s="22">
        <f t="shared" ref="J8:J19" si="1">IFERROR(G8/E8,0)</f>
        <v>0.15539881441111747</v>
      </c>
      <c r="K8" s="22">
        <f t="shared" ref="K8:K19" si="2">IFERROR(SUM(G8,H8)/E8,0)</f>
        <v>0.23341234479027581</v>
      </c>
      <c r="L8" s="23">
        <f t="shared" ref="L8:L19" si="3">IFERROR(SUM(G8,H8,I8)/E8,0)</f>
        <v>0.30934332895723243</v>
      </c>
      <c r="M8" s="4"/>
    </row>
    <row r="9" spans="1:13" x14ac:dyDescent="0.25">
      <c r="A9" s="34" t="s">
        <v>214</v>
      </c>
      <c r="B9" s="57"/>
      <c r="C9" s="36"/>
      <c r="D9" s="37">
        <f ca="1">SUM(D10:OFFSET(D8,(MATCH("GOBIERNOS LOCALES",$A$8:$A$50,0)-MATCH("GOBIERNOS REGIONALES",$A$8:$A$50,0)),0))</f>
        <v>3.1377459999999999</v>
      </c>
      <c r="E9" s="38">
        <f ca="1">SUM(E10:OFFSET(E8,(MATCH("GOBIERNOS LOCALES",$A$8:$A$50,0)-MATCH("GOBIERNOS REGIONALES",$A$8:$A$50,0)),0))</f>
        <v>21.421128000000003</v>
      </c>
      <c r="F9" s="38">
        <f ca="1">SUM(F10:OFFSET(F8,(MATCH("GOBIERNOS LOCALES",$A$8:$A$50,0)-MATCH("GOBIERNOS REGIONALES",$A$8:$A$50,0)),0))</f>
        <v>13.988728243068181</v>
      </c>
      <c r="G9" s="38">
        <f ca="1">SUM(G10:OFFSET(G8,(MATCH("GOBIERNOS LOCALES",$A$8:$A$50,0)-MATCH("GOBIERNOS REGIONALES",$A$8:$A$50,0)),0))</f>
        <v>0.14212561672320589</v>
      </c>
      <c r="H9" s="38">
        <f ca="1">SUM(H10:OFFSET(H8,(MATCH("GOBIERNOS LOCALES",$A$8:$A$50,0)-MATCH("GOBIERNOS REGIONALES",$A$8:$A$50,0)),0))</f>
        <v>0.35572282603970962</v>
      </c>
      <c r="I9" s="38">
        <f ca="1">SUM(I10:OFFSET(I8,(MATCH("GOBIERNOS LOCALES",$A$8:$A$50,0)-MATCH("GOBIERNOS REGIONALES",$A$8:$A$50,0)),0))</f>
        <v>13.490879800305265</v>
      </c>
      <c r="J9" s="39">
        <f t="shared" ca="1" si="1"/>
        <v>6.6348334561656076E-3</v>
      </c>
      <c r="K9" s="39">
        <f t="shared" ca="1" si="2"/>
        <v>2.3241000322808184E-2</v>
      </c>
      <c r="L9" s="40">
        <f t="shared" ca="1" si="3"/>
        <v>0.65303415595426062</v>
      </c>
      <c r="M9" s="4"/>
    </row>
    <row r="10" spans="1:13" x14ac:dyDescent="0.25">
      <c r="A10" s="17"/>
      <c r="B10" s="18">
        <v>445</v>
      </c>
      <c r="C10" s="19" t="s">
        <v>220</v>
      </c>
      <c r="D10" s="20">
        <v>0.27495700000000001</v>
      </c>
      <c r="E10" s="21">
        <v>0.27495700000000001</v>
      </c>
      <c r="F10" s="21">
        <f t="shared" si="0"/>
        <v>8.4996289955597604E-2</v>
      </c>
      <c r="G10" s="21">
        <v>1.7199729511048645E-2</v>
      </c>
      <c r="H10" s="21">
        <v>3.2310689508449286E-2</v>
      </c>
      <c r="I10" s="21">
        <v>3.5485870936099673E-2</v>
      </c>
      <c r="J10" s="22">
        <f t="shared" si="1"/>
        <v>6.2554252159605486E-2</v>
      </c>
      <c r="K10" s="22">
        <f t="shared" si="2"/>
        <v>0.18006604312491745</v>
      </c>
      <c r="L10" s="23">
        <f t="shared" si="3"/>
        <v>0.30912575404735143</v>
      </c>
      <c r="M10" s="4"/>
    </row>
    <row r="11" spans="1:13" x14ac:dyDescent="0.25">
      <c r="A11" s="17"/>
      <c r="B11" s="18">
        <v>448</v>
      </c>
      <c r="C11" s="19" t="s">
        <v>223</v>
      </c>
      <c r="D11" s="20">
        <v>0.97224599999999994</v>
      </c>
      <c r="E11" s="21">
        <v>0.54793200000000009</v>
      </c>
      <c r="F11" s="21">
        <f t="shared" si="0"/>
        <v>0.29172114469110966</v>
      </c>
      <c r="G11" s="21">
        <v>0</v>
      </c>
      <c r="H11" s="21">
        <v>0.11893990449607372</v>
      </c>
      <c r="I11" s="21">
        <v>0.17278124019503593</v>
      </c>
      <c r="J11" s="22">
        <f t="shared" si="1"/>
        <v>0</v>
      </c>
      <c r="K11" s="22">
        <f t="shared" si="2"/>
        <v>0.21707055710576076</v>
      </c>
      <c r="L11" s="23">
        <f t="shared" si="3"/>
        <v>0.53240391999574699</v>
      </c>
      <c r="M11" s="4"/>
    </row>
    <row r="12" spans="1:13" x14ac:dyDescent="0.25">
      <c r="A12" s="17"/>
      <c r="B12" s="18">
        <v>451</v>
      </c>
      <c r="C12" s="19" t="s">
        <v>226</v>
      </c>
      <c r="D12" s="20">
        <v>0.59054300000000004</v>
      </c>
      <c r="E12" s="21">
        <v>0.63188100000000003</v>
      </c>
      <c r="F12" s="21">
        <f t="shared" si="0"/>
        <v>0.20167034119367599</v>
      </c>
      <c r="G12" s="21">
        <v>6.8700887262821198E-2</v>
      </c>
      <c r="H12" s="21">
        <v>0.1329694539308548</v>
      </c>
      <c r="I12" s="21">
        <v>0</v>
      </c>
      <c r="J12" s="22">
        <f t="shared" si="1"/>
        <v>0.10872440738496836</v>
      </c>
      <c r="K12" s="22">
        <f t="shared" si="2"/>
        <v>0.31915873589121369</v>
      </c>
      <c r="L12" s="23">
        <f t="shared" si="3"/>
        <v>0.31915873589121369</v>
      </c>
      <c r="M12" s="4"/>
    </row>
    <row r="13" spans="1:13" x14ac:dyDescent="0.25">
      <c r="A13" s="17"/>
      <c r="B13" s="18">
        <v>452</v>
      </c>
      <c r="C13" s="19" t="s">
        <v>227</v>
      </c>
      <c r="D13" s="20">
        <v>0</v>
      </c>
      <c r="E13" s="21">
        <v>2.2067169999999998</v>
      </c>
      <c r="F13" s="21">
        <f t="shared" si="0"/>
        <v>3.8399999029934406E-3</v>
      </c>
      <c r="G13" s="21">
        <v>0</v>
      </c>
      <c r="H13" s="21">
        <v>0</v>
      </c>
      <c r="I13" s="21">
        <v>3.8399999029934406E-3</v>
      </c>
      <c r="J13" s="22">
        <f t="shared" si="1"/>
        <v>0</v>
      </c>
      <c r="K13" s="22">
        <f t="shared" si="2"/>
        <v>0</v>
      </c>
      <c r="L13" s="23">
        <f t="shared" si="3"/>
        <v>1.7401415328714288E-3</v>
      </c>
      <c r="M13" s="4"/>
    </row>
    <row r="14" spans="1:13" x14ac:dyDescent="0.25">
      <c r="A14" s="17"/>
      <c r="B14" s="18">
        <v>458</v>
      </c>
      <c r="C14" s="19" t="s">
        <v>233</v>
      </c>
      <c r="D14" s="20">
        <v>1.3</v>
      </c>
      <c r="E14" s="21">
        <v>1.3941589999999999</v>
      </c>
      <c r="F14" s="21">
        <f t="shared" si="0"/>
        <v>0.12878044694662094</v>
      </c>
      <c r="G14" s="21">
        <v>0</v>
      </c>
      <c r="H14" s="21">
        <v>5.6570678483694792E-2</v>
      </c>
      <c r="I14" s="21">
        <v>7.2209768462926149E-2</v>
      </c>
      <c r="J14" s="22">
        <f t="shared" si="1"/>
        <v>0</v>
      </c>
      <c r="K14" s="22">
        <f t="shared" si="2"/>
        <v>4.0576920196114502E-2</v>
      </c>
      <c r="L14" s="23">
        <f t="shared" si="3"/>
        <v>9.2371420294687298E-2</v>
      </c>
      <c r="M14" s="4"/>
    </row>
    <row r="15" spans="1:13" x14ac:dyDescent="0.25">
      <c r="A15" s="17"/>
      <c r="B15" s="18">
        <v>459</v>
      </c>
      <c r="C15" s="19" t="s">
        <v>234</v>
      </c>
      <c r="D15" s="20">
        <v>0</v>
      </c>
      <c r="E15" s="21">
        <v>0.20942</v>
      </c>
      <c r="F15" s="21">
        <f t="shared" si="0"/>
        <v>6.040382925857557E-2</v>
      </c>
      <c r="G15" s="21">
        <v>2.6474999263882637E-2</v>
      </c>
      <c r="H15" s="21">
        <v>1.4932099620637018E-2</v>
      </c>
      <c r="I15" s="21">
        <v>1.8996730374055915E-2</v>
      </c>
      <c r="J15" s="22">
        <f t="shared" si="1"/>
        <v>0.12642058668647999</v>
      </c>
      <c r="K15" s="22">
        <f t="shared" si="2"/>
        <v>0.19772275276726031</v>
      </c>
      <c r="L15" s="23">
        <f t="shared" si="3"/>
        <v>0.28843390917092721</v>
      </c>
      <c r="M15" s="4"/>
    </row>
    <row r="16" spans="1:13" x14ac:dyDescent="0.25">
      <c r="A16" s="17"/>
      <c r="B16" s="18">
        <v>461</v>
      </c>
      <c r="C16" s="19" t="s">
        <v>236</v>
      </c>
      <c r="D16" s="20">
        <v>0</v>
      </c>
      <c r="E16" s="21">
        <v>0.68433899999999981</v>
      </c>
      <c r="F16" s="21">
        <f t="shared" si="0"/>
        <v>1.5683289617300034E-2</v>
      </c>
      <c r="G16" s="21">
        <v>0</v>
      </c>
      <c r="H16" s="21">
        <v>0</v>
      </c>
      <c r="I16" s="21">
        <v>1.5683289617300034E-2</v>
      </c>
      <c r="J16" s="22">
        <f t="shared" si="1"/>
        <v>0</v>
      </c>
      <c r="K16" s="22">
        <f t="shared" si="2"/>
        <v>0</v>
      </c>
      <c r="L16" s="23">
        <f t="shared" si="3"/>
        <v>2.2917427791343235E-2</v>
      </c>
      <c r="M16" s="4"/>
    </row>
    <row r="17" spans="1:13" x14ac:dyDescent="0.25">
      <c r="A17" s="17"/>
      <c r="B17" s="18">
        <v>463</v>
      </c>
      <c r="C17" s="19" t="s">
        <v>238</v>
      </c>
      <c r="D17" s="20">
        <v>0</v>
      </c>
      <c r="E17" s="21">
        <v>1.363E-2</v>
      </c>
      <c r="F17" s="21">
        <f t="shared" si="0"/>
        <v>0</v>
      </c>
      <c r="G17" s="21">
        <v>0</v>
      </c>
      <c r="H17" s="21">
        <v>0</v>
      </c>
      <c r="I17" s="21">
        <v>0</v>
      </c>
      <c r="J17" s="22">
        <f t="shared" si="1"/>
        <v>0</v>
      </c>
      <c r="K17" s="22">
        <f t="shared" si="2"/>
        <v>0</v>
      </c>
      <c r="L17" s="23">
        <f t="shared" si="3"/>
        <v>0</v>
      </c>
      <c r="M17" s="4"/>
    </row>
    <row r="18" spans="1:13" x14ac:dyDescent="0.25">
      <c r="A18" s="17"/>
      <c r="B18" s="18">
        <v>464</v>
      </c>
      <c r="C18" s="19" t="s">
        <v>239</v>
      </c>
      <c r="D18" s="20">
        <v>0</v>
      </c>
      <c r="E18" s="21">
        <v>15.458093000000002</v>
      </c>
      <c r="F18" s="21">
        <f t="shared" si="0"/>
        <v>13.201632901502308</v>
      </c>
      <c r="G18" s="21">
        <v>2.9750000685453415E-2</v>
      </c>
      <c r="H18" s="21">
        <v>0</v>
      </c>
      <c r="I18" s="21">
        <v>13.171882900816854</v>
      </c>
      <c r="J18" s="22">
        <f t="shared" si="1"/>
        <v>1.9245582676629912E-3</v>
      </c>
      <c r="K18" s="22">
        <f t="shared" si="2"/>
        <v>1.9245582676629912E-3</v>
      </c>
      <c r="L18" s="23">
        <f t="shared" si="3"/>
        <v>0.85402726594427303</v>
      </c>
      <c r="M18" s="4"/>
    </row>
    <row r="19" spans="1:13" ht="15.75" thickBot="1" x14ac:dyDescent="0.3">
      <c r="A19" s="41" t="s">
        <v>241</v>
      </c>
      <c r="B19" s="58"/>
      <c r="C19" s="43"/>
      <c r="D19" s="44">
        <v>574.36260699999764</v>
      </c>
      <c r="E19" s="45">
        <v>827.14217399999848</v>
      </c>
      <c r="F19" s="45">
        <f t="shared" si="0"/>
        <v>219.16808614709379</v>
      </c>
      <c r="G19" s="45">
        <v>81.04961061704546</v>
      </c>
      <c r="H19" s="45">
        <v>72.129739838188854</v>
      </c>
      <c r="I19" s="45">
        <v>65.988735691859446</v>
      </c>
      <c r="J19" s="46">
        <f t="shared" si="1"/>
        <v>9.7987520361941555E-2</v>
      </c>
      <c r="K19" s="46">
        <f t="shared" si="2"/>
        <v>0.18519107750783678</v>
      </c>
      <c r="L19" s="47">
        <f t="shared" si="3"/>
        <v>0.26497027117746047</v>
      </c>
      <c r="M19" s="4"/>
    </row>
    <row r="20" spans="1:13" x14ac:dyDescent="0.25">
      <c r="D20" s="5"/>
      <c r="E20" s="5"/>
      <c r="F20" s="5"/>
      <c r="G20" s="5"/>
      <c r="H20" s="5"/>
      <c r="I20" s="5"/>
      <c r="J20" s="4"/>
      <c r="K20" s="4"/>
      <c r="L20" s="4"/>
      <c r="M20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"/>
  <sheetViews>
    <sheetView topLeftCell="A5" workbookViewId="0">
      <selection activeCell="A14" sqref="A14:XFD4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120</v>
      </c>
      <c r="B1" s="49" t="s">
        <v>79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1774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3.3961969999999999</v>
      </c>
      <c r="I6" s="14">
        <v>3.3961970000000004</v>
      </c>
      <c r="J6" s="14">
        <v>0.42333522002445534</v>
      </c>
      <c r="K6" s="14">
        <v>0.31065436944481917</v>
      </c>
      <c r="L6" s="14">
        <v>3.3866879661218263E-2</v>
      </c>
      <c r="M6" s="14">
        <v>7.8813970918417908E-2</v>
      </c>
      <c r="N6" s="15">
        <v>9.1471245468039433E-2</v>
      </c>
      <c r="O6" s="15">
        <v>0.10144324640356181</v>
      </c>
      <c r="P6" s="16">
        <v>0.12464978327949035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SUM(H8:OFFSET(H6,MATCH("PROYECTOS",$A$8:$A$23,0),0))</f>
        <v>1.3503770000000002</v>
      </c>
      <c r="I7" s="38">
        <f ca="1">SUM(I8:OFFSET(I6,MATCH("PROYECTOS",$A$8:$A$23,0),0))</f>
        <v>1.3503770000000002</v>
      </c>
      <c r="J7" s="38">
        <f ca="1">SUM(J8:OFFSET(J6,MATCH("PROYECTOS",$A$8:$A$23,0),0))</f>
        <v>0.15610745112644508</v>
      </c>
      <c r="K7" s="38">
        <f ca="1">SUM(K8:OFFSET(K6,MATCH("PROYECTOS",$A$8:$A$23,0),0))</f>
        <v>4.3426600546808913E-2</v>
      </c>
      <c r="L7" s="38">
        <f ca="1">SUM(L8:OFFSET(L6,MATCH("PROYECTOS",$A$8:$A$23,0),0))</f>
        <v>3.3866879661218263E-2</v>
      </c>
      <c r="M7" s="38">
        <f ca="1">SUM(M8:OFFSET(M6,MATCH("PROYECTOS",$A$8:$A$23,0),0))</f>
        <v>7.8813970918417908E-2</v>
      </c>
      <c r="N7" s="39">
        <f ca="1">IFERROR(K7/I7,0)</f>
        <v>3.2158871594235465E-2</v>
      </c>
      <c r="O7" s="39">
        <f ca="1">IFERROR(SUM(K7,L7)/I7,0)</f>
        <v>5.7238445417855284E-2</v>
      </c>
      <c r="P7" s="40">
        <f ca="1">IFERROR(SUM(K7,L7,M7)/I7,0)</f>
        <v>0.11560286581187702</v>
      </c>
      <c r="Q7" s="64"/>
      <c r="R7" s="38"/>
      <c r="S7" s="40"/>
    </row>
    <row r="8" spans="1:19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1</v>
      </c>
      <c r="G8" s="19" t="s">
        <v>539</v>
      </c>
      <c r="H8" s="20">
        <v>0.55771599999999999</v>
      </c>
      <c r="I8" s="21">
        <v>0.55771599999999999</v>
      </c>
      <c r="J8" s="21">
        <f t="shared" ref="J8:J13" si="0">SUM(K8,L8,M8)</f>
        <v>5.6413450802210718E-2</v>
      </c>
      <c r="K8" s="21">
        <v>2.842660088208504E-2</v>
      </c>
      <c r="L8" s="21">
        <v>1.3866880108253099E-2</v>
      </c>
      <c r="M8" s="21">
        <v>1.4119969811872579E-2</v>
      </c>
      <c r="N8" s="22">
        <f t="shared" ref="N8:N14" si="1">IFERROR(K8/I8,0)</f>
        <v>5.0969670732209656E-2</v>
      </c>
      <c r="O8" s="22">
        <f t="shared" ref="O8:O14" si="2">IFERROR(SUM(K8,L8)/I8,0)</f>
        <v>7.5833364992824559E-2</v>
      </c>
      <c r="P8" s="23">
        <f t="shared" ref="P8:P14" si="3">IFERROR(SUM(K8,L8,M8)/I8,0)</f>
        <v>0.10115085599518522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5004349</v>
      </c>
      <c r="C9" s="19" t="s">
        <v>1777</v>
      </c>
      <c r="D9" s="68">
        <v>3000517</v>
      </c>
      <c r="E9" s="19" t="s">
        <v>1775</v>
      </c>
      <c r="F9" s="69">
        <v>60</v>
      </c>
      <c r="G9" s="19" t="s">
        <v>318</v>
      </c>
      <c r="H9" s="20">
        <v>0.28000000000000003</v>
      </c>
      <c r="I9" s="21">
        <v>0.28000000000000003</v>
      </c>
      <c r="J9" s="21">
        <f t="shared" si="0"/>
        <v>5.280000064522028E-2</v>
      </c>
      <c r="K9" s="21">
        <v>0</v>
      </c>
      <c r="L9" s="21">
        <v>4.999999888241291E-3</v>
      </c>
      <c r="M9" s="21">
        <v>4.7800000756978989E-2</v>
      </c>
      <c r="N9" s="22">
        <f t="shared" si="1"/>
        <v>0</v>
      </c>
      <c r="O9" s="22">
        <f t="shared" si="2"/>
        <v>1.7857142458004609E-2</v>
      </c>
      <c r="P9" s="23">
        <f t="shared" si="3"/>
        <v>0.18857143087578671</v>
      </c>
      <c r="Q9" s="70">
        <v>0</v>
      </c>
      <c r="R9" s="21">
        <v>0</v>
      </c>
      <c r="S9" s="23">
        <f t="shared" ref="S9:S13" si="4">IFERROR(R9/Q9,0)</f>
        <v>0</v>
      </c>
    </row>
    <row r="10" spans="1:19" ht="38.25" x14ac:dyDescent="0.25">
      <c r="A10" s="17"/>
      <c r="B10" s="19">
        <v>5004375</v>
      </c>
      <c r="C10" s="19" t="s">
        <v>785</v>
      </c>
      <c r="D10" s="68">
        <v>3000517</v>
      </c>
      <c r="E10" s="19" t="s">
        <v>1775</v>
      </c>
      <c r="F10" s="69">
        <v>120</v>
      </c>
      <c r="G10" s="19" t="s">
        <v>694</v>
      </c>
      <c r="H10" s="20">
        <v>9.6849999999999992E-3</v>
      </c>
      <c r="I10" s="21">
        <v>9.6849999999999992E-3</v>
      </c>
      <c r="J10" s="21">
        <f t="shared" si="0"/>
        <v>0</v>
      </c>
      <c r="K10" s="21">
        <v>0</v>
      </c>
      <c r="L10" s="21">
        <v>0</v>
      </c>
      <c r="M10" s="21">
        <v>0</v>
      </c>
      <c r="N10" s="22">
        <f t="shared" si="1"/>
        <v>0</v>
      </c>
      <c r="O10" s="22">
        <f t="shared" si="2"/>
        <v>0</v>
      </c>
      <c r="P10" s="23">
        <f t="shared" si="3"/>
        <v>0</v>
      </c>
      <c r="Q10" s="70">
        <v>0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5004376</v>
      </c>
      <c r="C11" s="19" t="s">
        <v>1778</v>
      </c>
      <c r="D11" s="68">
        <v>3000517</v>
      </c>
      <c r="E11" s="19" t="s">
        <v>1775</v>
      </c>
      <c r="F11" s="69">
        <v>60</v>
      </c>
      <c r="G11" s="19" t="s">
        <v>318</v>
      </c>
      <c r="H11" s="20">
        <v>5.3929999999999999E-2</v>
      </c>
      <c r="I11" s="21">
        <v>5.3929999999999999E-2</v>
      </c>
      <c r="J11" s="21">
        <f t="shared" si="0"/>
        <v>1.9999999552965164E-2</v>
      </c>
      <c r="K11" s="21">
        <v>9.9999997764825821E-3</v>
      </c>
      <c r="L11" s="21">
        <v>9.9999997764825821E-3</v>
      </c>
      <c r="M11" s="21">
        <v>0</v>
      </c>
      <c r="N11" s="22">
        <f t="shared" si="1"/>
        <v>0.18542554749643209</v>
      </c>
      <c r="O11" s="22">
        <f t="shared" si="2"/>
        <v>0.37085109499286417</v>
      </c>
      <c r="P11" s="23">
        <f t="shared" si="3"/>
        <v>0.37085109499286417</v>
      </c>
      <c r="Q11" s="70">
        <v>0</v>
      </c>
      <c r="R11" s="21">
        <v>0</v>
      </c>
      <c r="S11" s="23">
        <f t="shared" si="4"/>
        <v>0</v>
      </c>
    </row>
    <row r="12" spans="1:19" ht="51" x14ac:dyDescent="0.25">
      <c r="A12" s="17"/>
      <c r="B12" s="19">
        <v>5004377</v>
      </c>
      <c r="C12" s="19" t="s">
        <v>1779</v>
      </c>
      <c r="D12" s="68">
        <v>3000518</v>
      </c>
      <c r="E12" s="19" t="s">
        <v>1776</v>
      </c>
      <c r="F12" s="69">
        <v>86</v>
      </c>
      <c r="G12" s="19" t="s">
        <v>508</v>
      </c>
      <c r="H12" s="20">
        <v>0.41704000000000008</v>
      </c>
      <c r="I12" s="21">
        <v>0.41704000000000008</v>
      </c>
      <c r="J12" s="21">
        <f t="shared" si="0"/>
        <v>2.6894000126048923E-2</v>
      </c>
      <c r="K12" s="21">
        <v>4.999999888241291E-3</v>
      </c>
      <c r="L12" s="21">
        <v>4.999999888241291E-3</v>
      </c>
      <c r="M12" s="21">
        <v>1.689400034956634E-2</v>
      </c>
      <c r="N12" s="22">
        <f t="shared" si="1"/>
        <v>1.1989257357187057E-2</v>
      </c>
      <c r="O12" s="22">
        <f t="shared" si="2"/>
        <v>2.3978514714374115E-2</v>
      </c>
      <c r="P12" s="23">
        <f t="shared" si="3"/>
        <v>6.4487819216499417E-2</v>
      </c>
      <c r="Q12" s="70">
        <v>0</v>
      </c>
      <c r="R12" s="21">
        <v>0</v>
      </c>
      <c r="S12" s="23">
        <f t="shared" si="4"/>
        <v>0</v>
      </c>
    </row>
    <row r="13" spans="1:19" ht="51" x14ac:dyDescent="0.25">
      <c r="A13" s="17"/>
      <c r="B13" s="19">
        <v>5004378</v>
      </c>
      <c r="C13" s="19" t="s">
        <v>1780</v>
      </c>
      <c r="D13" s="68">
        <v>3000518</v>
      </c>
      <c r="E13" s="19" t="s">
        <v>1776</v>
      </c>
      <c r="F13" s="69">
        <v>60</v>
      </c>
      <c r="G13" s="19" t="s">
        <v>318</v>
      </c>
      <c r="H13" s="20">
        <v>3.2006E-2</v>
      </c>
      <c r="I13" s="21">
        <v>3.2006E-2</v>
      </c>
      <c r="J13" s="21">
        <f t="shared" si="0"/>
        <v>0</v>
      </c>
      <c r="K13" s="21">
        <v>0</v>
      </c>
      <c r="L13" s="21">
        <v>0</v>
      </c>
      <c r="M13" s="21">
        <v>0</v>
      </c>
      <c r="N13" s="22">
        <f t="shared" si="1"/>
        <v>0</v>
      </c>
      <c r="O13" s="22">
        <f t="shared" si="2"/>
        <v>0</v>
      </c>
      <c r="P13" s="23">
        <f t="shared" si="3"/>
        <v>0</v>
      </c>
      <c r="Q13" s="70">
        <v>0</v>
      </c>
      <c r="R13" s="21">
        <v>0</v>
      </c>
      <c r="S13" s="23">
        <f t="shared" si="4"/>
        <v>0</v>
      </c>
    </row>
    <row r="14" spans="1:19" ht="15.75" thickBot="1" x14ac:dyDescent="0.3">
      <c r="A14" s="41" t="s">
        <v>302</v>
      </c>
      <c r="B14" s="43"/>
      <c r="C14" s="43"/>
      <c r="D14" s="65"/>
      <c r="E14" s="43"/>
      <c r="F14" s="66"/>
      <c r="G14" s="43"/>
      <c r="H14" s="44">
        <f t="shared" ref="H14:M14" ca="1" si="5">OFFSET(H14,-MATCH("PROYECTOS",$A$8:$A$23,0)-1,0)-(OFFSET(H14,-MATCH("PROYECTOS",$A$8:$A$23,0),0))</f>
        <v>2.04582</v>
      </c>
      <c r="I14" s="45">
        <f t="shared" ca="1" si="5"/>
        <v>2.04582</v>
      </c>
      <c r="J14" s="45">
        <f t="shared" ca="1" si="5"/>
        <v>0.26722776889801025</v>
      </c>
      <c r="K14" s="45">
        <f t="shared" ca="1" si="5"/>
        <v>0.26722776889801025</v>
      </c>
      <c r="L14" s="45">
        <f t="shared" ca="1" si="5"/>
        <v>0</v>
      </c>
      <c r="M14" s="45">
        <f t="shared" ca="1" si="5"/>
        <v>0</v>
      </c>
      <c r="N14" s="46">
        <f t="shared" ca="1" si="1"/>
        <v>0.1306213493357237</v>
      </c>
      <c r="O14" s="46">
        <f t="shared" ca="1" si="2"/>
        <v>0.1306213493357237</v>
      </c>
      <c r="P14" s="47">
        <f t="shared" ca="1" si="3"/>
        <v>0.1306213493357237</v>
      </c>
      <c r="Q14" s="67"/>
      <c r="R14" s="45"/>
      <c r="S14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workbookViewId="0">
      <selection activeCell="A36" sqref="A36:L3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121</v>
      </c>
      <c r="B1" s="50" t="s">
        <v>80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1783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313.93598300000002</v>
      </c>
      <c r="E6" s="14">
        <v>386.86384599999991</v>
      </c>
      <c r="F6" s="14">
        <v>120.05609482329146</v>
      </c>
      <c r="G6" s="14">
        <v>72.474224535751091</v>
      </c>
      <c r="H6" s="14">
        <v>21.80460773163805</v>
      </c>
      <c r="I6" s="14">
        <v>25.777262555902325</v>
      </c>
      <c r="J6" s="15">
        <v>0.18733780704788605</v>
      </c>
      <c r="K6" s="15">
        <v>0.24370029208516206</v>
      </c>
      <c r="L6" s="16">
        <v>0.31033164785135153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272.84126800000007</v>
      </c>
      <c r="E7" s="38">
        <f ca="1">SUM(E8:OFFSET(E6,MATCH("GOBIERNOS REGIONALES",$A$8:$A$50,0),0))</f>
        <v>321.63371599999999</v>
      </c>
      <c r="F7" s="38">
        <f ca="1">SUM(F8:OFFSET(F6,MATCH("GOBIERNOS REGIONALES",$A$8:$A$50,0),0))</f>
        <v>104.6039556683877</v>
      </c>
      <c r="G7" s="38">
        <f ca="1">SUM(G8:OFFSET(G6,MATCH("GOBIERNOS REGIONALES",$A$8:$A$50,0),0))</f>
        <v>67.945358827832024</v>
      </c>
      <c r="H7" s="38">
        <f ca="1">SUM(H8:OFFSET(H6,MATCH("GOBIERNOS REGIONALES",$A$8:$A$50,0),0))</f>
        <v>17.087919218681243</v>
      </c>
      <c r="I7" s="38">
        <f ca="1">SUM(I8:OFFSET(I6,MATCH("GOBIERNOS REGIONALES",$A$8:$A$50,0),0))</f>
        <v>19.570677621874438</v>
      </c>
      <c r="J7" s="39">
        <f ca="1">IFERROR(G7/E7,0)</f>
        <v>0.21125073475764594</v>
      </c>
      <c r="K7" s="39">
        <f ca="1">IFERROR(SUM(G7,H7)/E7,0)</f>
        <v>0.26437924202732921</v>
      </c>
      <c r="L7" s="40">
        <f ca="1">IFERROR(SUM(G7,H7,I7)/E7,0)</f>
        <v>0.3252269599384528</v>
      </c>
      <c r="M7" s="4"/>
    </row>
    <row r="8" spans="1:13" x14ac:dyDescent="0.25">
      <c r="A8" s="17"/>
      <c r="B8" s="18">
        <v>13</v>
      </c>
      <c r="C8" s="19" t="s">
        <v>118</v>
      </c>
      <c r="D8" s="20">
        <v>246.64047500000009</v>
      </c>
      <c r="E8" s="21">
        <v>293.30000899999999</v>
      </c>
      <c r="F8" s="21">
        <f t="shared" ref="F8:F37" si="0">SUM(G8,H8,I8)</f>
        <v>97.721097080541426</v>
      </c>
      <c r="G8" s="21">
        <v>65.562337154398847</v>
      </c>
      <c r="H8" s="21">
        <v>14.100606197329974</v>
      </c>
      <c r="I8" s="21">
        <v>18.058153728812613</v>
      </c>
      <c r="J8" s="22">
        <f t="shared" ref="J8:J37" si="1">IFERROR(G8/E8,0)</f>
        <v>0.22353336223183973</v>
      </c>
      <c r="K8" s="22">
        <f t="shared" ref="K8:K37" si="2">IFERROR(SUM(G8,H8)/E8,0)</f>
        <v>0.27160907230565007</v>
      </c>
      <c r="L8" s="23">
        <f t="shared" ref="L8:L37" si="3">IFERROR(SUM(G8,H8,I8)/E8,0)</f>
        <v>0.33317795459236221</v>
      </c>
      <c r="M8" s="4"/>
    </row>
    <row r="9" spans="1:13" ht="25.5" x14ac:dyDescent="0.25">
      <c r="A9" s="17"/>
      <c r="B9" s="18">
        <v>163</v>
      </c>
      <c r="C9" s="19" t="s">
        <v>152</v>
      </c>
      <c r="D9" s="20">
        <v>26.200792999999997</v>
      </c>
      <c r="E9" s="21">
        <v>28.333707</v>
      </c>
      <c r="F9" s="21">
        <f t="shared" si="0"/>
        <v>6.8828585878462718</v>
      </c>
      <c r="G9" s="21">
        <v>2.3830216734331771</v>
      </c>
      <c r="H9" s="21">
        <v>2.9873130213512695</v>
      </c>
      <c r="I9" s="21">
        <v>1.5125238930618252</v>
      </c>
      <c r="J9" s="22">
        <f t="shared" si="1"/>
        <v>8.4105538094015622E-2</v>
      </c>
      <c r="K9" s="22">
        <f t="shared" si="2"/>
        <v>0.18953872484050346</v>
      </c>
      <c r="L9" s="23">
        <f t="shared" si="3"/>
        <v>0.24292121704534714</v>
      </c>
      <c r="M9" s="4"/>
    </row>
    <row r="10" spans="1:13" x14ac:dyDescent="0.25">
      <c r="A10" s="34" t="s">
        <v>214</v>
      </c>
      <c r="B10" s="57"/>
      <c r="C10" s="36"/>
      <c r="D10" s="37">
        <f ca="1">SUM(D11:OFFSET(D9,(MATCH("GOBIERNOS LOCALES",$A$8:$A$50,0)-MATCH("GOBIERNOS REGIONALES",$A$8:$A$50,0)),0))</f>
        <v>35.153282000000004</v>
      </c>
      <c r="E10" s="38">
        <f ca="1">SUM(E11:OFFSET(E9,(MATCH("GOBIERNOS LOCALES",$A$8:$A$50,0)-MATCH("GOBIERNOS REGIONALES",$A$8:$A$50,0)),0))</f>
        <v>43.081511000000006</v>
      </c>
      <c r="F10" s="38">
        <f ca="1">SUM(F11:OFFSET(F9,(MATCH("GOBIERNOS LOCALES",$A$8:$A$50,0)-MATCH("GOBIERNOS REGIONALES",$A$8:$A$50,0)),0))</f>
        <v>9.7164434236378838</v>
      </c>
      <c r="G10" s="38">
        <f ca="1">SUM(G11:OFFSET(G9,(MATCH("GOBIERNOS LOCALES",$A$8:$A$50,0)-MATCH("GOBIERNOS REGIONALES",$A$8:$A$50,0)),0))</f>
        <v>3.7651784307354319</v>
      </c>
      <c r="H10" s="38">
        <f ca="1">SUM(H11:OFFSET(H9,(MATCH("GOBIERNOS LOCALES",$A$8:$A$50,0)-MATCH("GOBIERNOS REGIONALES",$A$8:$A$50,0)),0))</f>
        <v>2.5348755707977944</v>
      </c>
      <c r="I10" s="38">
        <f ca="1">SUM(I11:OFFSET(I9,(MATCH("GOBIERNOS LOCALES",$A$8:$A$50,0)-MATCH("GOBIERNOS REGIONALES",$A$8:$A$50,0)),0))</f>
        <v>3.4163894221046576</v>
      </c>
      <c r="J10" s="39">
        <f t="shared" ca="1" si="1"/>
        <v>8.7396619648169527E-2</v>
      </c>
      <c r="K10" s="39">
        <f t="shared" ca="1" si="2"/>
        <v>0.14623567872383178</v>
      </c>
      <c r="L10" s="40">
        <f t="shared" ca="1" si="3"/>
        <v>0.22553627294172393</v>
      </c>
      <c r="M10" s="4"/>
    </row>
    <row r="11" spans="1:13" x14ac:dyDescent="0.25">
      <c r="A11" s="17"/>
      <c r="B11" s="18">
        <v>440</v>
      </c>
      <c r="C11" s="19" t="s">
        <v>215</v>
      </c>
      <c r="D11" s="20">
        <v>4.0801999999999998E-2</v>
      </c>
      <c r="E11" s="21">
        <v>0.17275699999999999</v>
      </c>
      <c r="F11" s="21">
        <f t="shared" si="0"/>
        <v>2.370066996809328E-2</v>
      </c>
      <c r="G11" s="21">
        <v>1.8710000294959173E-3</v>
      </c>
      <c r="H11" s="21">
        <v>1.7550000266055577E-3</v>
      </c>
      <c r="I11" s="21">
        <v>2.0074669911991805E-2</v>
      </c>
      <c r="J11" s="22">
        <f t="shared" si="1"/>
        <v>1.0830241492361626E-2</v>
      </c>
      <c r="K11" s="22">
        <f t="shared" si="2"/>
        <v>2.0989019583006623E-2</v>
      </c>
      <c r="L11" s="23">
        <f t="shared" si="3"/>
        <v>0.13719079382076141</v>
      </c>
      <c r="M11" s="4"/>
    </row>
    <row r="12" spans="1:13" x14ac:dyDescent="0.25">
      <c r="A12" s="17"/>
      <c r="B12" s="18">
        <v>441</v>
      </c>
      <c r="C12" s="19" t="s">
        <v>216</v>
      </c>
      <c r="D12" s="20">
        <v>5.8636000000000001E-2</v>
      </c>
      <c r="E12" s="21">
        <v>5.8636000000000001E-2</v>
      </c>
      <c r="F12" s="21">
        <f t="shared" si="0"/>
        <v>1.7137800285127014E-2</v>
      </c>
      <c r="G12" s="21">
        <v>5.8699999935925007E-3</v>
      </c>
      <c r="H12" s="21">
        <v>0</v>
      </c>
      <c r="I12" s="21">
        <v>1.1267800291534513E-2</v>
      </c>
      <c r="J12" s="22">
        <f t="shared" si="1"/>
        <v>0.10010914785443244</v>
      </c>
      <c r="K12" s="22">
        <f t="shared" si="2"/>
        <v>0.10010914785443244</v>
      </c>
      <c r="L12" s="23">
        <f t="shared" si="3"/>
        <v>0.29227437555643315</v>
      </c>
      <c r="M12" s="4"/>
    </row>
    <row r="13" spans="1:13" x14ac:dyDescent="0.25">
      <c r="A13" s="17"/>
      <c r="B13" s="18">
        <v>442</v>
      </c>
      <c r="C13" s="19" t="s">
        <v>217</v>
      </c>
      <c r="D13" s="20">
        <v>1.2331789999999998</v>
      </c>
      <c r="E13" s="21">
        <v>1.2331789999999998</v>
      </c>
      <c r="F13" s="21">
        <f t="shared" si="0"/>
        <v>0.38074762310134247</v>
      </c>
      <c r="G13" s="21">
        <v>0.18434193523717113</v>
      </c>
      <c r="H13" s="21">
        <v>9.5706928375875577E-2</v>
      </c>
      <c r="I13" s="21">
        <v>0.10069875948829576</v>
      </c>
      <c r="J13" s="22">
        <f t="shared" si="1"/>
        <v>0.14948513981925671</v>
      </c>
      <c r="K13" s="22">
        <f t="shared" si="2"/>
        <v>0.22709506374423077</v>
      </c>
      <c r="L13" s="23">
        <f t="shared" si="3"/>
        <v>0.30875292484006178</v>
      </c>
      <c r="M13" s="4"/>
    </row>
    <row r="14" spans="1:13" x14ac:dyDescent="0.25">
      <c r="A14" s="17"/>
      <c r="B14" s="18">
        <v>443</v>
      </c>
      <c r="C14" s="19" t="s">
        <v>218</v>
      </c>
      <c r="D14" s="20">
        <v>5.9178000000000001E-2</v>
      </c>
      <c r="E14" s="21">
        <v>5.9178000000000001E-2</v>
      </c>
      <c r="F14" s="21">
        <f t="shared" si="0"/>
        <v>1.1380000032659154E-3</v>
      </c>
      <c r="G14" s="21">
        <v>0</v>
      </c>
      <c r="H14" s="21">
        <v>1.1700000031851232E-3</v>
      </c>
      <c r="I14" s="21">
        <v>-3.1999999919207767E-5</v>
      </c>
      <c r="J14" s="22">
        <f t="shared" si="1"/>
        <v>0</v>
      </c>
      <c r="K14" s="22">
        <f t="shared" si="2"/>
        <v>1.977086084668497E-2</v>
      </c>
      <c r="L14" s="23">
        <f t="shared" si="3"/>
        <v>1.9230119356279621E-2</v>
      </c>
      <c r="M14" s="4"/>
    </row>
    <row r="15" spans="1:13" x14ac:dyDescent="0.25">
      <c r="A15" s="17"/>
      <c r="B15" s="18">
        <v>444</v>
      </c>
      <c r="C15" s="19" t="s">
        <v>219</v>
      </c>
      <c r="D15" s="20">
        <v>3.7757959999999997</v>
      </c>
      <c r="E15" s="21">
        <v>3.9757959999999999</v>
      </c>
      <c r="F15" s="21">
        <f t="shared" si="0"/>
        <v>0.46831593093702395</v>
      </c>
      <c r="G15" s="21">
        <v>5.505209159309743E-2</v>
      </c>
      <c r="H15" s="21">
        <v>9.5673790092405397E-2</v>
      </c>
      <c r="I15" s="21">
        <v>0.31759004925152112</v>
      </c>
      <c r="J15" s="22">
        <f t="shared" si="1"/>
        <v>1.3846809945253084E-2</v>
      </c>
      <c r="K15" s="22">
        <f t="shared" si="2"/>
        <v>3.7910869090240752E-2</v>
      </c>
      <c r="L15" s="23">
        <f t="shared" si="3"/>
        <v>0.11779174055636255</v>
      </c>
      <c r="M15" s="4"/>
    </row>
    <row r="16" spans="1:13" x14ac:dyDescent="0.25">
      <c r="A16" s="17"/>
      <c r="B16" s="18">
        <v>445</v>
      </c>
      <c r="C16" s="19" t="s">
        <v>220</v>
      </c>
      <c r="D16" s="20">
        <v>6.9842839999999988</v>
      </c>
      <c r="E16" s="21">
        <v>6.6058270000000006</v>
      </c>
      <c r="F16" s="21">
        <f t="shared" si="0"/>
        <v>1.6753659882965621</v>
      </c>
      <c r="G16" s="21">
        <v>0.71913157184371812</v>
      </c>
      <c r="H16" s="21">
        <v>0.50857550142382024</v>
      </c>
      <c r="I16" s="21">
        <v>0.44765891502902377</v>
      </c>
      <c r="J16" s="22">
        <f t="shared" si="1"/>
        <v>0.10886321604300538</v>
      </c>
      <c r="K16" s="22">
        <f t="shared" si="2"/>
        <v>0.18585213831175693</v>
      </c>
      <c r="L16" s="23">
        <f t="shared" si="3"/>
        <v>0.25361941635718921</v>
      </c>
      <c r="M16" s="4"/>
    </row>
    <row r="17" spans="1:13" x14ac:dyDescent="0.25">
      <c r="A17" s="17"/>
      <c r="B17" s="18">
        <v>446</v>
      </c>
      <c r="C17" s="19" t="s">
        <v>221</v>
      </c>
      <c r="D17" s="20">
        <v>1.1891499999999999</v>
      </c>
      <c r="E17" s="21">
        <v>1.8941270000000001</v>
      </c>
      <c r="F17" s="21">
        <f t="shared" si="0"/>
        <v>1.2413447289727628</v>
      </c>
      <c r="G17" s="21">
        <v>0.26219367876183242</v>
      </c>
      <c r="H17" s="21">
        <v>0.24249648343538865</v>
      </c>
      <c r="I17" s="21">
        <v>0.73665456677554175</v>
      </c>
      <c r="J17" s="22">
        <f t="shared" si="1"/>
        <v>0.13842455060396289</v>
      </c>
      <c r="K17" s="22">
        <f t="shared" si="2"/>
        <v>0.2664500121677274</v>
      </c>
      <c r="L17" s="23">
        <f t="shared" si="3"/>
        <v>0.65536509905236695</v>
      </c>
      <c r="M17" s="4"/>
    </row>
    <row r="18" spans="1:13" x14ac:dyDescent="0.25">
      <c r="A18" s="17"/>
      <c r="B18" s="18">
        <v>447</v>
      </c>
      <c r="C18" s="19" t="s">
        <v>222</v>
      </c>
      <c r="D18" s="20">
        <v>0.18534100000000001</v>
      </c>
      <c r="E18" s="21">
        <v>0.18534100000000001</v>
      </c>
      <c r="F18" s="21">
        <f t="shared" si="0"/>
        <v>2.3694530151260551E-2</v>
      </c>
      <c r="G18" s="21">
        <v>5.0131999378209002E-3</v>
      </c>
      <c r="H18" s="21">
        <v>6.5229599422309548E-3</v>
      </c>
      <c r="I18" s="21">
        <v>1.2158370271208696E-2</v>
      </c>
      <c r="J18" s="22">
        <f t="shared" si="1"/>
        <v>2.7048521038630955E-2</v>
      </c>
      <c r="K18" s="22">
        <f t="shared" si="2"/>
        <v>6.224289218279741E-2</v>
      </c>
      <c r="L18" s="23">
        <f t="shared" si="3"/>
        <v>0.12784289580427724</v>
      </c>
      <c r="M18" s="4"/>
    </row>
    <row r="19" spans="1:13" x14ac:dyDescent="0.25">
      <c r="A19" s="17"/>
      <c r="B19" s="18">
        <v>448</v>
      </c>
      <c r="C19" s="19" t="s">
        <v>223</v>
      </c>
      <c r="D19" s="20">
        <v>2.6794449999999999</v>
      </c>
      <c r="E19" s="21">
        <v>2.9255949999999995</v>
      </c>
      <c r="F19" s="21">
        <f t="shared" si="0"/>
        <v>0.9236747839677264</v>
      </c>
      <c r="G19" s="21">
        <v>0.36115601621713722</v>
      </c>
      <c r="H19" s="21">
        <v>0.25975606255451567</v>
      </c>
      <c r="I19" s="21">
        <v>0.30276270519607351</v>
      </c>
      <c r="J19" s="22">
        <f t="shared" si="1"/>
        <v>0.12344703084915624</v>
      </c>
      <c r="K19" s="22">
        <f t="shared" si="2"/>
        <v>0.21223446128792706</v>
      </c>
      <c r="L19" s="23">
        <f t="shared" si="3"/>
        <v>0.31572202713216507</v>
      </c>
      <c r="M19" s="4"/>
    </row>
    <row r="20" spans="1:13" x14ac:dyDescent="0.25">
      <c r="A20" s="17"/>
      <c r="B20" s="18">
        <v>449</v>
      </c>
      <c r="C20" s="19" t="s">
        <v>224</v>
      </c>
      <c r="D20" s="20">
        <v>1.1697840000000002</v>
      </c>
      <c r="E20" s="21">
        <v>1.1639220000000001</v>
      </c>
      <c r="F20" s="21">
        <f t="shared" si="0"/>
        <v>0.36866660666782991</v>
      </c>
      <c r="G20" s="21">
        <v>0.20292497742411797</v>
      </c>
      <c r="H20" s="21">
        <v>7.0307929270711611E-2</v>
      </c>
      <c r="I20" s="21">
        <v>9.543369997300033E-2</v>
      </c>
      <c r="J20" s="22">
        <f t="shared" si="1"/>
        <v>0.17434585601450781</v>
      </c>
      <c r="K20" s="22">
        <f t="shared" si="2"/>
        <v>0.23475190493420484</v>
      </c>
      <c r="L20" s="23">
        <f t="shared" si="3"/>
        <v>0.31674511407794498</v>
      </c>
      <c r="M20" s="4"/>
    </row>
    <row r="21" spans="1:13" x14ac:dyDescent="0.25">
      <c r="A21" s="17"/>
      <c r="B21" s="18">
        <v>450</v>
      </c>
      <c r="C21" s="19" t="s">
        <v>225</v>
      </c>
      <c r="D21" s="20">
        <v>0.54825500000000016</v>
      </c>
      <c r="E21" s="21">
        <v>0.54825500000000016</v>
      </c>
      <c r="F21" s="21">
        <f t="shared" si="0"/>
        <v>0.16516006071469747</v>
      </c>
      <c r="G21" s="21">
        <v>7.3240020436060149E-2</v>
      </c>
      <c r="H21" s="21">
        <v>3.3928880300663877E-2</v>
      </c>
      <c r="I21" s="21">
        <v>5.7991159977973439E-2</v>
      </c>
      <c r="J21" s="22">
        <f t="shared" si="1"/>
        <v>0.13358751025719806</v>
      </c>
      <c r="K21" s="22">
        <f t="shared" si="2"/>
        <v>0.19547272845067348</v>
      </c>
      <c r="L21" s="23">
        <f t="shared" si="3"/>
        <v>0.30124679339850513</v>
      </c>
      <c r="M21" s="4"/>
    </row>
    <row r="22" spans="1:13" x14ac:dyDescent="0.25">
      <c r="A22" s="17"/>
      <c r="B22" s="18">
        <v>451</v>
      </c>
      <c r="C22" s="19" t="s">
        <v>226</v>
      </c>
      <c r="D22" s="20">
        <v>2.8020930000000002</v>
      </c>
      <c r="E22" s="21">
        <v>4.1592099999999999</v>
      </c>
      <c r="F22" s="21">
        <f t="shared" si="0"/>
        <v>1.063133769781416</v>
      </c>
      <c r="G22" s="21">
        <v>0.62046297336200951</v>
      </c>
      <c r="H22" s="21">
        <v>0.22111316046357388</v>
      </c>
      <c r="I22" s="21">
        <v>0.22155763595583267</v>
      </c>
      <c r="J22" s="22">
        <f t="shared" si="1"/>
        <v>0.14917808270368882</v>
      </c>
      <c r="K22" s="22">
        <f t="shared" si="2"/>
        <v>0.20234038046301664</v>
      </c>
      <c r="L22" s="23">
        <f t="shared" si="3"/>
        <v>0.2556095435867427</v>
      </c>
      <c r="M22" s="4"/>
    </row>
    <row r="23" spans="1:13" x14ac:dyDescent="0.25">
      <c r="A23" s="17"/>
      <c r="B23" s="18">
        <v>452</v>
      </c>
      <c r="C23" s="19" t="s">
        <v>227</v>
      </c>
      <c r="D23" s="20">
        <v>1.72671</v>
      </c>
      <c r="E23" s="21">
        <v>1.743746</v>
      </c>
      <c r="F23" s="21">
        <f t="shared" si="0"/>
        <v>0.7094078427835484</v>
      </c>
      <c r="G23" s="21">
        <v>0.32065806431637611</v>
      </c>
      <c r="H23" s="21">
        <v>0.16529500029719202</v>
      </c>
      <c r="I23" s="21">
        <v>0.22345477816998027</v>
      </c>
      <c r="J23" s="22">
        <f t="shared" si="1"/>
        <v>0.18389035118439045</v>
      </c>
      <c r="K23" s="22">
        <f t="shared" si="2"/>
        <v>0.27868340034246281</v>
      </c>
      <c r="L23" s="23">
        <f t="shared" si="3"/>
        <v>0.40682980364316157</v>
      </c>
      <c r="M23" s="4"/>
    </row>
    <row r="24" spans="1:13" x14ac:dyDescent="0.25">
      <c r="A24" s="17"/>
      <c r="B24" s="18">
        <v>453</v>
      </c>
      <c r="C24" s="19" t="s">
        <v>228</v>
      </c>
      <c r="D24" s="20">
        <v>2.2882549999999999</v>
      </c>
      <c r="E24" s="21">
        <v>4.0806329999999997</v>
      </c>
      <c r="F24" s="21">
        <f t="shared" si="0"/>
        <v>0.79460507280509773</v>
      </c>
      <c r="G24" s="21">
        <v>0.3454823115025647</v>
      </c>
      <c r="H24" s="21">
        <v>0.24008693010910065</v>
      </c>
      <c r="I24" s="21">
        <v>0.20903583119343239</v>
      </c>
      <c r="J24" s="22">
        <f t="shared" si="1"/>
        <v>8.4663901777632222E-2</v>
      </c>
      <c r="K24" s="22">
        <f t="shared" si="2"/>
        <v>0.14349960940169462</v>
      </c>
      <c r="L24" s="23">
        <f t="shared" si="3"/>
        <v>0.19472593413940872</v>
      </c>
      <c r="M24" s="4"/>
    </row>
    <row r="25" spans="1:13" x14ac:dyDescent="0.25">
      <c r="A25" s="17"/>
      <c r="B25" s="18">
        <v>454</v>
      </c>
      <c r="C25" s="19" t="s">
        <v>229</v>
      </c>
      <c r="D25" s="20">
        <v>3.997538</v>
      </c>
      <c r="E25" s="21">
        <v>5.7685849999999999</v>
      </c>
      <c r="F25" s="21">
        <f t="shared" si="0"/>
        <v>0.48395966636235244</v>
      </c>
      <c r="G25" s="21">
        <v>0.17818501655710861</v>
      </c>
      <c r="H25" s="21">
        <v>0.16805646945431363</v>
      </c>
      <c r="I25" s="21">
        <v>0.1377181803509302</v>
      </c>
      <c r="J25" s="22">
        <f t="shared" si="1"/>
        <v>3.0888860363002126E-2</v>
      </c>
      <c r="K25" s="22">
        <f t="shared" si="2"/>
        <v>6.0021909361034333E-2</v>
      </c>
      <c r="L25" s="23">
        <f t="shared" si="3"/>
        <v>8.3895732898510197E-2</v>
      </c>
      <c r="M25" s="4"/>
    </row>
    <row r="26" spans="1:13" x14ac:dyDescent="0.25">
      <c r="A26" s="17"/>
      <c r="B26" s="18">
        <v>455</v>
      </c>
      <c r="C26" s="19" t="s">
        <v>230</v>
      </c>
      <c r="D26" s="20">
        <v>7.1594000000000005E-2</v>
      </c>
      <c r="E26" s="21">
        <v>7.1594000000000005E-2</v>
      </c>
      <c r="F26" s="21">
        <f t="shared" si="0"/>
        <v>1.014837003822322E-2</v>
      </c>
      <c r="G26" s="21">
        <v>1.3938300580775831E-3</v>
      </c>
      <c r="H26" s="21">
        <v>6.6131399580626749E-3</v>
      </c>
      <c r="I26" s="21">
        <v>2.1414000220829621E-3</v>
      </c>
      <c r="J26" s="22">
        <f t="shared" si="1"/>
        <v>1.946853169368359E-2</v>
      </c>
      <c r="K26" s="22">
        <f t="shared" si="2"/>
        <v>0.11183856211610271</v>
      </c>
      <c r="L26" s="23">
        <f t="shared" si="3"/>
        <v>0.1417488901056404</v>
      </c>
      <c r="M26" s="4"/>
    </row>
    <row r="27" spans="1:13" x14ac:dyDescent="0.25">
      <c r="A27" s="17"/>
      <c r="B27" s="18">
        <v>456</v>
      </c>
      <c r="C27" s="19" t="s">
        <v>231</v>
      </c>
      <c r="D27" s="20">
        <v>3.1106000000000002E-2</v>
      </c>
      <c r="E27" s="21">
        <v>3.8106000000000001E-2</v>
      </c>
      <c r="F27" s="21">
        <f t="shared" si="0"/>
        <v>4.999999888241291E-3</v>
      </c>
      <c r="G27" s="21">
        <v>0</v>
      </c>
      <c r="H27" s="21">
        <v>0</v>
      </c>
      <c r="I27" s="21">
        <v>4.999999888241291E-3</v>
      </c>
      <c r="J27" s="22">
        <f t="shared" si="1"/>
        <v>0</v>
      </c>
      <c r="K27" s="22">
        <f t="shared" si="2"/>
        <v>0</v>
      </c>
      <c r="L27" s="23">
        <f t="shared" si="3"/>
        <v>0.13121292941377449</v>
      </c>
      <c r="M27" s="4"/>
    </row>
    <row r="28" spans="1:13" x14ac:dyDescent="0.25">
      <c r="A28" s="17"/>
      <c r="B28" s="18">
        <v>457</v>
      </c>
      <c r="C28" s="19" t="s">
        <v>232</v>
      </c>
      <c r="D28" s="20">
        <v>5.0631000000000002E-2</v>
      </c>
      <c r="E28" s="21">
        <v>1.6766780000000001</v>
      </c>
      <c r="F28" s="21">
        <f t="shared" si="0"/>
        <v>0.18821195889540832</v>
      </c>
      <c r="G28" s="21">
        <v>3.1330940779298544E-2</v>
      </c>
      <c r="H28" s="21">
        <v>8.457482907033409E-2</v>
      </c>
      <c r="I28" s="21">
        <v>7.2306189045775682E-2</v>
      </c>
      <c r="J28" s="22">
        <f t="shared" si="1"/>
        <v>1.868631948370441E-2</v>
      </c>
      <c r="K28" s="22">
        <f t="shared" si="2"/>
        <v>6.912822250284946E-2</v>
      </c>
      <c r="L28" s="23">
        <f t="shared" si="3"/>
        <v>0.11225289464966338</v>
      </c>
      <c r="M28" s="4"/>
    </row>
    <row r="29" spans="1:13" x14ac:dyDescent="0.25">
      <c r="A29" s="17"/>
      <c r="B29" s="18">
        <v>458</v>
      </c>
      <c r="C29" s="19" t="s">
        <v>233</v>
      </c>
      <c r="D29" s="20">
        <v>1.2096800000000001</v>
      </c>
      <c r="E29" s="21">
        <v>1.2096800000000001</v>
      </c>
      <c r="F29" s="21">
        <f t="shared" si="0"/>
        <v>0.22552898175308655</v>
      </c>
      <c r="G29" s="21">
        <v>8.213950057324837E-2</v>
      </c>
      <c r="H29" s="21">
        <v>6.0879101098180399E-2</v>
      </c>
      <c r="I29" s="21">
        <v>8.2510380081657786E-2</v>
      </c>
      <c r="J29" s="22">
        <f t="shared" si="1"/>
        <v>6.7901842283288438E-2</v>
      </c>
      <c r="K29" s="22">
        <f t="shared" si="2"/>
        <v>0.11822845849433632</v>
      </c>
      <c r="L29" s="23">
        <f t="shared" si="3"/>
        <v>0.18643689385051132</v>
      </c>
      <c r="M29" s="4"/>
    </row>
    <row r="30" spans="1:13" x14ac:dyDescent="0.25">
      <c r="A30" s="17"/>
      <c r="B30" s="18">
        <v>459</v>
      </c>
      <c r="C30" s="19" t="s">
        <v>234</v>
      </c>
      <c r="D30" s="20">
        <v>1.288556</v>
      </c>
      <c r="E30" s="21">
        <v>3.8914120000000003</v>
      </c>
      <c r="F30" s="21">
        <f t="shared" si="0"/>
        <v>0.66474825547629735</v>
      </c>
      <c r="G30" s="21">
        <v>0.23100471893849317</v>
      </c>
      <c r="H30" s="21">
        <v>0.15802320517832413</v>
      </c>
      <c r="I30" s="21">
        <v>0.27572033135948004</v>
      </c>
      <c r="J30" s="22">
        <f t="shared" si="1"/>
        <v>5.9362698922266047E-2</v>
      </c>
      <c r="K30" s="22">
        <f t="shared" si="2"/>
        <v>9.9970890801800799E-2</v>
      </c>
      <c r="L30" s="23">
        <f t="shared" si="3"/>
        <v>0.17082443480060638</v>
      </c>
      <c r="M30" s="4"/>
    </row>
    <row r="31" spans="1:13" x14ac:dyDescent="0.25">
      <c r="A31" s="17"/>
      <c r="B31" s="18">
        <v>460</v>
      </c>
      <c r="C31" s="19" t="s">
        <v>235</v>
      </c>
      <c r="D31" s="20">
        <v>2.7440999999999997E-2</v>
      </c>
      <c r="E31" s="21">
        <v>2.7441E-2</v>
      </c>
      <c r="F31" s="21">
        <f t="shared" si="0"/>
        <v>1.6000000759959221E-2</v>
      </c>
      <c r="G31" s="21">
        <v>4.0000001899898052E-3</v>
      </c>
      <c r="H31" s="21">
        <v>4.0000001899898052E-3</v>
      </c>
      <c r="I31" s="21">
        <v>8.0000003799796104E-3</v>
      </c>
      <c r="J31" s="22">
        <f t="shared" si="1"/>
        <v>0.14576728945700979</v>
      </c>
      <c r="K31" s="22">
        <f t="shared" si="2"/>
        <v>0.29153457891401957</v>
      </c>
      <c r="L31" s="23">
        <f t="shared" si="3"/>
        <v>0.58306915782803914</v>
      </c>
      <c r="M31" s="4"/>
    </row>
    <row r="32" spans="1:13" x14ac:dyDescent="0.25">
      <c r="A32" s="17"/>
      <c r="B32" s="18">
        <v>461</v>
      </c>
      <c r="C32" s="19" t="s">
        <v>236</v>
      </c>
      <c r="D32" s="20">
        <v>5.8344000000000007E-2</v>
      </c>
      <c r="E32" s="21">
        <v>5.8344E-2</v>
      </c>
      <c r="F32" s="21">
        <f t="shared" si="0"/>
        <v>3.3069999772123992E-3</v>
      </c>
      <c r="G32" s="21">
        <v>0</v>
      </c>
      <c r="H32" s="21">
        <v>7.6899997657164931E-4</v>
      </c>
      <c r="I32" s="21">
        <v>2.5380000006407499E-3</v>
      </c>
      <c r="J32" s="22">
        <f t="shared" si="1"/>
        <v>0</v>
      </c>
      <c r="K32" s="22">
        <f t="shared" si="2"/>
        <v>1.3180446602420974E-2</v>
      </c>
      <c r="L32" s="23">
        <f t="shared" si="3"/>
        <v>5.6681063643432048E-2</v>
      </c>
      <c r="M32" s="4"/>
    </row>
    <row r="33" spans="1:13" x14ac:dyDescent="0.25">
      <c r="A33" s="17"/>
      <c r="B33" s="18">
        <v>462</v>
      </c>
      <c r="C33" s="19" t="s">
        <v>237</v>
      </c>
      <c r="D33" s="20">
        <v>3.5803919999999998</v>
      </c>
      <c r="E33" s="21">
        <v>1.4363770000000002</v>
      </c>
      <c r="F33" s="21">
        <f t="shared" si="0"/>
        <v>0.26334578205387515</v>
      </c>
      <c r="G33" s="21">
        <v>7.972658298422175E-2</v>
      </c>
      <c r="H33" s="21">
        <v>0.10947119957927498</v>
      </c>
      <c r="I33" s="21">
        <v>7.4147999490378425E-2</v>
      </c>
      <c r="J33" s="22">
        <f t="shared" si="1"/>
        <v>5.5505332502693745E-2</v>
      </c>
      <c r="K33" s="22">
        <f t="shared" si="2"/>
        <v>0.13171874971786426</v>
      </c>
      <c r="L33" s="23">
        <f t="shared" si="3"/>
        <v>0.18334029440312336</v>
      </c>
      <c r="M33" s="4"/>
    </row>
    <row r="34" spans="1:13" x14ac:dyDescent="0.25">
      <c r="A34" s="17"/>
      <c r="B34" s="18">
        <v>463</v>
      </c>
      <c r="C34" s="19" t="s">
        <v>238</v>
      </c>
      <c r="D34" s="20">
        <v>6.5722000000000003E-2</v>
      </c>
      <c r="E34" s="21">
        <v>6.5722000000000003E-2</v>
      </c>
      <c r="F34" s="21">
        <f t="shared" si="0"/>
        <v>9.9999997473787516E-5</v>
      </c>
      <c r="G34" s="21">
        <v>0</v>
      </c>
      <c r="H34" s="21">
        <v>9.9999997473787516E-5</v>
      </c>
      <c r="I34" s="21">
        <v>0</v>
      </c>
      <c r="J34" s="22">
        <f t="shared" si="1"/>
        <v>0</v>
      </c>
      <c r="K34" s="22">
        <f t="shared" si="2"/>
        <v>1.5215604740237288E-3</v>
      </c>
      <c r="L34" s="23">
        <f t="shared" si="3"/>
        <v>1.5215604740237288E-3</v>
      </c>
      <c r="M34" s="4"/>
    </row>
    <row r="35" spans="1:13" x14ac:dyDescent="0.25">
      <c r="A35" s="17"/>
      <c r="B35" s="18">
        <v>464</v>
      </c>
      <c r="C35" s="19" t="s">
        <v>239</v>
      </c>
      <c r="D35" s="20">
        <v>3.1650000000000003E-3</v>
      </c>
      <c r="E35" s="21">
        <v>3.1650000000000003E-3</v>
      </c>
      <c r="F35" s="21">
        <f t="shared" si="0"/>
        <v>0</v>
      </c>
      <c r="G35" s="21">
        <v>0</v>
      </c>
      <c r="H35" s="21">
        <v>0</v>
      </c>
      <c r="I35" s="21">
        <v>0</v>
      </c>
      <c r="J35" s="22">
        <f t="shared" si="1"/>
        <v>0</v>
      </c>
      <c r="K35" s="22">
        <f t="shared" si="2"/>
        <v>0</v>
      </c>
      <c r="L35" s="23">
        <f t="shared" si="3"/>
        <v>0</v>
      </c>
      <c r="M35" s="4"/>
    </row>
    <row r="36" spans="1:13" x14ac:dyDescent="0.25">
      <c r="A36" s="17"/>
      <c r="B36" s="18">
        <v>465</v>
      </c>
      <c r="C36" s="19" t="s">
        <v>240</v>
      </c>
      <c r="D36" s="20">
        <v>2.8205000000000001E-2</v>
      </c>
      <c r="E36" s="21">
        <v>2.8205000000000001E-2</v>
      </c>
      <c r="F36" s="21">
        <f t="shared" si="0"/>
        <v>0</v>
      </c>
      <c r="G36" s="21">
        <v>0</v>
      </c>
      <c r="H36" s="21">
        <v>0</v>
      </c>
      <c r="I36" s="21">
        <v>0</v>
      </c>
      <c r="J36" s="22">
        <f t="shared" si="1"/>
        <v>0</v>
      </c>
      <c r="K36" s="22">
        <f t="shared" si="2"/>
        <v>0</v>
      </c>
      <c r="L36" s="23">
        <f t="shared" si="3"/>
        <v>0</v>
      </c>
      <c r="M36" s="4"/>
    </row>
    <row r="37" spans="1:13" ht="15.75" thickBot="1" x14ac:dyDescent="0.3">
      <c r="A37" s="41" t="s">
        <v>241</v>
      </c>
      <c r="B37" s="58"/>
      <c r="C37" s="43"/>
      <c r="D37" s="44">
        <v>5.9414329999999982</v>
      </c>
      <c r="E37" s="45">
        <v>22.148618999999997</v>
      </c>
      <c r="F37" s="45">
        <f t="shared" si="0"/>
        <v>5.7356957312658778</v>
      </c>
      <c r="G37" s="45">
        <v>0.76368727718363516</v>
      </c>
      <c r="H37" s="45">
        <v>2.1818129421590129</v>
      </c>
      <c r="I37" s="45">
        <v>2.7901955119232298</v>
      </c>
      <c r="J37" s="46">
        <f t="shared" si="1"/>
        <v>3.448013066564716E-2</v>
      </c>
      <c r="K37" s="46">
        <f t="shared" si="2"/>
        <v>0.13298798536119333</v>
      </c>
      <c r="L37" s="47">
        <f t="shared" si="3"/>
        <v>0.25896403433847859</v>
      </c>
      <c r="M37" s="4"/>
    </row>
    <row r="38" spans="1:13" x14ac:dyDescent="0.25">
      <c r="D38" s="5"/>
      <c r="E38" s="5"/>
      <c r="F38" s="5"/>
      <c r="G38" s="5"/>
      <c r="H38" s="5"/>
      <c r="I38" s="5"/>
      <c r="J38" s="4"/>
      <c r="K38" s="4"/>
      <c r="L38" s="4"/>
      <c r="M38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121</v>
      </c>
      <c r="B1" s="51" t="s">
        <v>80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1784</v>
      </c>
      <c r="N2" s="72" t="s">
        <v>1818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313.93598300000002</v>
      </c>
      <c r="E6" s="14">
        <f ca="1">SUM(E7:OFFSET(E7,50,0))</f>
        <v>386.86384599999991</v>
      </c>
      <c r="F6" s="14">
        <f ca="1">SUM(F7:OFFSET(F7,50,0))</f>
        <v>120.05609482329146</v>
      </c>
      <c r="G6" s="14">
        <f ca="1">SUM(G7:OFFSET(G7,50,0))</f>
        <v>72.474224535751091</v>
      </c>
      <c r="H6" s="14">
        <f ca="1">SUM(H7:OFFSET(H7,50,0))</f>
        <v>21.80460773163805</v>
      </c>
      <c r="I6" s="14">
        <f ca="1">SUM(I7:OFFSET(I7,50,0))</f>
        <v>25.777262555902325</v>
      </c>
      <c r="J6" s="15">
        <f ca="1">IFERROR(G6/E6,0)</f>
        <v>0.18733780704788605</v>
      </c>
      <c r="K6" s="15">
        <f ca="1">IFERROR(SUM(G6,H6)/E6,0)</f>
        <v>0.24370029208516206</v>
      </c>
      <c r="L6" s="16">
        <f ca="1">IFERROR(SUM(G6,H6,I6)/E6,0)</f>
        <v>0.31033164785135153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</v>
      </c>
      <c r="C7" s="19" t="s">
        <v>258</v>
      </c>
      <c r="D7" s="20">
        <v>12.709969999999998</v>
      </c>
      <c r="E7" s="21">
        <v>6.9363939999999991</v>
      </c>
      <c r="F7" s="21">
        <f t="shared" ref="F7:F31" si="0">SUM(G7,H7,I7)</f>
        <v>3.0624856070397835</v>
      </c>
      <c r="G7" s="21">
        <v>1.3205031184916152</v>
      </c>
      <c r="H7" s="21">
        <v>0.72629997498450738</v>
      </c>
      <c r="I7" s="21">
        <v>1.0156825135636609</v>
      </c>
      <c r="J7" s="22">
        <f t="shared" ref="J7:J31" si="1">IFERROR(G7/E7,0)</f>
        <v>0.1903731417926397</v>
      </c>
      <c r="K7" s="22">
        <f t="shared" ref="K7:K31" si="2">IFERROR(SUM(G7,H7)/E7,0)</f>
        <v>0.29508172307918534</v>
      </c>
      <c r="L7" s="23">
        <f t="shared" ref="L7:L31" si="3">IFERROR(SUM(G7,H7,I7)/E7,0)</f>
        <v>0.44150975377693136</v>
      </c>
      <c r="M7" s="4"/>
      <c r="N7" t="s">
        <v>278</v>
      </c>
      <c r="O7" s="5">
        <v>44.273598646200298</v>
      </c>
      <c r="P7" s="71">
        <v>0.85289189487023476</v>
      </c>
    </row>
    <row r="8" spans="1:16" x14ac:dyDescent="0.25">
      <c r="A8" s="17"/>
      <c r="B8" s="55">
        <v>2</v>
      </c>
      <c r="C8" s="19" t="s">
        <v>259</v>
      </c>
      <c r="D8" s="20">
        <v>1.6121999999999999</v>
      </c>
      <c r="E8" s="21">
        <v>0.48613200000000001</v>
      </c>
      <c r="F8" s="21">
        <f t="shared" si="0"/>
        <v>0.29135137458797544</v>
      </c>
      <c r="G8" s="21">
        <v>0.22569743418716826</v>
      </c>
      <c r="H8" s="21">
        <v>1.610099982644897E-2</v>
      </c>
      <c r="I8" s="21">
        <v>4.9552940574358217E-2</v>
      </c>
      <c r="J8" s="22">
        <f t="shared" si="1"/>
        <v>0.46427191418620511</v>
      </c>
      <c r="K8" s="22">
        <f t="shared" si="2"/>
        <v>0.49739254773110436</v>
      </c>
      <c r="L8" s="23">
        <f t="shared" si="3"/>
        <v>0.59932564527324972</v>
      </c>
      <c r="M8" s="4"/>
      <c r="N8" t="s">
        <v>280</v>
      </c>
      <c r="O8" s="5">
        <v>1.565885063031601</v>
      </c>
      <c r="P8" s="71">
        <v>0.64691612485802785</v>
      </c>
    </row>
    <row r="9" spans="1:16" x14ac:dyDescent="0.25">
      <c r="A9" s="17"/>
      <c r="B9" s="55">
        <v>3</v>
      </c>
      <c r="C9" s="19" t="s">
        <v>260</v>
      </c>
      <c r="D9" s="20">
        <v>7.9756490000000007</v>
      </c>
      <c r="E9" s="21">
        <v>8.603212000000001</v>
      </c>
      <c r="F9" s="21">
        <f t="shared" si="0"/>
        <v>3.6988893635789282</v>
      </c>
      <c r="G9" s="21">
        <v>1.8323391462254222</v>
      </c>
      <c r="H9" s="21">
        <v>0.63288078090408817</v>
      </c>
      <c r="I9" s="21">
        <v>1.2336694364494178</v>
      </c>
      <c r="J9" s="22">
        <f t="shared" si="1"/>
        <v>0.21298314469356583</v>
      </c>
      <c r="K9" s="22">
        <f t="shared" si="2"/>
        <v>0.28654645812860474</v>
      </c>
      <c r="L9" s="23">
        <f t="shared" si="3"/>
        <v>0.42994283571983671</v>
      </c>
      <c r="M9" s="4"/>
      <c r="N9" t="s">
        <v>281</v>
      </c>
      <c r="O9" s="5">
        <v>1.1434795681270771</v>
      </c>
      <c r="P9" s="71">
        <v>0.63228939749074609</v>
      </c>
    </row>
    <row r="10" spans="1:16" x14ac:dyDescent="0.25">
      <c r="A10" s="17"/>
      <c r="B10" s="55">
        <v>4</v>
      </c>
      <c r="C10" s="19" t="s">
        <v>261</v>
      </c>
      <c r="D10" s="20">
        <v>7.3406409999999989</v>
      </c>
      <c r="E10" s="21">
        <v>2.5973849999999996</v>
      </c>
      <c r="F10" s="21">
        <f t="shared" si="0"/>
        <v>1.3463675119703566</v>
      </c>
      <c r="G10" s="21">
        <v>1.0606364820232557</v>
      </c>
      <c r="H10" s="21">
        <v>0.17353392892255215</v>
      </c>
      <c r="I10" s="21">
        <v>0.11219710102454883</v>
      </c>
      <c r="J10" s="22">
        <f t="shared" si="1"/>
        <v>0.40834781213538068</v>
      </c>
      <c r="K10" s="22">
        <f t="shared" si="2"/>
        <v>0.47515882741519183</v>
      </c>
      <c r="L10" s="23">
        <f t="shared" si="3"/>
        <v>0.51835500396373924</v>
      </c>
      <c r="M10" s="4"/>
      <c r="N10" t="s">
        <v>259</v>
      </c>
      <c r="O10" s="5">
        <v>0.29135137458797544</v>
      </c>
      <c r="P10" s="71">
        <v>0.59932564527324972</v>
      </c>
    </row>
    <row r="11" spans="1:16" x14ac:dyDescent="0.25">
      <c r="A11" s="17"/>
      <c r="B11" s="55">
        <v>5</v>
      </c>
      <c r="C11" s="19" t="s">
        <v>262</v>
      </c>
      <c r="D11" s="20">
        <v>14.133351000000003</v>
      </c>
      <c r="E11" s="21">
        <v>17.654945000000005</v>
      </c>
      <c r="F11" s="21">
        <f t="shared" si="0"/>
        <v>6.0900888774156101</v>
      </c>
      <c r="G11" s="21">
        <v>2.3091345790962805</v>
      </c>
      <c r="H11" s="21">
        <v>1.3298092990896748</v>
      </c>
      <c r="I11" s="21">
        <v>2.4511449992296548</v>
      </c>
      <c r="J11" s="22">
        <f t="shared" si="1"/>
        <v>0.13079251048906013</v>
      </c>
      <c r="K11" s="22">
        <f t="shared" si="2"/>
        <v>0.20611471053497785</v>
      </c>
      <c r="L11" s="23">
        <f t="shared" si="3"/>
        <v>0.34495088358619119</v>
      </c>
      <c r="M11" s="4"/>
      <c r="N11" t="s">
        <v>268</v>
      </c>
      <c r="O11" s="5">
        <v>2.0472951767151244</v>
      </c>
      <c r="P11" s="71">
        <v>0.57542477531317759</v>
      </c>
    </row>
    <row r="12" spans="1:16" x14ac:dyDescent="0.25">
      <c r="A12" s="17"/>
      <c r="B12" s="55">
        <v>6</v>
      </c>
      <c r="C12" s="19" t="s">
        <v>263</v>
      </c>
      <c r="D12" s="20">
        <v>31.066151999999995</v>
      </c>
      <c r="E12" s="21">
        <v>25.82679700000001</v>
      </c>
      <c r="F12" s="21">
        <f t="shared" si="0"/>
        <v>8.4116850268251255</v>
      </c>
      <c r="G12" s="21">
        <v>3.7534992558130398</v>
      </c>
      <c r="H12" s="21">
        <v>2.0697875289820331</v>
      </c>
      <c r="I12" s="21">
        <v>2.5883982420300526</v>
      </c>
      <c r="J12" s="22">
        <f t="shared" si="1"/>
        <v>0.14533351757916549</v>
      </c>
      <c r="K12" s="22">
        <f t="shared" si="2"/>
        <v>0.22547460239824049</v>
      </c>
      <c r="L12" s="23">
        <f t="shared" si="3"/>
        <v>0.32569602133881032</v>
      </c>
      <c r="M12" s="4"/>
      <c r="N12" t="s">
        <v>275</v>
      </c>
      <c r="O12" s="5">
        <v>0.45954946133497288</v>
      </c>
      <c r="P12" s="71">
        <v>0.52114517273618011</v>
      </c>
    </row>
    <row r="13" spans="1:16" x14ac:dyDescent="0.25">
      <c r="A13" s="17"/>
      <c r="B13" s="55">
        <v>7</v>
      </c>
      <c r="C13" s="19" t="s">
        <v>264</v>
      </c>
      <c r="D13" s="20">
        <v>3.1650000000000003E-3</v>
      </c>
      <c r="E13" s="21">
        <v>3.1650000000000003E-3</v>
      </c>
      <c r="F13" s="21">
        <f t="shared" si="0"/>
        <v>0</v>
      </c>
      <c r="G13" s="21">
        <v>0</v>
      </c>
      <c r="H13" s="21">
        <v>0</v>
      </c>
      <c r="I13" s="21">
        <v>0</v>
      </c>
      <c r="J13" s="22">
        <f t="shared" si="1"/>
        <v>0</v>
      </c>
      <c r="K13" s="22">
        <f t="shared" si="2"/>
        <v>0</v>
      </c>
      <c r="L13" s="23">
        <f t="shared" si="3"/>
        <v>0</v>
      </c>
      <c r="M13" s="4"/>
      <c r="N13" t="s">
        <v>261</v>
      </c>
      <c r="O13" s="5">
        <v>1.3463675119703566</v>
      </c>
      <c r="P13" s="71">
        <v>0.51835500396373924</v>
      </c>
    </row>
    <row r="14" spans="1:16" x14ac:dyDescent="0.25">
      <c r="A14" s="17"/>
      <c r="B14" s="55">
        <v>8</v>
      </c>
      <c r="C14" s="19" t="s">
        <v>265</v>
      </c>
      <c r="D14" s="20">
        <v>6.8296729999999988</v>
      </c>
      <c r="E14" s="21">
        <v>18.083364000000003</v>
      </c>
      <c r="F14" s="21">
        <f t="shared" si="0"/>
        <v>5.8804471931298394</v>
      </c>
      <c r="G14" s="21">
        <v>1.0486941250564996</v>
      </c>
      <c r="H14" s="21">
        <v>2.5263663257255757</v>
      </c>
      <c r="I14" s="21">
        <v>2.3053867423477641</v>
      </c>
      <c r="J14" s="22">
        <f t="shared" si="1"/>
        <v>5.7992203500217075E-2</v>
      </c>
      <c r="K14" s="22">
        <f t="shared" si="2"/>
        <v>0.19769886016684035</v>
      </c>
      <c r="L14" s="23">
        <f t="shared" si="3"/>
        <v>0.32518546842998008</v>
      </c>
      <c r="M14" s="4"/>
      <c r="N14" t="s">
        <v>276</v>
      </c>
      <c r="O14" s="5">
        <v>1.3152533234097064</v>
      </c>
      <c r="P14" s="71">
        <v>0.47643886652200196</v>
      </c>
    </row>
    <row r="15" spans="1:16" x14ac:dyDescent="0.25">
      <c r="A15" s="17"/>
      <c r="B15" s="55">
        <v>9</v>
      </c>
      <c r="C15" s="19" t="s">
        <v>266</v>
      </c>
      <c r="D15" s="20">
        <v>6.7757590000000008</v>
      </c>
      <c r="E15" s="21">
        <v>6.8339670000000012</v>
      </c>
      <c r="F15" s="21">
        <f t="shared" si="0"/>
        <v>1.9817190463872976</v>
      </c>
      <c r="G15" s="21">
        <v>0.43341096206131624</v>
      </c>
      <c r="H15" s="21">
        <v>6.3988460140535608E-2</v>
      </c>
      <c r="I15" s="21">
        <v>1.4843196241854457</v>
      </c>
      <c r="J15" s="22">
        <f t="shared" si="1"/>
        <v>6.3420113392604352E-2</v>
      </c>
      <c r="K15" s="22">
        <f t="shared" si="2"/>
        <v>7.2783410016737243E-2</v>
      </c>
      <c r="L15" s="23">
        <f t="shared" si="3"/>
        <v>0.28998077491262353</v>
      </c>
      <c r="M15" s="4"/>
      <c r="N15" t="s">
        <v>271</v>
      </c>
      <c r="O15" s="5">
        <v>2.4124270625688951</v>
      </c>
      <c r="P15" s="71">
        <v>0.4481949158889475</v>
      </c>
    </row>
    <row r="16" spans="1:16" x14ac:dyDescent="0.25">
      <c r="A16" s="17"/>
      <c r="B16" s="55">
        <v>10</v>
      </c>
      <c r="C16" s="19" t="s">
        <v>267</v>
      </c>
      <c r="D16" s="20">
        <v>11.609330000000002</v>
      </c>
      <c r="E16" s="21">
        <v>14.254835000000003</v>
      </c>
      <c r="F16" s="21">
        <f t="shared" si="0"/>
        <v>2.8946470483861049</v>
      </c>
      <c r="G16" s="21">
        <v>0.52399214680917794</v>
      </c>
      <c r="H16" s="21">
        <v>1.2625951537884248</v>
      </c>
      <c r="I16" s="21">
        <v>1.1080597477885021</v>
      </c>
      <c r="J16" s="22">
        <f t="shared" si="1"/>
        <v>3.6758906490967996E-2</v>
      </c>
      <c r="K16" s="22">
        <f t="shared" si="2"/>
        <v>0.12533202247501302</v>
      </c>
      <c r="L16" s="23">
        <f t="shared" si="3"/>
        <v>0.20306422686661083</v>
      </c>
      <c r="M16" s="4"/>
      <c r="N16" t="s">
        <v>258</v>
      </c>
      <c r="O16" s="5">
        <v>3.0624856070397835</v>
      </c>
      <c r="P16" s="71">
        <v>0.44150975377693136</v>
      </c>
    </row>
    <row r="17" spans="1:16" x14ac:dyDescent="0.25">
      <c r="A17" s="17"/>
      <c r="B17" s="55">
        <v>11</v>
      </c>
      <c r="C17" s="19" t="s">
        <v>268</v>
      </c>
      <c r="D17" s="20">
        <v>2.7319439999999995</v>
      </c>
      <c r="E17" s="21">
        <v>3.5578849999999989</v>
      </c>
      <c r="F17" s="21">
        <f t="shared" si="0"/>
        <v>2.0472951767151244</v>
      </c>
      <c r="G17" s="21">
        <v>0.85724496307921072</v>
      </c>
      <c r="H17" s="21">
        <v>0.93118544226672384</v>
      </c>
      <c r="I17" s="21">
        <v>0.25886477136918984</v>
      </c>
      <c r="J17" s="22">
        <f t="shared" si="1"/>
        <v>0.24094229101817821</v>
      </c>
      <c r="K17" s="22">
        <f t="shared" si="2"/>
        <v>0.50266672625617048</v>
      </c>
      <c r="L17" s="23">
        <f t="shared" si="3"/>
        <v>0.57542477531317759</v>
      </c>
      <c r="M17" s="4"/>
      <c r="N17" t="s">
        <v>277</v>
      </c>
      <c r="O17" s="5">
        <v>3.0570281232430716</v>
      </c>
      <c r="P17" s="71">
        <v>0.43371975084300352</v>
      </c>
    </row>
    <row r="18" spans="1:16" x14ac:dyDescent="0.25">
      <c r="A18" s="17"/>
      <c r="B18" s="55">
        <v>12</v>
      </c>
      <c r="C18" s="19" t="s">
        <v>269</v>
      </c>
      <c r="D18" s="20">
        <v>17.230761000000001</v>
      </c>
      <c r="E18" s="21">
        <v>20.651467</v>
      </c>
      <c r="F18" s="21">
        <f t="shared" si="0"/>
        <v>5.7405504471248605</v>
      </c>
      <c r="G18" s="21">
        <v>3.2051786991432891</v>
      </c>
      <c r="H18" s="21">
        <v>1.6013532972428948</v>
      </c>
      <c r="I18" s="21">
        <v>0.93401845073867662</v>
      </c>
      <c r="J18" s="22">
        <f t="shared" si="1"/>
        <v>0.15520343901686448</v>
      </c>
      <c r="K18" s="22">
        <f t="shared" si="2"/>
        <v>0.23274530552169412</v>
      </c>
      <c r="L18" s="23">
        <f t="shared" si="3"/>
        <v>0.27797301020430465</v>
      </c>
      <c r="M18" s="4"/>
      <c r="N18" t="s">
        <v>260</v>
      </c>
      <c r="O18" s="5">
        <v>3.6988893635789282</v>
      </c>
      <c r="P18" s="71">
        <v>0.42994283571983671</v>
      </c>
    </row>
    <row r="19" spans="1:16" x14ac:dyDescent="0.25">
      <c r="A19" s="17"/>
      <c r="B19" s="55">
        <v>13</v>
      </c>
      <c r="C19" s="19" t="s">
        <v>270</v>
      </c>
      <c r="D19" s="20">
        <v>4.035737000000001</v>
      </c>
      <c r="E19" s="21">
        <v>5.5254180000000002</v>
      </c>
      <c r="F19" s="21">
        <f t="shared" si="0"/>
        <v>1.6936784256795363</v>
      </c>
      <c r="G19" s="21">
        <v>1.0237235697204596</v>
      </c>
      <c r="H19" s="21">
        <v>0.28108922053797869</v>
      </c>
      <c r="I19" s="21">
        <v>0.38886563542109798</v>
      </c>
      <c r="J19" s="22">
        <f t="shared" si="1"/>
        <v>0.18527531667657715</v>
      </c>
      <c r="K19" s="22">
        <f t="shared" si="2"/>
        <v>0.23614734491733264</v>
      </c>
      <c r="L19" s="23">
        <f t="shared" si="3"/>
        <v>0.30652494086049892</v>
      </c>
      <c r="M19" s="4"/>
      <c r="N19" t="s">
        <v>262</v>
      </c>
      <c r="O19" s="5">
        <v>6.0900888774156101</v>
      </c>
      <c r="P19" s="71">
        <v>0.34495088358619119</v>
      </c>
    </row>
    <row r="20" spans="1:16" x14ac:dyDescent="0.25">
      <c r="A20" s="17"/>
      <c r="B20" s="55">
        <v>14</v>
      </c>
      <c r="C20" s="19" t="s">
        <v>271</v>
      </c>
      <c r="D20" s="20">
        <v>5.3999189999999988</v>
      </c>
      <c r="E20" s="21">
        <v>5.3825399999999988</v>
      </c>
      <c r="F20" s="21">
        <f t="shared" si="0"/>
        <v>2.4124270625688951</v>
      </c>
      <c r="G20" s="21">
        <v>1.6226188469445333</v>
      </c>
      <c r="H20" s="21">
        <v>0.3439239187646308</v>
      </c>
      <c r="I20" s="21">
        <v>0.44588429685973097</v>
      </c>
      <c r="J20" s="22">
        <f t="shared" si="1"/>
        <v>0.30145969132501266</v>
      </c>
      <c r="K20" s="22">
        <f t="shared" si="2"/>
        <v>0.36535590366428572</v>
      </c>
      <c r="L20" s="23">
        <f t="shared" si="3"/>
        <v>0.4481949158889475</v>
      </c>
      <c r="M20" s="4"/>
      <c r="N20" t="s">
        <v>263</v>
      </c>
      <c r="O20" s="5">
        <v>8.4116850268251255</v>
      </c>
      <c r="P20" s="71">
        <v>0.32569602133881032</v>
      </c>
    </row>
    <row r="21" spans="1:16" x14ac:dyDescent="0.25">
      <c r="A21" s="17"/>
      <c r="B21" s="55">
        <v>15</v>
      </c>
      <c r="C21" s="19" t="s">
        <v>272</v>
      </c>
      <c r="D21" s="20">
        <v>49.419259000000004</v>
      </c>
      <c r="E21" s="21">
        <v>106.31274300000003</v>
      </c>
      <c r="F21" s="21">
        <f t="shared" si="0"/>
        <v>14.149482238244786</v>
      </c>
      <c r="G21" s="21">
        <v>4.9792099911173864</v>
      </c>
      <c r="H21" s="21">
        <v>4.0039712790352269</v>
      </c>
      <c r="I21" s="21">
        <v>5.1663009680921732</v>
      </c>
      <c r="J21" s="22">
        <f t="shared" si="1"/>
        <v>4.6835495450600735E-2</v>
      </c>
      <c r="K21" s="22">
        <f t="shared" si="2"/>
        <v>8.4497690649865093E-2</v>
      </c>
      <c r="L21" s="23">
        <f t="shared" si="3"/>
        <v>0.13309300314304545</v>
      </c>
      <c r="M21" s="4"/>
      <c r="N21" t="s">
        <v>265</v>
      </c>
      <c r="O21" s="5">
        <v>5.8804471931298394</v>
      </c>
      <c r="P21" s="71">
        <v>0.32518546842998008</v>
      </c>
    </row>
    <row r="22" spans="1:16" x14ac:dyDescent="0.25">
      <c r="A22" s="17"/>
      <c r="B22" s="55">
        <v>16</v>
      </c>
      <c r="C22" s="19" t="s">
        <v>273</v>
      </c>
      <c r="D22" s="20">
        <v>16.848042000000003</v>
      </c>
      <c r="E22" s="21">
        <v>18.052038000000003</v>
      </c>
      <c r="F22" s="21">
        <f t="shared" si="0"/>
        <v>1.3841722632996607</v>
      </c>
      <c r="G22" s="21">
        <v>0.49990202517074067</v>
      </c>
      <c r="H22" s="21">
        <v>0.38496147728801589</v>
      </c>
      <c r="I22" s="21">
        <v>0.49930876084090414</v>
      </c>
      <c r="J22" s="22">
        <f t="shared" si="1"/>
        <v>2.7692276360748884E-2</v>
      </c>
      <c r="K22" s="22">
        <f t="shared" si="2"/>
        <v>4.9017374241000181E-2</v>
      </c>
      <c r="L22" s="23">
        <f t="shared" si="3"/>
        <v>7.6676786482482495E-2</v>
      </c>
      <c r="M22" s="4"/>
      <c r="N22" t="s">
        <v>270</v>
      </c>
      <c r="O22" s="5">
        <v>1.6936784256795363</v>
      </c>
      <c r="P22" s="71">
        <v>0.30652494086049892</v>
      </c>
    </row>
    <row r="23" spans="1:16" x14ac:dyDescent="0.25">
      <c r="A23" s="17"/>
      <c r="B23" s="55">
        <v>17</v>
      </c>
      <c r="C23" s="19" t="s">
        <v>274</v>
      </c>
      <c r="D23" s="20">
        <v>16.045925000000004</v>
      </c>
      <c r="E23" s="21">
        <v>16.961214000000002</v>
      </c>
      <c r="F23" s="21">
        <f t="shared" si="0"/>
        <v>0.49295966597492225</v>
      </c>
      <c r="G23" s="21">
        <v>0.17818501655710861</v>
      </c>
      <c r="H23" s="21">
        <v>0.17255646926059853</v>
      </c>
      <c r="I23" s="21">
        <v>0.1422181801572151</v>
      </c>
      <c r="J23" s="22">
        <f t="shared" si="1"/>
        <v>1.0505440032600767E-2</v>
      </c>
      <c r="K23" s="22">
        <f t="shared" si="2"/>
        <v>2.0679031926471012E-2</v>
      </c>
      <c r="L23" s="23">
        <f t="shared" si="3"/>
        <v>2.9063937638834237E-2</v>
      </c>
      <c r="M23" s="4"/>
      <c r="N23" t="s">
        <v>266</v>
      </c>
      <c r="O23" s="5">
        <v>1.9817190463872976</v>
      </c>
      <c r="P23" s="71">
        <v>0.28998077491262353</v>
      </c>
    </row>
    <row r="24" spans="1:16" x14ac:dyDescent="0.25">
      <c r="A24" s="17"/>
      <c r="B24" s="55">
        <v>18</v>
      </c>
      <c r="C24" s="19" t="s">
        <v>275</v>
      </c>
      <c r="D24" s="20">
        <v>1.8245259999999999</v>
      </c>
      <c r="E24" s="21">
        <v>0.88180700000000012</v>
      </c>
      <c r="F24" s="21">
        <f t="shared" si="0"/>
        <v>0.45954946133497288</v>
      </c>
      <c r="G24" s="21">
        <v>0.19228576880777837</v>
      </c>
      <c r="H24" s="21">
        <v>0.23483488205965841</v>
      </c>
      <c r="I24" s="21">
        <v>3.2428810467536096E-2</v>
      </c>
      <c r="J24" s="22">
        <f t="shared" si="1"/>
        <v>0.21805879155844571</v>
      </c>
      <c r="K24" s="22">
        <f t="shared" si="2"/>
        <v>0.48436976670341325</v>
      </c>
      <c r="L24" s="23">
        <f t="shared" si="3"/>
        <v>0.52114517273618011</v>
      </c>
      <c r="M24" s="4"/>
      <c r="N24" t="s">
        <v>269</v>
      </c>
      <c r="O24" s="5">
        <v>5.7405504471248605</v>
      </c>
      <c r="P24" s="71">
        <v>0.27797301020430465</v>
      </c>
    </row>
    <row r="25" spans="1:16" x14ac:dyDescent="0.25">
      <c r="A25" s="17"/>
      <c r="B25" s="55">
        <v>19</v>
      </c>
      <c r="C25" s="19" t="s">
        <v>276</v>
      </c>
      <c r="D25" s="20">
        <v>2.7956059999999998</v>
      </c>
      <c r="E25" s="21">
        <v>2.7605919999999999</v>
      </c>
      <c r="F25" s="21">
        <f t="shared" si="0"/>
        <v>1.3152533234097064</v>
      </c>
      <c r="G25" s="21">
        <v>0.24517503054812551</v>
      </c>
      <c r="H25" s="21">
        <v>0.10127874789759517</v>
      </c>
      <c r="I25" s="21">
        <v>0.96879954496398568</v>
      </c>
      <c r="J25" s="22">
        <f t="shared" si="1"/>
        <v>8.8812483173219908E-2</v>
      </c>
      <c r="K25" s="22">
        <f t="shared" si="2"/>
        <v>0.12549981252054657</v>
      </c>
      <c r="L25" s="23">
        <f t="shared" si="3"/>
        <v>0.47643886652200196</v>
      </c>
      <c r="M25" s="4"/>
      <c r="N25" t="s">
        <v>267</v>
      </c>
      <c r="O25" s="5">
        <v>2.8946470483861049</v>
      </c>
      <c r="P25" s="71">
        <v>0.20306422686661083</v>
      </c>
    </row>
    <row r="26" spans="1:16" x14ac:dyDescent="0.25">
      <c r="A26" s="17"/>
      <c r="B26" s="55">
        <v>20</v>
      </c>
      <c r="C26" s="19" t="s">
        <v>277</v>
      </c>
      <c r="D26" s="20">
        <v>6.8449600000000004</v>
      </c>
      <c r="E26" s="21">
        <v>7.0483949999999993</v>
      </c>
      <c r="F26" s="21">
        <f t="shared" si="0"/>
        <v>3.0570281232430716</v>
      </c>
      <c r="G26" s="21">
        <v>1.5257902942830697</v>
      </c>
      <c r="H26" s="21">
        <v>1.3380864898754226</v>
      </c>
      <c r="I26" s="21">
        <v>0.19315133908457938</v>
      </c>
      <c r="J26" s="22">
        <f t="shared" si="1"/>
        <v>0.21647343746811434</v>
      </c>
      <c r="K26" s="22">
        <f t="shared" si="2"/>
        <v>0.40631615909132396</v>
      </c>
      <c r="L26" s="23">
        <f t="shared" si="3"/>
        <v>0.43371975084300352</v>
      </c>
      <c r="M26" s="4"/>
      <c r="N26" t="s">
        <v>279</v>
      </c>
      <c r="O26" s="5">
        <v>4.6313131001661532</v>
      </c>
      <c r="P26" s="71">
        <v>0.17890597757688806</v>
      </c>
    </row>
    <row r="27" spans="1:16" x14ac:dyDescent="0.25">
      <c r="A27" s="17"/>
      <c r="B27" s="55">
        <v>21</v>
      </c>
      <c r="C27" s="19" t="s">
        <v>278</v>
      </c>
      <c r="D27" s="20">
        <v>45.515119999999996</v>
      </c>
      <c r="E27" s="21">
        <v>51.909976999999991</v>
      </c>
      <c r="F27" s="21">
        <f t="shared" si="0"/>
        <v>44.273598646200298</v>
      </c>
      <c r="G27" s="21">
        <v>40.343484490989795</v>
      </c>
      <c r="H27" s="21">
        <v>1.6415292371211763</v>
      </c>
      <c r="I27" s="21">
        <v>2.2885849180893274</v>
      </c>
      <c r="J27" s="22">
        <f t="shared" si="1"/>
        <v>0.7771817061485079</v>
      </c>
      <c r="K27" s="22">
        <f t="shared" si="2"/>
        <v>0.80880432152977022</v>
      </c>
      <c r="L27" s="23">
        <f t="shared" si="3"/>
        <v>0.85289189487023476</v>
      </c>
      <c r="M27" s="4"/>
      <c r="N27" t="s">
        <v>272</v>
      </c>
      <c r="O27" s="5">
        <v>14.149482238244786</v>
      </c>
      <c r="P27" s="71">
        <v>0.13309300314304545</v>
      </c>
    </row>
    <row r="28" spans="1:16" x14ac:dyDescent="0.25">
      <c r="A28" s="17"/>
      <c r="B28" s="55">
        <v>22</v>
      </c>
      <c r="C28" s="19" t="s">
        <v>279</v>
      </c>
      <c r="D28" s="20">
        <v>23.307748</v>
      </c>
      <c r="E28" s="21">
        <v>25.886855000000004</v>
      </c>
      <c r="F28" s="21">
        <f t="shared" si="0"/>
        <v>4.6313131001661532</v>
      </c>
      <c r="G28" s="21">
        <v>2.823357464523724</v>
      </c>
      <c r="H28" s="21">
        <v>0.75422046835228684</v>
      </c>
      <c r="I28" s="21">
        <v>1.0537351672901423</v>
      </c>
      <c r="J28" s="22">
        <f t="shared" si="1"/>
        <v>0.10906529451042715</v>
      </c>
      <c r="K28" s="22">
        <f t="shared" si="2"/>
        <v>0.13820056290638666</v>
      </c>
      <c r="L28" s="23">
        <f t="shared" si="3"/>
        <v>0.17890597757688806</v>
      </c>
      <c r="M28" s="4"/>
      <c r="N28" t="s">
        <v>282</v>
      </c>
      <c r="O28" s="5">
        <v>2.0317412088497804</v>
      </c>
      <c r="P28" s="71">
        <v>0.12370784090081617</v>
      </c>
    </row>
    <row r="29" spans="1:16" x14ac:dyDescent="0.25">
      <c r="A29" s="17"/>
      <c r="B29" s="55">
        <v>23</v>
      </c>
      <c r="C29" s="19" t="s">
        <v>280</v>
      </c>
      <c r="D29" s="20">
        <v>1.575466</v>
      </c>
      <c r="E29" s="21">
        <v>2.4205380000000001</v>
      </c>
      <c r="F29" s="21">
        <f t="shared" si="0"/>
        <v>1.565885063031601</v>
      </c>
      <c r="G29" s="21">
        <v>0.48987435433082283</v>
      </c>
      <c r="H29" s="21">
        <v>0.47878741438034922</v>
      </c>
      <c r="I29" s="21">
        <v>0.59722329432042898</v>
      </c>
      <c r="J29" s="22">
        <f t="shared" si="1"/>
        <v>0.20238242668812587</v>
      </c>
      <c r="K29" s="22">
        <f t="shared" si="2"/>
        <v>0.40018449151022295</v>
      </c>
      <c r="L29" s="23">
        <f t="shared" si="3"/>
        <v>0.64691612485802785</v>
      </c>
      <c r="M29" s="4"/>
      <c r="N29" t="s">
        <v>273</v>
      </c>
      <c r="O29" s="5">
        <v>1.3841722632996607</v>
      </c>
      <c r="P29" s="71">
        <v>7.6676786482482495E-2</v>
      </c>
    </row>
    <row r="30" spans="1:16" x14ac:dyDescent="0.25">
      <c r="A30" s="17"/>
      <c r="B30" s="55">
        <v>24</v>
      </c>
      <c r="C30" s="19" t="s">
        <v>281</v>
      </c>
      <c r="D30" s="20">
        <v>1.868989</v>
      </c>
      <c r="E30" s="21">
        <v>1.8084750000000001</v>
      </c>
      <c r="F30" s="21">
        <f t="shared" si="0"/>
        <v>1.1434795681270771</v>
      </c>
      <c r="G30" s="21">
        <v>0.74781922996044159</v>
      </c>
      <c r="H30" s="21">
        <v>0.28376638045301661</v>
      </c>
      <c r="I30" s="21">
        <v>0.11189395771361887</v>
      </c>
      <c r="J30" s="22">
        <f t="shared" si="1"/>
        <v>0.41350819334546596</v>
      </c>
      <c r="K30" s="22">
        <f t="shared" si="2"/>
        <v>0.57041740163035604</v>
      </c>
      <c r="L30" s="23">
        <f t="shared" si="3"/>
        <v>0.63228939749074609</v>
      </c>
      <c r="M30" s="4"/>
      <c r="N30" t="s">
        <v>274</v>
      </c>
      <c r="O30" s="5">
        <v>0.49295966597492225</v>
      </c>
      <c r="P30" s="71">
        <v>2.9063937638834237E-2</v>
      </c>
    </row>
    <row r="31" spans="1:16" ht="15.75" thickBot="1" x14ac:dyDescent="0.3">
      <c r="A31" s="24"/>
      <c r="B31" s="56">
        <v>25</v>
      </c>
      <c r="C31" s="26" t="s">
        <v>282</v>
      </c>
      <c r="D31" s="27">
        <v>18.436091000000001</v>
      </c>
      <c r="E31" s="28">
        <v>16.423706000000003</v>
      </c>
      <c r="F31" s="28">
        <f t="shared" si="0"/>
        <v>2.0317412088497804</v>
      </c>
      <c r="G31" s="28">
        <v>1.2324675408108305</v>
      </c>
      <c r="H31" s="28">
        <v>0.45170055473863613</v>
      </c>
      <c r="I31" s="28">
        <v>0.34757311330031371</v>
      </c>
      <c r="J31" s="29">
        <f t="shared" si="1"/>
        <v>7.5041987527713308E-2</v>
      </c>
      <c r="K31" s="29">
        <f t="shared" si="2"/>
        <v>0.10254494908454075</v>
      </c>
      <c r="L31" s="30">
        <f t="shared" si="3"/>
        <v>0.12370784090081617</v>
      </c>
      <c r="M31" s="4"/>
      <c r="N31" t="s">
        <v>264</v>
      </c>
      <c r="O31" s="5">
        <v>0</v>
      </c>
      <c r="P31" s="71">
        <v>0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topLeftCell="A14" workbookViewId="0">
      <selection activeCell="A22" sqref="A22:D22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121</v>
      </c>
      <c r="B1" s="49" t="s">
        <v>80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1785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313.93598300000002</v>
      </c>
      <c r="E6" s="14">
        <v>386.86384599999991</v>
      </c>
      <c r="F6" s="14">
        <v>120.05609482329146</v>
      </c>
      <c r="G6" s="14">
        <v>72.474224535751091</v>
      </c>
      <c r="H6" s="14">
        <v>21.80460773163805</v>
      </c>
      <c r="I6" s="14">
        <v>25.777262555902325</v>
      </c>
      <c r="J6" s="15">
        <v>0.18733780704788605</v>
      </c>
      <c r="K6" s="15">
        <v>0.24370029208516206</v>
      </c>
      <c r="L6" s="16">
        <v>0.31033164785135153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157.22365899999997</v>
      </c>
      <c r="E7" s="38">
        <f ca="1">SUM(E8:OFFSET(E6,MATCH("PROYECTOS",$A$8:$A$50,0),0))</f>
        <v>205.67241300000003</v>
      </c>
      <c r="F7" s="38">
        <f ca="1">SUM(F8:OFFSET(F6,MATCH("PROYECTOS",$A$8:$A$50,0),0))</f>
        <v>95.103568627509063</v>
      </c>
      <c r="G7" s="38">
        <f ca="1">SUM(G8:OFFSET(G6,MATCH("PROYECTOS",$A$8:$A$50,0),0))</f>
        <v>68.572446022796612</v>
      </c>
      <c r="H7" s="38">
        <f ca="1">SUM(H8:OFFSET(H6,MATCH("PROYECTOS",$A$8:$A$50,0),0))</f>
        <v>14.915104981277644</v>
      </c>
      <c r="I7" s="38">
        <f ca="1">SUM(I8:OFFSET(I6,MATCH("PROYECTOS",$A$8:$A$50,0),0))</f>
        <v>11.6160176234348</v>
      </c>
      <c r="J7" s="39">
        <f ca="1">IFERROR(G7/E7,0)</f>
        <v>0.3334061434033771</v>
      </c>
      <c r="K7" s="39">
        <f ca="1">IFERROR(SUM(G7,H7)/E7,0)</f>
        <v>0.40592488699043089</v>
      </c>
      <c r="L7" s="40">
        <f ca="1">IFERROR(SUM(G7,H7,I7)/E7,0)</f>
        <v>0.46240313535636418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40.598482000000004</v>
      </c>
      <c r="E8" s="21">
        <v>83.837676000000002</v>
      </c>
      <c r="F8" s="21">
        <f t="shared" ref="F8:F14" si="0">SUM(G8,H8,I8)</f>
        <v>13.562679099705065</v>
      </c>
      <c r="G8" s="21">
        <v>5.243051656229909</v>
      </c>
      <c r="H8" s="21">
        <v>3.3796498026908921</v>
      </c>
      <c r="I8" s="21">
        <v>4.9399776407842637</v>
      </c>
      <c r="J8" s="22">
        <f t="shared" ref="J8:J15" si="1">IFERROR(G8/E8,0)</f>
        <v>6.2538132095048882E-2</v>
      </c>
      <c r="K8" s="22">
        <f t="shared" ref="K8:K15" si="2">IFERROR(SUM(G8,H8)/E8,0)</f>
        <v>0.10284995804178543</v>
      </c>
      <c r="L8" s="23">
        <f t="shared" ref="L8:L15" si="3">IFERROR(SUM(G8,H8,I8)/E8,0)</f>
        <v>0.16177308039532326</v>
      </c>
      <c r="M8" s="4"/>
    </row>
    <row r="9" spans="1:13" ht="51" x14ac:dyDescent="0.25">
      <c r="A9" s="17"/>
      <c r="B9" s="19">
        <v>3000629</v>
      </c>
      <c r="C9" s="19" t="s">
        <v>1787</v>
      </c>
      <c r="D9" s="20">
        <v>5.1116640000000002</v>
      </c>
      <c r="E9" s="21">
        <v>5.0757480000000008</v>
      </c>
      <c r="F9" s="21">
        <f t="shared" si="0"/>
        <v>1.5435130785754154</v>
      </c>
      <c r="G9" s="21">
        <v>0.77994314009265509</v>
      </c>
      <c r="H9" s="21">
        <v>0.30888786591822281</v>
      </c>
      <c r="I9" s="21">
        <v>0.45468207256453752</v>
      </c>
      <c r="J9" s="22">
        <f t="shared" si="1"/>
        <v>0.15366072943192904</v>
      </c>
      <c r="K9" s="22">
        <f t="shared" si="2"/>
        <v>0.21451636409271652</v>
      </c>
      <c r="L9" s="23">
        <f t="shared" si="3"/>
        <v>0.30409568768493139</v>
      </c>
      <c r="M9" s="4"/>
    </row>
    <row r="10" spans="1:13" ht="25.5" x14ac:dyDescent="0.25">
      <c r="A10" s="17"/>
      <c r="B10" s="19">
        <v>3000630</v>
      </c>
      <c r="C10" s="19" t="s">
        <v>1788</v>
      </c>
      <c r="D10" s="20">
        <v>24.213850999999991</v>
      </c>
      <c r="E10" s="21">
        <v>24.618592000000003</v>
      </c>
      <c r="F10" s="21">
        <f t="shared" si="0"/>
        <v>6.2638078366609307</v>
      </c>
      <c r="G10" s="21">
        <v>2.105798845868776</v>
      </c>
      <c r="H10" s="21">
        <v>2.8139883086972759</v>
      </c>
      <c r="I10" s="21">
        <v>1.3440206820948788</v>
      </c>
      <c r="J10" s="22">
        <f t="shared" si="1"/>
        <v>8.5536932651094577E-2</v>
      </c>
      <c r="K10" s="22">
        <f t="shared" si="2"/>
        <v>0.19984031396133667</v>
      </c>
      <c r="L10" s="23">
        <f t="shared" si="3"/>
        <v>0.25443404060885894</v>
      </c>
      <c r="M10" s="4"/>
    </row>
    <row r="11" spans="1:13" ht="38.25" x14ac:dyDescent="0.25">
      <c r="A11" s="17"/>
      <c r="B11" s="19">
        <v>3000632</v>
      </c>
      <c r="C11" s="19" t="s">
        <v>1789</v>
      </c>
      <c r="D11" s="20">
        <v>72.793952000000004</v>
      </c>
      <c r="E11" s="21">
        <v>74.583352000000019</v>
      </c>
      <c r="F11" s="21">
        <f t="shared" si="0"/>
        <v>68.773750226903431</v>
      </c>
      <c r="G11" s="21">
        <v>58.594496683814214</v>
      </c>
      <c r="H11" s="21">
        <v>6.9002254479115743</v>
      </c>
      <c r="I11" s="21">
        <v>3.2790280951776367</v>
      </c>
      <c r="J11" s="22">
        <f t="shared" si="1"/>
        <v>0.78562433991722713</v>
      </c>
      <c r="K11" s="22">
        <f t="shared" si="2"/>
        <v>0.87814130600788465</v>
      </c>
      <c r="L11" s="23">
        <f t="shared" si="3"/>
        <v>0.92210591750962623</v>
      </c>
      <c r="M11" s="4"/>
    </row>
    <row r="12" spans="1:13" ht="38.25" x14ac:dyDescent="0.25">
      <c r="A12" s="17"/>
      <c r="B12" s="19">
        <v>3000633</v>
      </c>
      <c r="C12" s="19" t="s">
        <v>1790</v>
      </c>
      <c r="D12" s="20">
        <v>5.4069300000000009</v>
      </c>
      <c r="E12" s="21">
        <v>5.7351100000000006</v>
      </c>
      <c r="F12" s="21">
        <f t="shared" si="0"/>
        <v>1.5314821034344277</v>
      </c>
      <c r="G12" s="21">
        <v>0.67384445231073187</v>
      </c>
      <c r="H12" s="21">
        <v>0.36436644118657568</v>
      </c>
      <c r="I12" s="21">
        <v>0.49327120993712015</v>
      </c>
      <c r="J12" s="22">
        <f t="shared" si="1"/>
        <v>0.11749459946029489</v>
      </c>
      <c r="K12" s="22">
        <f t="shared" si="2"/>
        <v>0.18102719799573286</v>
      </c>
      <c r="L12" s="23">
        <f t="shared" si="3"/>
        <v>0.26703622135136512</v>
      </c>
      <c r="M12" s="4"/>
    </row>
    <row r="13" spans="1:13" ht="51" x14ac:dyDescent="0.25">
      <c r="A13" s="17"/>
      <c r="B13" s="19">
        <v>3000634</v>
      </c>
      <c r="C13" s="19" t="s">
        <v>1791</v>
      </c>
      <c r="D13" s="20">
        <v>3.009744</v>
      </c>
      <c r="E13" s="21">
        <v>2.732961</v>
      </c>
      <c r="F13" s="21">
        <f t="shared" si="0"/>
        <v>0.6419209675204911</v>
      </c>
      <c r="G13" s="21">
        <v>0.1626944234030816</v>
      </c>
      <c r="H13" s="21">
        <v>0.16220569282086217</v>
      </c>
      <c r="I13" s="21">
        <v>0.31702085129654733</v>
      </c>
      <c r="J13" s="22">
        <f t="shared" si="1"/>
        <v>5.9530459235635491E-2</v>
      </c>
      <c r="K13" s="22">
        <f t="shared" si="2"/>
        <v>0.11888209023983283</v>
      </c>
      <c r="L13" s="23">
        <f t="shared" si="3"/>
        <v>0.2348811298516485</v>
      </c>
      <c r="M13" s="4"/>
    </row>
    <row r="14" spans="1:13" ht="51" x14ac:dyDescent="0.25">
      <c r="A14" s="17"/>
      <c r="B14" s="19">
        <v>3000675</v>
      </c>
      <c r="C14" s="19" t="s">
        <v>1792</v>
      </c>
      <c r="D14" s="20">
        <v>6.0890359999999992</v>
      </c>
      <c r="E14" s="21">
        <v>9.0889739999999986</v>
      </c>
      <c r="F14" s="21">
        <f t="shared" si="0"/>
        <v>2.786415314709302</v>
      </c>
      <c r="G14" s="21">
        <v>1.0126168210772448</v>
      </c>
      <c r="H14" s="21">
        <v>0.9857814220522414</v>
      </c>
      <c r="I14" s="21">
        <v>0.78801707157981582</v>
      </c>
      <c r="J14" s="22">
        <f t="shared" si="1"/>
        <v>0.11141156538430465</v>
      </c>
      <c r="K14" s="22">
        <f t="shared" si="2"/>
        <v>0.21987060840194797</v>
      </c>
      <c r="L14" s="23">
        <f t="shared" si="3"/>
        <v>0.30657094130859019</v>
      </c>
      <c r="M14" s="4"/>
    </row>
    <row r="15" spans="1:13" ht="15.75" thickBot="1" x14ac:dyDescent="0.3">
      <c r="A15" s="41" t="s">
        <v>302</v>
      </c>
      <c r="B15" s="43"/>
      <c r="C15" s="43"/>
      <c r="D15" s="44">
        <f ca="1">OFFSET(D15,-MATCH("PROYECTOS",$A$8:$A$50,0)-1,0)-(OFFSET(D15,-MATCH("PROYECTOS",$A$8:$A$50,0),0))</f>
        <v>156.71232400000005</v>
      </c>
      <c r="E15" s="45">
        <f t="shared" ref="E15:I15" ca="1" si="4">OFFSET(E15,-MATCH("PROYECTOS",$A$8:$A$50,0)-1,0)-(OFFSET(E15,-MATCH("PROYECTOS",$A$8:$A$50,0),0))</f>
        <v>181.19143299999988</v>
      </c>
      <c r="F15" s="45">
        <f t="shared" ca="1" si="4"/>
        <v>24.952526195782397</v>
      </c>
      <c r="G15" s="45">
        <f t="shared" ca="1" si="4"/>
        <v>3.9017785129544791</v>
      </c>
      <c r="H15" s="45">
        <f t="shared" ca="1" si="4"/>
        <v>6.8895027503604069</v>
      </c>
      <c r="I15" s="45">
        <f t="shared" ca="1" si="4"/>
        <v>14.161244932467525</v>
      </c>
      <c r="J15" s="46">
        <f t="shared" ca="1" si="1"/>
        <v>2.1534012112782847E-2</v>
      </c>
      <c r="K15" s="46">
        <f t="shared" ca="1" si="2"/>
        <v>5.955734818497127E-2</v>
      </c>
      <c r="L15" s="47">
        <f t="shared" ca="1" si="3"/>
        <v>0.1377136092068019</v>
      </c>
      <c r="M15" s="4"/>
    </row>
    <row r="16" spans="1:13" ht="15.75" thickBot="1" x14ac:dyDescent="0.3"/>
    <row r="17" spans="1:4" ht="15.75" thickBot="1" x14ac:dyDescent="0.3">
      <c r="A17" s="89" t="s">
        <v>324</v>
      </c>
      <c r="B17" s="90"/>
      <c r="C17" s="90"/>
      <c r="D17" s="91"/>
    </row>
    <row r="18" spans="1:4" ht="15.75" thickBot="1" x14ac:dyDescent="0.3">
      <c r="A18" s="1" t="s">
        <v>1819</v>
      </c>
    </row>
    <row r="19" spans="1:4" ht="45" customHeight="1" x14ac:dyDescent="0.25">
      <c r="A19" s="82" t="s">
        <v>326</v>
      </c>
      <c r="B19" s="83"/>
      <c r="C19" s="83"/>
      <c r="D19" s="94" t="s">
        <v>327</v>
      </c>
    </row>
    <row r="20" spans="1:4" ht="15.75" thickBot="1" x14ac:dyDescent="0.3">
      <c r="A20" s="92"/>
      <c r="B20" s="93"/>
      <c r="C20" s="93"/>
      <c r="D20" s="95"/>
    </row>
    <row r="21" spans="1:4" x14ac:dyDescent="0.25">
      <c r="A21" s="17"/>
      <c r="B21" s="19">
        <v>3000001</v>
      </c>
      <c r="C21" s="19" t="s">
        <v>284</v>
      </c>
      <c r="D21" s="23">
        <v>0.16177308039532326</v>
      </c>
    </row>
    <row r="22" spans="1:4" ht="51.75" thickBot="1" x14ac:dyDescent="0.3">
      <c r="A22" s="24"/>
      <c r="B22" s="26">
        <v>3000634</v>
      </c>
      <c r="C22" s="26" t="s">
        <v>1791</v>
      </c>
      <c r="D22" s="30">
        <v>0.2348811298516485</v>
      </c>
    </row>
  </sheetData>
  <mergeCells count="10">
    <mergeCell ref="A17:D17"/>
    <mergeCell ref="A19:C20"/>
    <mergeCell ref="D19:D20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9"/>
  <sheetViews>
    <sheetView topLeftCell="A25" workbookViewId="0">
      <selection activeCell="A29" sqref="A29:XFD2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121</v>
      </c>
      <c r="B1" s="49" t="s">
        <v>80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1786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313.93598300000002</v>
      </c>
      <c r="I6" s="14">
        <v>386.86384599999991</v>
      </c>
      <c r="J6" s="14">
        <v>120.05609482329146</v>
      </c>
      <c r="K6" s="14">
        <v>72.474224535751091</v>
      </c>
      <c r="L6" s="14">
        <v>21.80460773163805</v>
      </c>
      <c r="M6" s="14">
        <v>25.777262555902325</v>
      </c>
      <c r="N6" s="15">
        <v>0.18733780704788605</v>
      </c>
      <c r="O6" s="15">
        <v>0.24370029208516206</v>
      </c>
      <c r="P6" s="16">
        <v>0.31033164785135153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SUM(H8:OFFSET(H6,MATCH("PROYECTOS",$A$8:$A$38,0),0))</f>
        <v>157.22365900000003</v>
      </c>
      <c r="I7" s="38">
        <f ca="1">SUM(I8:OFFSET(I6,MATCH("PROYECTOS",$A$8:$A$38,0),0))</f>
        <v>205.67241300000006</v>
      </c>
      <c r="J7" s="38">
        <f ca="1">SUM(J8:OFFSET(J6,MATCH("PROYECTOS",$A$8:$A$38,0),0))</f>
        <v>95.103568627509048</v>
      </c>
      <c r="K7" s="38">
        <f ca="1">SUM(K8:OFFSET(K6,MATCH("PROYECTOS",$A$8:$A$38,0),0))</f>
        <v>68.572446022796612</v>
      </c>
      <c r="L7" s="38">
        <f ca="1">SUM(L8:OFFSET(L6,MATCH("PROYECTOS",$A$8:$A$38,0),0))</f>
        <v>14.915104981277644</v>
      </c>
      <c r="M7" s="38">
        <f ca="1">SUM(M8:OFFSET(M6,MATCH("PROYECTOS",$A$8:$A$38,0),0))</f>
        <v>11.6160176234348</v>
      </c>
      <c r="N7" s="39">
        <f ca="1">IFERROR(K7/I7,0)</f>
        <v>0.33340614340337704</v>
      </c>
      <c r="O7" s="39">
        <f ca="1">IFERROR(SUM(K7,L7)/I7,0)</f>
        <v>0.40592488699043083</v>
      </c>
      <c r="P7" s="40">
        <f ca="1">IFERROR(SUM(K7,L7,M7)/I7,0)</f>
        <v>0.46240313535636413</v>
      </c>
      <c r="Q7" s="64"/>
      <c r="R7" s="38"/>
      <c r="S7" s="40"/>
    </row>
    <row r="8" spans="1:19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1</v>
      </c>
      <c r="G8" s="19" t="s">
        <v>539</v>
      </c>
      <c r="H8" s="20">
        <v>40.598482000000025</v>
      </c>
      <c r="I8" s="21">
        <v>83.837676000000016</v>
      </c>
      <c r="J8" s="21">
        <f t="shared" ref="J8:J28" si="0">SUM(K8,L8,M8)</f>
        <v>13.562679099705065</v>
      </c>
      <c r="K8" s="21">
        <v>5.243051656229909</v>
      </c>
      <c r="L8" s="21">
        <v>3.3796498026908921</v>
      </c>
      <c r="M8" s="21">
        <v>4.9399776407842637</v>
      </c>
      <c r="N8" s="22">
        <f t="shared" ref="N8:N29" si="1">IFERROR(K8/I8,0)</f>
        <v>6.2538132095048868E-2</v>
      </c>
      <c r="O8" s="22">
        <f t="shared" ref="O8:O29" si="2">IFERROR(SUM(K8,L8)/I8,0)</f>
        <v>0.10284995804178541</v>
      </c>
      <c r="P8" s="23">
        <f t="shared" ref="P8:P29" si="3">IFERROR(SUM(K8,L8,M8)/I8,0)</f>
        <v>0.16177308039532323</v>
      </c>
      <c r="Q8" s="70">
        <v>3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5000461</v>
      </c>
      <c r="C9" s="19" t="s">
        <v>1793</v>
      </c>
      <c r="D9" s="68">
        <v>3000632</v>
      </c>
      <c r="E9" s="19" t="s">
        <v>1789</v>
      </c>
      <c r="F9" s="69">
        <v>24</v>
      </c>
      <c r="G9" s="19" t="s">
        <v>1400</v>
      </c>
      <c r="H9" s="20">
        <v>1.5</v>
      </c>
      <c r="I9" s="21">
        <v>1.5</v>
      </c>
      <c r="J9" s="21">
        <f t="shared" si="0"/>
        <v>0.97006764262914658</v>
      </c>
      <c r="K9" s="21">
        <v>0.59759670495986938</v>
      </c>
      <c r="L9" s="21">
        <v>0.2661149799823761</v>
      </c>
      <c r="M9" s="21">
        <v>0.10635595768690109</v>
      </c>
      <c r="N9" s="22">
        <f t="shared" si="1"/>
        <v>0.39839780330657959</v>
      </c>
      <c r="O9" s="22">
        <f t="shared" si="2"/>
        <v>0.57580778996149695</v>
      </c>
      <c r="P9" s="23">
        <f t="shared" si="3"/>
        <v>0.64671176175276435</v>
      </c>
      <c r="Q9" s="70">
        <v>0</v>
      </c>
      <c r="R9" s="21">
        <v>0</v>
      </c>
      <c r="S9" s="23">
        <f t="shared" ref="S9:S28" si="4">IFERROR(R9/Q9,0)</f>
        <v>0</v>
      </c>
    </row>
    <row r="10" spans="1:19" ht="25.5" x14ac:dyDescent="0.25">
      <c r="A10" s="17"/>
      <c r="B10" s="19">
        <v>5001216</v>
      </c>
      <c r="C10" s="19" t="s">
        <v>1794</v>
      </c>
      <c r="D10" s="68">
        <v>3000630</v>
      </c>
      <c r="E10" s="19" t="s">
        <v>1788</v>
      </c>
      <c r="F10" s="69">
        <v>60</v>
      </c>
      <c r="G10" s="19" t="s">
        <v>318</v>
      </c>
      <c r="H10" s="20">
        <v>0.44439899999999999</v>
      </c>
      <c r="I10" s="21">
        <v>0.44439899999999999</v>
      </c>
      <c r="J10" s="21">
        <f t="shared" si="0"/>
        <v>0.11935020194505341</v>
      </c>
      <c r="K10" s="21">
        <v>0.10102790169912623</v>
      </c>
      <c r="L10" s="21">
        <v>7.3883001314243302E-3</v>
      </c>
      <c r="M10" s="21">
        <v>1.0934000114502851E-2</v>
      </c>
      <c r="N10" s="22">
        <f t="shared" si="1"/>
        <v>0.22733602393148103</v>
      </c>
      <c r="O10" s="22">
        <f t="shared" si="2"/>
        <v>0.24396139917180409</v>
      </c>
      <c r="P10" s="23">
        <f t="shared" si="3"/>
        <v>0.26856541519007338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5002255</v>
      </c>
      <c r="C11" s="19" t="s">
        <v>1795</v>
      </c>
      <c r="D11" s="68">
        <v>3000630</v>
      </c>
      <c r="E11" s="19" t="s">
        <v>1788</v>
      </c>
      <c r="F11" s="69">
        <v>18</v>
      </c>
      <c r="G11" s="19" t="s">
        <v>1145</v>
      </c>
      <c r="H11" s="20">
        <v>1.185675</v>
      </c>
      <c r="I11" s="21">
        <v>1.1521699999999999</v>
      </c>
      <c r="J11" s="21">
        <f t="shared" si="0"/>
        <v>0.34987279953202233</v>
      </c>
      <c r="K11" s="21">
        <v>0.13938635218073614</v>
      </c>
      <c r="L11" s="21">
        <v>0.15079339763906319</v>
      </c>
      <c r="M11" s="21">
        <v>5.9693049712223001E-2</v>
      </c>
      <c r="N11" s="22">
        <f t="shared" si="1"/>
        <v>0.12097724483430063</v>
      </c>
      <c r="O11" s="22">
        <f t="shared" si="2"/>
        <v>0.25185497784163741</v>
      </c>
      <c r="P11" s="23">
        <f t="shared" si="3"/>
        <v>0.30366421581192216</v>
      </c>
      <c r="Q11" s="70">
        <v>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5002622</v>
      </c>
      <c r="C12" s="19" t="s">
        <v>1796</v>
      </c>
      <c r="D12" s="68">
        <v>3000632</v>
      </c>
      <c r="E12" s="19" t="s">
        <v>1789</v>
      </c>
      <c r="F12" s="69">
        <v>18</v>
      </c>
      <c r="G12" s="19" t="s">
        <v>1145</v>
      </c>
      <c r="H12" s="20">
        <v>35</v>
      </c>
      <c r="I12" s="21">
        <v>35</v>
      </c>
      <c r="J12" s="21">
        <f t="shared" si="0"/>
        <v>35</v>
      </c>
      <c r="K12" s="21">
        <v>35</v>
      </c>
      <c r="L12" s="21">
        <v>0</v>
      </c>
      <c r="M12" s="21">
        <v>0</v>
      </c>
      <c r="N12" s="22">
        <f t="shared" si="1"/>
        <v>1</v>
      </c>
      <c r="O12" s="22">
        <f t="shared" si="2"/>
        <v>1</v>
      </c>
      <c r="P12" s="23">
        <f t="shared" si="3"/>
        <v>1</v>
      </c>
      <c r="Q12" s="70">
        <v>0</v>
      </c>
      <c r="R12" s="21">
        <v>0</v>
      </c>
      <c r="S12" s="23">
        <f t="shared" si="4"/>
        <v>0</v>
      </c>
    </row>
    <row r="13" spans="1:19" ht="51" x14ac:dyDescent="0.25">
      <c r="A13" s="17"/>
      <c r="B13" s="19">
        <v>5004478</v>
      </c>
      <c r="C13" s="19" t="s">
        <v>1797</v>
      </c>
      <c r="D13" s="68">
        <v>3000629</v>
      </c>
      <c r="E13" s="19" t="s">
        <v>1787</v>
      </c>
      <c r="F13" s="69">
        <v>194</v>
      </c>
      <c r="G13" s="19" t="s">
        <v>1095</v>
      </c>
      <c r="H13" s="20">
        <v>2.1387180000000003</v>
      </c>
      <c r="I13" s="21">
        <v>2.3657919999999999</v>
      </c>
      <c r="J13" s="21">
        <f t="shared" si="0"/>
        <v>0.73168727869051509</v>
      </c>
      <c r="K13" s="21">
        <v>0.28922624835104216</v>
      </c>
      <c r="L13" s="21">
        <v>0.17039414901046257</v>
      </c>
      <c r="M13" s="21">
        <v>0.27206688132901036</v>
      </c>
      <c r="N13" s="22">
        <f t="shared" si="1"/>
        <v>0.12225345607350188</v>
      </c>
      <c r="O13" s="22">
        <f t="shared" si="2"/>
        <v>0.19427760232577707</v>
      </c>
      <c r="P13" s="23">
        <f t="shared" si="3"/>
        <v>0.30927794104068113</v>
      </c>
      <c r="Q13" s="70">
        <v>39</v>
      </c>
      <c r="R13" s="21">
        <v>0</v>
      </c>
      <c r="S13" s="23">
        <f t="shared" si="4"/>
        <v>0</v>
      </c>
    </row>
    <row r="14" spans="1:19" ht="51" x14ac:dyDescent="0.25">
      <c r="A14" s="17"/>
      <c r="B14" s="19">
        <v>5004480</v>
      </c>
      <c r="C14" s="19" t="s">
        <v>1798</v>
      </c>
      <c r="D14" s="68">
        <v>3000629</v>
      </c>
      <c r="E14" s="19" t="s">
        <v>1787</v>
      </c>
      <c r="F14" s="69">
        <v>340</v>
      </c>
      <c r="G14" s="19" t="s">
        <v>1812</v>
      </c>
      <c r="H14" s="20">
        <v>2.9729460000000012</v>
      </c>
      <c r="I14" s="21">
        <v>2.7099560000000009</v>
      </c>
      <c r="J14" s="21">
        <f t="shared" si="0"/>
        <v>0.81182579988490033</v>
      </c>
      <c r="K14" s="21">
        <v>0.49071689174161293</v>
      </c>
      <c r="L14" s="21">
        <v>0.13849371690776024</v>
      </c>
      <c r="M14" s="21">
        <v>0.18261519123552716</v>
      </c>
      <c r="N14" s="22">
        <f t="shared" si="1"/>
        <v>0.18107928384874616</v>
      </c>
      <c r="O14" s="22">
        <f t="shared" si="2"/>
        <v>0.23218480619219389</v>
      </c>
      <c r="P14" s="23">
        <f t="shared" si="3"/>
        <v>0.2995715797174936</v>
      </c>
      <c r="Q14" s="70">
        <v>1496</v>
      </c>
      <c r="R14" s="21">
        <v>0</v>
      </c>
      <c r="S14" s="23">
        <f t="shared" si="4"/>
        <v>0</v>
      </c>
    </row>
    <row r="15" spans="1:19" ht="63.75" x14ac:dyDescent="0.25">
      <c r="A15" s="17"/>
      <c r="B15" s="19">
        <v>5004481</v>
      </c>
      <c r="C15" s="19" t="s">
        <v>1799</v>
      </c>
      <c r="D15" s="68">
        <v>3000630</v>
      </c>
      <c r="E15" s="19" t="s">
        <v>1788</v>
      </c>
      <c r="F15" s="69">
        <v>333</v>
      </c>
      <c r="G15" s="19" t="s">
        <v>1813</v>
      </c>
      <c r="H15" s="20">
        <v>5.338388000000001</v>
      </c>
      <c r="I15" s="21">
        <v>5.1021990000000006</v>
      </c>
      <c r="J15" s="21">
        <f t="shared" si="0"/>
        <v>1.5277171209208973</v>
      </c>
      <c r="K15" s="21">
        <v>0.66236555920477258</v>
      </c>
      <c r="L15" s="21">
        <v>0.55092733375113312</v>
      </c>
      <c r="M15" s="21">
        <v>0.31442422796499159</v>
      </c>
      <c r="N15" s="22">
        <f t="shared" si="1"/>
        <v>0.12981962467649194</v>
      </c>
      <c r="O15" s="22">
        <f t="shared" si="2"/>
        <v>0.23779803432910115</v>
      </c>
      <c r="P15" s="23">
        <f t="shared" si="3"/>
        <v>0.29942327238135891</v>
      </c>
      <c r="Q15" s="70">
        <v>0</v>
      </c>
      <c r="R15" s="21">
        <v>0</v>
      </c>
      <c r="S15" s="23">
        <f t="shared" si="4"/>
        <v>0</v>
      </c>
    </row>
    <row r="16" spans="1:19" ht="63.75" x14ac:dyDescent="0.25">
      <c r="A16" s="17"/>
      <c r="B16" s="19">
        <v>5004483</v>
      </c>
      <c r="C16" s="19" t="s">
        <v>1800</v>
      </c>
      <c r="D16" s="68">
        <v>3000630</v>
      </c>
      <c r="E16" s="19" t="s">
        <v>1788</v>
      </c>
      <c r="F16" s="69">
        <v>46</v>
      </c>
      <c r="G16" s="19" t="s">
        <v>772</v>
      </c>
      <c r="H16" s="20">
        <v>0.60266900000000023</v>
      </c>
      <c r="I16" s="21">
        <v>0.61766900000000025</v>
      </c>
      <c r="J16" s="21">
        <f t="shared" si="0"/>
        <v>0.12296455079649604</v>
      </c>
      <c r="K16" s="21">
        <v>2.1556000330747338E-2</v>
      </c>
      <c r="L16" s="21">
        <v>3.1776839961821679E-2</v>
      </c>
      <c r="M16" s="21">
        <v>6.9631710503927025E-2</v>
      </c>
      <c r="N16" s="22">
        <f t="shared" si="1"/>
        <v>3.4898951267988726E-2</v>
      </c>
      <c r="O16" s="22">
        <f t="shared" si="2"/>
        <v>8.634534077729171E-2</v>
      </c>
      <c r="P16" s="23">
        <f t="shared" si="3"/>
        <v>0.19907839117147857</v>
      </c>
      <c r="Q16" s="70">
        <v>0</v>
      </c>
      <c r="R16" s="21">
        <v>0</v>
      </c>
      <c r="S16" s="23">
        <f t="shared" si="4"/>
        <v>0</v>
      </c>
    </row>
    <row r="17" spans="1:19" ht="76.5" x14ac:dyDescent="0.25">
      <c r="A17" s="17"/>
      <c r="B17" s="19">
        <v>5004485</v>
      </c>
      <c r="C17" s="19" t="s">
        <v>1801</v>
      </c>
      <c r="D17" s="68">
        <v>3000630</v>
      </c>
      <c r="E17" s="19" t="s">
        <v>1788</v>
      </c>
      <c r="F17" s="69">
        <v>132</v>
      </c>
      <c r="G17" s="19" t="s">
        <v>1814</v>
      </c>
      <c r="H17" s="20">
        <v>0.86283300000000029</v>
      </c>
      <c r="I17" s="21">
        <v>0.89533300000000016</v>
      </c>
      <c r="J17" s="21">
        <f t="shared" si="0"/>
        <v>0.12593240155547392</v>
      </c>
      <c r="K17" s="21">
        <v>3.3000000054016709E-2</v>
      </c>
      <c r="L17" s="21">
        <v>4.1423510199820157E-2</v>
      </c>
      <c r="M17" s="21">
        <v>5.150889130163705E-2</v>
      </c>
      <c r="N17" s="22">
        <f t="shared" si="1"/>
        <v>3.6857794869637001E-2</v>
      </c>
      <c r="O17" s="22">
        <f t="shared" si="2"/>
        <v>8.3123832421944516E-2</v>
      </c>
      <c r="P17" s="23">
        <f t="shared" si="3"/>
        <v>0.14065426110226462</v>
      </c>
      <c r="Q17" s="70">
        <v>20</v>
      </c>
      <c r="R17" s="21">
        <v>0</v>
      </c>
      <c r="S17" s="23">
        <f t="shared" si="4"/>
        <v>0</v>
      </c>
    </row>
    <row r="18" spans="1:19" ht="89.25" x14ac:dyDescent="0.25">
      <c r="A18" s="17"/>
      <c r="B18" s="19">
        <v>5004486</v>
      </c>
      <c r="C18" s="19" t="s">
        <v>1802</v>
      </c>
      <c r="D18" s="68">
        <v>3000630</v>
      </c>
      <c r="E18" s="19" t="s">
        <v>1788</v>
      </c>
      <c r="F18" s="69">
        <v>103</v>
      </c>
      <c r="G18" s="19" t="s">
        <v>748</v>
      </c>
      <c r="H18" s="20">
        <v>2.2734839999999998</v>
      </c>
      <c r="I18" s="21">
        <v>3.0935130000000006</v>
      </c>
      <c r="J18" s="21">
        <f t="shared" si="0"/>
        <v>1.3832085412144579</v>
      </c>
      <c r="K18" s="21">
        <v>0.31725327979620488</v>
      </c>
      <c r="L18" s="21">
        <v>0.87110407081706853</v>
      </c>
      <c r="M18" s="21">
        <v>0.1948511906011845</v>
      </c>
      <c r="N18" s="22">
        <f t="shared" si="1"/>
        <v>0.10255437096795934</v>
      </c>
      <c r="O18" s="22">
        <f t="shared" si="2"/>
        <v>0.38414493509911651</v>
      </c>
      <c r="P18" s="23">
        <f t="shared" si="3"/>
        <v>0.44713196330982208</v>
      </c>
      <c r="Q18" s="70">
        <v>0</v>
      </c>
      <c r="R18" s="21">
        <v>0</v>
      </c>
      <c r="S18" s="23">
        <f t="shared" si="4"/>
        <v>0</v>
      </c>
    </row>
    <row r="19" spans="1:19" ht="63.75" x14ac:dyDescent="0.25">
      <c r="A19" s="17"/>
      <c r="B19" s="19">
        <v>5004487</v>
      </c>
      <c r="C19" s="19" t="s">
        <v>1803</v>
      </c>
      <c r="D19" s="68">
        <v>3000630</v>
      </c>
      <c r="E19" s="19" t="s">
        <v>1788</v>
      </c>
      <c r="F19" s="69">
        <v>132</v>
      </c>
      <c r="G19" s="19" t="s">
        <v>1814</v>
      </c>
      <c r="H19" s="20">
        <v>2.9598550000000006</v>
      </c>
      <c r="I19" s="21">
        <v>2.982799</v>
      </c>
      <c r="J19" s="21">
        <f t="shared" si="0"/>
        <v>0.98057088229256806</v>
      </c>
      <c r="K19" s="21">
        <v>0.41403099388116971</v>
      </c>
      <c r="L19" s="21">
        <v>0.32491943202330731</v>
      </c>
      <c r="M19" s="21">
        <v>0.24162045638809104</v>
      </c>
      <c r="N19" s="22">
        <f t="shared" si="1"/>
        <v>0.13880619977449693</v>
      </c>
      <c r="O19" s="22">
        <f t="shared" si="2"/>
        <v>0.2477372514555882</v>
      </c>
      <c r="P19" s="23">
        <f t="shared" si="3"/>
        <v>0.32874185699155994</v>
      </c>
      <c r="Q19" s="70">
        <v>0</v>
      </c>
      <c r="R19" s="21">
        <v>0</v>
      </c>
      <c r="S19" s="23">
        <f t="shared" si="4"/>
        <v>0</v>
      </c>
    </row>
    <row r="20" spans="1:19" ht="51" x14ac:dyDescent="0.25">
      <c r="A20" s="17"/>
      <c r="B20" s="19">
        <v>5004488</v>
      </c>
      <c r="C20" s="19" t="s">
        <v>1804</v>
      </c>
      <c r="D20" s="68">
        <v>3000675</v>
      </c>
      <c r="E20" s="19" t="s">
        <v>1792</v>
      </c>
      <c r="F20" s="69">
        <v>352</v>
      </c>
      <c r="G20" s="19" t="s">
        <v>1815</v>
      </c>
      <c r="H20" s="20">
        <v>5.9868949999999996</v>
      </c>
      <c r="I20" s="21">
        <v>9.0768179999999958</v>
      </c>
      <c r="J20" s="21">
        <f t="shared" si="0"/>
        <v>2.7854003146640025</v>
      </c>
      <c r="K20" s="21">
        <v>1.0126168210772448</v>
      </c>
      <c r="L20" s="21">
        <v>0.9857814220522414</v>
      </c>
      <c r="M20" s="21">
        <v>0.78700207153451629</v>
      </c>
      <c r="N20" s="22">
        <f t="shared" si="1"/>
        <v>0.11156077174591859</v>
      </c>
      <c r="O20" s="22">
        <f t="shared" si="2"/>
        <v>0.2201650670013971</v>
      </c>
      <c r="P20" s="23">
        <f t="shared" si="3"/>
        <v>0.30686968876802462</v>
      </c>
      <c r="Q20" s="70">
        <v>490</v>
      </c>
      <c r="R20" s="21">
        <v>0</v>
      </c>
      <c r="S20" s="23">
        <f t="shared" si="4"/>
        <v>0</v>
      </c>
    </row>
    <row r="21" spans="1:19" ht="51" x14ac:dyDescent="0.25">
      <c r="A21" s="17"/>
      <c r="B21" s="19">
        <v>5004489</v>
      </c>
      <c r="C21" s="19" t="s">
        <v>1805</v>
      </c>
      <c r="D21" s="68">
        <v>3000675</v>
      </c>
      <c r="E21" s="19" t="s">
        <v>1792</v>
      </c>
      <c r="F21" s="69">
        <v>407</v>
      </c>
      <c r="G21" s="19" t="s">
        <v>1816</v>
      </c>
      <c r="H21" s="20">
        <v>0.10214100000000001</v>
      </c>
      <c r="I21" s="21">
        <v>1.2156E-2</v>
      </c>
      <c r="J21" s="21">
        <f t="shared" si="0"/>
        <v>1.01500004529953E-3</v>
      </c>
      <c r="K21" s="21">
        <v>0</v>
      </c>
      <c r="L21" s="21">
        <v>0</v>
      </c>
      <c r="M21" s="21">
        <v>1.01500004529953E-3</v>
      </c>
      <c r="N21" s="22">
        <f t="shared" si="1"/>
        <v>0</v>
      </c>
      <c r="O21" s="22">
        <f t="shared" si="2"/>
        <v>0</v>
      </c>
      <c r="P21" s="23">
        <f t="shared" si="3"/>
        <v>8.3497864865048538E-2</v>
      </c>
      <c r="Q21" s="70">
        <v>0</v>
      </c>
      <c r="R21" s="21">
        <v>0</v>
      </c>
      <c r="S21" s="23">
        <f t="shared" si="4"/>
        <v>0</v>
      </c>
    </row>
    <row r="22" spans="1:19" ht="38.25" x14ac:dyDescent="0.25">
      <c r="A22" s="17"/>
      <c r="B22" s="19">
        <v>5004493</v>
      </c>
      <c r="C22" s="19" t="s">
        <v>1806</v>
      </c>
      <c r="D22" s="68">
        <v>3000632</v>
      </c>
      <c r="E22" s="19" t="s">
        <v>1789</v>
      </c>
      <c r="F22" s="69">
        <v>333</v>
      </c>
      <c r="G22" s="19" t="s">
        <v>1813</v>
      </c>
      <c r="H22" s="20">
        <v>0.14582399999999998</v>
      </c>
      <c r="I22" s="21">
        <v>7.7679999999999999E-2</v>
      </c>
      <c r="J22" s="21">
        <f t="shared" si="0"/>
        <v>1.7879999824799597E-2</v>
      </c>
      <c r="K22" s="21">
        <v>0</v>
      </c>
      <c r="L22" s="21">
        <v>0</v>
      </c>
      <c r="M22" s="21">
        <v>1.7879999824799597E-2</v>
      </c>
      <c r="N22" s="22">
        <f t="shared" si="1"/>
        <v>0</v>
      </c>
      <c r="O22" s="22">
        <f t="shared" si="2"/>
        <v>0</v>
      </c>
      <c r="P22" s="23">
        <f t="shared" si="3"/>
        <v>0.23017507498454684</v>
      </c>
      <c r="Q22" s="70">
        <v>120</v>
      </c>
      <c r="R22" s="21">
        <v>0</v>
      </c>
      <c r="S22" s="23">
        <f t="shared" si="4"/>
        <v>0</v>
      </c>
    </row>
    <row r="23" spans="1:19" ht="38.25" x14ac:dyDescent="0.25">
      <c r="A23" s="17"/>
      <c r="B23" s="19">
        <v>5004494</v>
      </c>
      <c r="C23" s="19" t="s">
        <v>1807</v>
      </c>
      <c r="D23" s="68">
        <v>3000632</v>
      </c>
      <c r="E23" s="19" t="s">
        <v>1789</v>
      </c>
      <c r="F23" s="69">
        <v>340</v>
      </c>
      <c r="G23" s="19" t="s">
        <v>1812</v>
      </c>
      <c r="H23" s="20">
        <v>3.2400000000000005E-2</v>
      </c>
      <c r="I23" s="21">
        <v>0.10054399999999999</v>
      </c>
      <c r="J23" s="21">
        <f t="shared" si="0"/>
        <v>1.0674000077415258E-2</v>
      </c>
      <c r="K23" s="21">
        <v>0</v>
      </c>
      <c r="L23" s="21">
        <v>0</v>
      </c>
      <c r="M23" s="21">
        <v>1.0674000077415258E-2</v>
      </c>
      <c r="N23" s="22">
        <f t="shared" si="1"/>
        <v>0</v>
      </c>
      <c r="O23" s="22">
        <f t="shared" si="2"/>
        <v>0</v>
      </c>
      <c r="P23" s="23">
        <f t="shared" si="3"/>
        <v>0.10616247689981757</v>
      </c>
      <c r="Q23" s="70">
        <v>90</v>
      </c>
      <c r="R23" s="21">
        <v>0</v>
      </c>
      <c r="S23" s="23">
        <f t="shared" si="4"/>
        <v>0</v>
      </c>
    </row>
    <row r="24" spans="1:19" ht="38.25" x14ac:dyDescent="0.25">
      <c r="A24" s="17"/>
      <c r="B24" s="19">
        <v>5004496</v>
      </c>
      <c r="C24" s="19" t="s">
        <v>1808</v>
      </c>
      <c r="D24" s="68">
        <v>3000633</v>
      </c>
      <c r="E24" s="19" t="s">
        <v>1790</v>
      </c>
      <c r="F24" s="69">
        <v>248</v>
      </c>
      <c r="G24" s="19" t="s">
        <v>1076</v>
      </c>
      <c r="H24" s="20">
        <v>4.7090480000000001</v>
      </c>
      <c r="I24" s="21">
        <v>4.9352549999999997</v>
      </c>
      <c r="J24" s="21">
        <f t="shared" si="0"/>
        <v>1.405551963635844</v>
      </c>
      <c r="K24" s="21">
        <v>0.62828365293898969</v>
      </c>
      <c r="L24" s="21">
        <v>0.32589636062766658</v>
      </c>
      <c r="M24" s="21">
        <v>0.45137195006918773</v>
      </c>
      <c r="N24" s="22">
        <f t="shared" si="1"/>
        <v>0.12730520569636011</v>
      </c>
      <c r="O24" s="22">
        <f t="shared" si="2"/>
        <v>0.19333955663216112</v>
      </c>
      <c r="P24" s="23">
        <f t="shared" si="3"/>
        <v>0.28479824520431957</v>
      </c>
      <c r="Q24" s="70">
        <v>381</v>
      </c>
      <c r="R24" s="21">
        <v>0</v>
      </c>
      <c r="S24" s="23">
        <f t="shared" si="4"/>
        <v>0</v>
      </c>
    </row>
    <row r="25" spans="1:19" ht="25.5" x14ac:dyDescent="0.25">
      <c r="A25" s="17"/>
      <c r="B25" s="19">
        <v>5005110</v>
      </c>
      <c r="C25" s="19" t="s">
        <v>1809</v>
      </c>
      <c r="D25" s="68">
        <v>3000630</v>
      </c>
      <c r="E25" s="19" t="s">
        <v>1788</v>
      </c>
      <c r="F25" s="69">
        <v>605</v>
      </c>
      <c r="G25" s="19" t="s">
        <v>1817</v>
      </c>
      <c r="H25" s="20">
        <v>10.546547999999998</v>
      </c>
      <c r="I25" s="21">
        <v>10.330509999999997</v>
      </c>
      <c r="J25" s="21">
        <f t="shared" si="0"/>
        <v>1.6541913384039617</v>
      </c>
      <c r="K25" s="21">
        <v>0.41717875872200239</v>
      </c>
      <c r="L25" s="21">
        <v>0.83565542417363758</v>
      </c>
      <c r="M25" s="21">
        <v>0.40135715550832174</v>
      </c>
      <c r="N25" s="22">
        <f t="shared" si="1"/>
        <v>4.038317166548433E-2</v>
      </c>
      <c r="O25" s="22">
        <f t="shared" si="2"/>
        <v>0.12127515320111401</v>
      </c>
      <c r="P25" s="23">
        <f t="shared" si="3"/>
        <v>0.16012678351833184</v>
      </c>
      <c r="Q25" s="70">
        <v>0</v>
      </c>
      <c r="R25" s="21">
        <v>0</v>
      </c>
      <c r="S25" s="23">
        <f t="shared" si="4"/>
        <v>0</v>
      </c>
    </row>
    <row r="26" spans="1:19" ht="76.5" x14ac:dyDescent="0.25">
      <c r="A26" s="17"/>
      <c r="B26" s="19">
        <v>5005111</v>
      </c>
      <c r="C26" s="19" t="s">
        <v>1810</v>
      </c>
      <c r="D26" s="68">
        <v>3000632</v>
      </c>
      <c r="E26" s="19" t="s">
        <v>1789</v>
      </c>
      <c r="F26" s="69">
        <v>194</v>
      </c>
      <c r="G26" s="19" t="s">
        <v>1095</v>
      </c>
      <c r="H26" s="20">
        <v>36.115727999999997</v>
      </c>
      <c r="I26" s="21">
        <v>37.905128000000019</v>
      </c>
      <c r="J26" s="21">
        <f t="shared" si="0"/>
        <v>32.775128584372062</v>
      </c>
      <c r="K26" s="21">
        <v>22.996899978854344</v>
      </c>
      <c r="L26" s="21">
        <v>6.6341104679291982</v>
      </c>
      <c r="M26" s="21">
        <v>3.1441181375885208</v>
      </c>
      <c r="N26" s="22">
        <f t="shared" si="1"/>
        <v>0.6066962754710743</v>
      </c>
      <c r="O26" s="22">
        <f t="shared" si="2"/>
        <v>0.78171508738299278</v>
      </c>
      <c r="P26" s="23">
        <f t="shared" si="3"/>
        <v>0.86466212656957775</v>
      </c>
      <c r="Q26" s="70">
        <v>249</v>
      </c>
      <c r="R26" s="21">
        <v>0</v>
      </c>
      <c r="S26" s="23">
        <f t="shared" si="4"/>
        <v>0</v>
      </c>
    </row>
    <row r="27" spans="1:19" ht="38.25" x14ac:dyDescent="0.25">
      <c r="A27" s="17"/>
      <c r="B27" s="19">
        <v>5005112</v>
      </c>
      <c r="C27" s="19" t="s">
        <v>1811</v>
      </c>
      <c r="D27" s="68">
        <v>3000633</v>
      </c>
      <c r="E27" s="19" t="s">
        <v>1790</v>
      </c>
      <c r="F27" s="69">
        <v>14</v>
      </c>
      <c r="G27" s="19" t="s">
        <v>695</v>
      </c>
      <c r="H27" s="20">
        <v>0.697882</v>
      </c>
      <c r="I27" s="21">
        <v>0.7998550000000002</v>
      </c>
      <c r="J27" s="21">
        <f t="shared" si="0"/>
        <v>0.1259301397985837</v>
      </c>
      <c r="K27" s="21">
        <v>4.5560799371742178E-2</v>
      </c>
      <c r="L27" s="21">
        <v>3.8470080558909103E-2</v>
      </c>
      <c r="M27" s="21">
        <v>4.1899259867932415E-2</v>
      </c>
      <c r="N27" s="22">
        <f t="shared" si="1"/>
        <v>5.6961323454553847E-2</v>
      </c>
      <c r="O27" s="22">
        <f t="shared" si="2"/>
        <v>0.10505764161085604</v>
      </c>
      <c r="P27" s="23">
        <f t="shared" si="3"/>
        <v>0.15744121096771749</v>
      </c>
      <c r="Q27" s="70">
        <v>8</v>
      </c>
      <c r="R27" s="21">
        <v>0</v>
      </c>
      <c r="S27" s="23">
        <f t="shared" si="4"/>
        <v>0</v>
      </c>
    </row>
    <row r="28" spans="1:19" x14ac:dyDescent="0.25">
      <c r="A28" s="17"/>
      <c r="B28" s="19">
        <v>9000000</v>
      </c>
      <c r="C28" s="19" t="s">
        <v>312</v>
      </c>
      <c r="D28" s="68">
        <v>9000000</v>
      </c>
      <c r="E28" s="19" t="s">
        <v>313</v>
      </c>
      <c r="F28" s="69"/>
      <c r="G28" s="19" t="s">
        <v>320</v>
      </c>
      <c r="H28" s="20">
        <v>3.009744</v>
      </c>
      <c r="I28" s="21">
        <v>2.732961</v>
      </c>
      <c r="J28" s="21">
        <f t="shared" si="0"/>
        <v>0.6419209675204911</v>
      </c>
      <c r="K28" s="21">
        <v>0.1626944234030816</v>
      </c>
      <c r="L28" s="21">
        <v>0.16220569282086217</v>
      </c>
      <c r="M28" s="21">
        <v>0.31702085129654733</v>
      </c>
      <c r="N28" s="22">
        <f t="shared" si="1"/>
        <v>5.9530459235635491E-2</v>
      </c>
      <c r="O28" s="22">
        <f t="shared" si="2"/>
        <v>0.11888209023983283</v>
      </c>
      <c r="P28" s="23">
        <f t="shared" si="3"/>
        <v>0.2348811298516485</v>
      </c>
      <c r="Q28" s="70"/>
      <c r="R28" s="21"/>
      <c r="S28" s="23">
        <f t="shared" si="4"/>
        <v>0</v>
      </c>
    </row>
    <row r="29" spans="1:19" ht="15.75" thickBot="1" x14ac:dyDescent="0.3">
      <c r="A29" s="41" t="s">
        <v>302</v>
      </c>
      <c r="B29" s="43"/>
      <c r="C29" s="43"/>
      <c r="D29" s="65"/>
      <c r="E29" s="43"/>
      <c r="F29" s="66"/>
      <c r="G29" s="43"/>
      <c r="H29" s="44">
        <f t="shared" ref="H29:M29" ca="1" si="5">OFFSET(H29,-MATCH("PROYECTOS",$A$8:$A$38,0)-1,0)-(OFFSET(H29,-MATCH("PROYECTOS",$A$8:$A$38,0),0))</f>
        <v>156.712324</v>
      </c>
      <c r="I29" s="45">
        <f t="shared" ca="1" si="5"/>
        <v>181.19143299999985</v>
      </c>
      <c r="J29" s="45">
        <f t="shared" ca="1" si="5"/>
        <v>24.952526195782411</v>
      </c>
      <c r="K29" s="45">
        <f t="shared" ca="1" si="5"/>
        <v>3.9017785129544791</v>
      </c>
      <c r="L29" s="45">
        <f t="shared" ca="1" si="5"/>
        <v>6.8895027503604069</v>
      </c>
      <c r="M29" s="45">
        <f t="shared" ca="1" si="5"/>
        <v>14.161244932467525</v>
      </c>
      <c r="N29" s="46">
        <f t="shared" ca="1" si="1"/>
        <v>2.1534012112782851E-2</v>
      </c>
      <c r="O29" s="46">
        <f t="shared" ca="1" si="2"/>
        <v>5.9557348184971277E-2</v>
      </c>
      <c r="P29" s="47">
        <f t="shared" ca="1" si="3"/>
        <v>0.13771360920680192</v>
      </c>
      <c r="Q29" s="67"/>
      <c r="R29" s="45"/>
      <c r="S29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122</v>
      </c>
      <c r="B1" s="50" t="s">
        <v>81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1820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617.781746</v>
      </c>
      <c r="E6" s="14">
        <v>722.85653599999989</v>
      </c>
      <c r="F6" s="14">
        <v>230.52601397944818</v>
      </c>
      <c r="G6" s="14">
        <v>128.12660867965315</v>
      </c>
      <c r="H6" s="14">
        <v>53.644185073324479</v>
      </c>
      <c r="I6" s="14">
        <v>48.755220226470556</v>
      </c>
      <c r="J6" s="15">
        <v>0.17725039796783848</v>
      </c>
      <c r="K6" s="15">
        <v>0.25146178349416992</v>
      </c>
      <c r="L6" s="16">
        <v>0.31890977323811348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617.78174599999988</v>
      </c>
      <c r="E7" s="38">
        <f ca="1">SUM(E8:OFFSET(E6,MATCH("GOBIERNOS REGIONALES",$A$8:$A$50,0),0))</f>
        <v>722.85653599999989</v>
      </c>
      <c r="F7" s="38">
        <f ca="1">SUM(F8:OFFSET(F6,MATCH("GOBIERNOS REGIONALES",$A$8:$A$50,0),0))</f>
        <v>230.52601397944818</v>
      </c>
      <c r="G7" s="38">
        <f ca="1">SUM(G8:OFFSET(G6,MATCH("GOBIERNOS REGIONALES",$A$8:$A$50,0),0))</f>
        <v>128.12660867965315</v>
      </c>
      <c r="H7" s="38">
        <f ca="1">SUM(H8:OFFSET(H6,MATCH("GOBIERNOS REGIONALES",$A$8:$A$50,0),0))</f>
        <v>53.644185073324479</v>
      </c>
      <c r="I7" s="38">
        <f ca="1">SUM(I8:OFFSET(I6,MATCH("GOBIERNOS REGIONALES",$A$8:$A$50,0),0))</f>
        <v>48.755220226470556</v>
      </c>
      <c r="J7" s="39">
        <f ca="1">IFERROR(G7/E7,0)</f>
        <v>0.17725039796783848</v>
      </c>
      <c r="K7" s="39">
        <f ca="1">IFERROR(SUM(G7,H7)/E7,0)</f>
        <v>0.25146178349416992</v>
      </c>
      <c r="L7" s="40">
        <f ca="1">IFERROR(SUM(G7,H7,I7)/E7,0)</f>
        <v>0.31890977323811348</v>
      </c>
      <c r="M7" s="4"/>
    </row>
    <row r="8" spans="1:13" x14ac:dyDescent="0.25">
      <c r="A8" s="17"/>
      <c r="B8" s="18">
        <v>10</v>
      </c>
      <c r="C8" s="19" t="s">
        <v>114</v>
      </c>
      <c r="D8" s="20">
        <v>617.78174599999988</v>
      </c>
      <c r="E8" s="21">
        <v>722.85653599999989</v>
      </c>
      <c r="F8" s="21">
        <f t="shared" ref="F8:F10" si="0">SUM(G8,H8,I8)</f>
        <v>230.52601397944818</v>
      </c>
      <c r="G8" s="21">
        <v>128.12660867965315</v>
      </c>
      <c r="H8" s="21">
        <v>53.644185073324479</v>
      </c>
      <c r="I8" s="21">
        <v>48.755220226470556</v>
      </c>
      <c r="J8" s="22">
        <f t="shared" ref="J8:J10" si="1">IFERROR(G8/E8,0)</f>
        <v>0.17725039796783848</v>
      </c>
      <c r="K8" s="22">
        <f t="shared" ref="K8:K10" si="2">IFERROR(SUM(G8,H8)/E8,0)</f>
        <v>0.25146178349416992</v>
      </c>
      <c r="L8" s="23">
        <f t="shared" ref="L8:L10" si="3">IFERROR(SUM(G8,H8,I8)/E8,0)</f>
        <v>0.31890977323811348</v>
      </c>
      <c r="M8" s="4"/>
    </row>
    <row r="9" spans="1:13" ht="15.75" thickBot="1" x14ac:dyDescent="0.3">
      <c r="A9" s="41" t="s">
        <v>214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241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122</v>
      </c>
      <c r="B1" s="51" t="s">
        <v>81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1821</v>
      </c>
      <c r="N2" s="72" t="s">
        <v>1831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617.781746</v>
      </c>
      <c r="E6" s="14">
        <f ca="1">SUM(E7:OFFSET(E7,50,0))</f>
        <v>722.85653599999989</v>
      </c>
      <c r="F6" s="14">
        <f ca="1">SUM(F7:OFFSET(F7,50,0))</f>
        <v>230.52601397944818</v>
      </c>
      <c r="G6" s="14">
        <f ca="1">SUM(G7:OFFSET(G7,50,0))</f>
        <v>128.12660867965315</v>
      </c>
      <c r="H6" s="14">
        <f ca="1">SUM(H7:OFFSET(H7,50,0))</f>
        <v>53.644185073324479</v>
      </c>
      <c r="I6" s="14">
        <f ca="1">SUM(I7:OFFSET(I7,50,0))</f>
        <v>48.755220226470556</v>
      </c>
      <c r="J6" s="15">
        <f ca="1">IFERROR(G6/E6,0)</f>
        <v>0.17725039796783848</v>
      </c>
      <c r="K6" s="15">
        <f ca="1">IFERROR(SUM(G6,H6)/E6,0)</f>
        <v>0.25146178349416992</v>
      </c>
      <c r="L6" s="16">
        <f ca="1">IFERROR(SUM(G6,H6,I6)/E6,0)</f>
        <v>0.31890977323811348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</v>
      </c>
      <c r="C7" s="19" t="s">
        <v>258</v>
      </c>
      <c r="D7" s="20">
        <v>12.830902999999999</v>
      </c>
      <c r="E7" s="21">
        <v>0</v>
      </c>
      <c r="F7" s="21">
        <f t="shared" ref="F7:F31" si="0">SUM(G7,H7,I7)</f>
        <v>0</v>
      </c>
      <c r="G7" s="21">
        <v>0</v>
      </c>
      <c r="H7" s="21">
        <v>0</v>
      </c>
      <c r="I7" s="21">
        <v>0</v>
      </c>
      <c r="J7" s="22">
        <f t="shared" ref="J7:J31" si="1">IFERROR(G7/E7,0)</f>
        <v>0</v>
      </c>
      <c r="K7" s="22">
        <f t="shared" ref="K7:K31" si="2">IFERROR(SUM(G7,H7)/E7,0)</f>
        <v>0</v>
      </c>
      <c r="L7" s="23">
        <f t="shared" ref="L7:L31" si="3">IFERROR(SUM(G7,H7,I7)/E7,0)</f>
        <v>0</v>
      </c>
      <c r="M7" s="4"/>
      <c r="N7" t="s">
        <v>272</v>
      </c>
      <c r="O7" s="5">
        <v>230.52601397944818</v>
      </c>
      <c r="P7" s="71">
        <v>0.31890977323811348</v>
      </c>
    </row>
    <row r="8" spans="1:16" x14ac:dyDescent="0.25">
      <c r="A8" s="17"/>
      <c r="B8" s="55">
        <v>2</v>
      </c>
      <c r="C8" s="19" t="s">
        <v>259</v>
      </c>
      <c r="D8" s="20">
        <v>9.5685349999999989</v>
      </c>
      <c r="E8" s="21">
        <v>0</v>
      </c>
      <c r="F8" s="21">
        <f t="shared" si="0"/>
        <v>0</v>
      </c>
      <c r="G8" s="21">
        <v>0</v>
      </c>
      <c r="H8" s="21">
        <v>0</v>
      </c>
      <c r="I8" s="21">
        <v>0</v>
      </c>
      <c r="J8" s="22">
        <f t="shared" si="1"/>
        <v>0</v>
      </c>
      <c r="K8" s="22">
        <f t="shared" si="2"/>
        <v>0</v>
      </c>
      <c r="L8" s="23">
        <f t="shared" si="3"/>
        <v>0</v>
      </c>
      <c r="M8" s="4"/>
      <c r="N8" t="s">
        <v>258</v>
      </c>
      <c r="O8" s="5">
        <v>0</v>
      </c>
      <c r="P8" s="71">
        <v>0</v>
      </c>
    </row>
    <row r="9" spans="1:16" x14ac:dyDescent="0.25">
      <c r="A9" s="17"/>
      <c r="B9" s="55">
        <v>3</v>
      </c>
      <c r="C9" s="19" t="s">
        <v>260</v>
      </c>
      <c r="D9" s="20">
        <v>3.1482079999999999</v>
      </c>
      <c r="E9" s="21">
        <v>0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  <c r="N9" t="s">
        <v>259</v>
      </c>
      <c r="O9" s="5">
        <v>0</v>
      </c>
      <c r="P9" s="71">
        <v>0</v>
      </c>
    </row>
    <row r="10" spans="1:16" x14ac:dyDescent="0.25">
      <c r="A10" s="17"/>
      <c r="B10" s="55">
        <v>4</v>
      </c>
      <c r="C10" s="19" t="s">
        <v>261</v>
      </c>
      <c r="D10" s="20">
        <v>10.80133</v>
      </c>
      <c r="E10" s="21">
        <v>0</v>
      </c>
      <c r="F10" s="21">
        <f t="shared" si="0"/>
        <v>0</v>
      </c>
      <c r="G10" s="21">
        <v>0</v>
      </c>
      <c r="H10" s="21">
        <v>0</v>
      </c>
      <c r="I10" s="21">
        <v>0</v>
      </c>
      <c r="J10" s="22">
        <f t="shared" si="1"/>
        <v>0</v>
      </c>
      <c r="K10" s="22">
        <f t="shared" si="2"/>
        <v>0</v>
      </c>
      <c r="L10" s="23">
        <f t="shared" si="3"/>
        <v>0</v>
      </c>
      <c r="M10" s="4"/>
      <c r="N10" t="s">
        <v>260</v>
      </c>
      <c r="O10" s="5">
        <v>0</v>
      </c>
      <c r="P10" s="71">
        <v>0</v>
      </c>
    </row>
    <row r="11" spans="1:16" x14ac:dyDescent="0.25">
      <c r="A11" s="17"/>
      <c r="B11" s="55">
        <v>5</v>
      </c>
      <c r="C11" s="19" t="s">
        <v>262</v>
      </c>
      <c r="D11" s="20">
        <v>4.3592009999999997</v>
      </c>
      <c r="E11" s="21">
        <v>0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  <c r="N11" t="s">
        <v>261</v>
      </c>
      <c r="O11" s="5">
        <v>0</v>
      </c>
      <c r="P11" s="71">
        <v>0</v>
      </c>
    </row>
    <row r="12" spans="1:16" x14ac:dyDescent="0.25">
      <c r="A12" s="17"/>
      <c r="B12" s="55">
        <v>6</v>
      </c>
      <c r="C12" s="19" t="s">
        <v>263</v>
      </c>
      <c r="D12" s="20">
        <v>9.1592669999999998</v>
      </c>
      <c r="E12" s="21">
        <v>0</v>
      </c>
      <c r="F12" s="21">
        <f t="shared" si="0"/>
        <v>0</v>
      </c>
      <c r="G12" s="21">
        <v>0</v>
      </c>
      <c r="H12" s="21">
        <v>0</v>
      </c>
      <c r="I12" s="21">
        <v>0</v>
      </c>
      <c r="J12" s="22">
        <f t="shared" si="1"/>
        <v>0</v>
      </c>
      <c r="K12" s="22">
        <f t="shared" si="2"/>
        <v>0</v>
      </c>
      <c r="L12" s="23">
        <f t="shared" si="3"/>
        <v>0</v>
      </c>
      <c r="M12" s="4"/>
      <c r="N12" t="s">
        <v>262</v>
      </c>
      <c r="O12" s="5">
        <v>0</v>
      </c>
      <c r="P12" s="71">
        <v>0</v>
      </c>
    </row>
    <row r="13" spans="1:16" x14ac:dyDescent="0.25">
      <c r="A13" s="17"/>
      <c r="B13" s="55">
        <v>7</v>
      </c>
      <c r="C13" s="19" t="s">
        <v>264</v>
      </c>
      <c r="D13" s="20">
        <v>1.3337080000000001</v>
      </c>
      <c r="E13" s="21">
        <v>0</v>
      </c>
      <c r="F13" s="21">
        <f t="shared" si="0"/>
        <v>0</v>
      </c>
      <c r="G13" s="21">
        <v>0</v>
      </c>
      <c r="H13" s="21">
        <v>0</v>
      </c>
      <c r="I13" s="21">
        <v>0</v>
      </c>
      <c r="J13" s="22">
        <f t="shared" si="1"/>
        <v>0</v>
      </c>
      <c r="K13" s="22">
        <f t="shared" si="2"/>
        <v>0</v>
      </c>
      <c r="L13" s="23">
        <f t="shared" si="3"/>
        <v>0</v>
      </c>
      <c r="M13" s="4"/>
      <c r="N13" t="s">
        <v>263</v>
      </c>
      <c r="O13" s="5">
        <v>0</v>
      </c>
      <c r="P13" s="71">
        <v>0</v>
      </c>
    </row>
    <row r="14" spans="1:16" x14ac:dyDescent="0.25">
      <c r="A14" s="17"/>
      <c r="B14" s="55">
        <v>8</v>
      </c>
      <c r="C14" s="19" t="s">
        <v>265</v>
      </c>
      <c r="D14" s="20">
        <v>14.994468000000001</v>
      </c>
      <c r="E14" s="21">
        <v>0</v>
      </c>
      <c r="F14" s="21">
        <f t="shared" si="0"/>
        <v>0</v>
      </c>
      <c r="G14" s="21">
        <v>0</v>
      </c>
      <c r="H14" s="21">
        <v>0</v>
      </c>
      <c r="I14" s="21">
        <v>0</v>
      </c>
      <c r="J14" s="22">
        <f t="shared" si="1"/>
        <v>0</v>
      </c>
      <c r="K14" s="22">
        <f t="shared" si="2"/>
        <v>0</v>
      </c>
      <c r="L14" s="23">
        <f t="shared" si="3"/>
        <v>0</v>
      </c>
      <c r="M14" s="4"/>
      <c r="N14" t="s">
        <v>264</v>
      </c>
      <c r="O14" s="5">
        <v>0</v>
      </c>
      <c r="P14" s="71">
        <v>0</v>
      </c>
    </row>
    <row r="15" spans="1:16" x14ac:dyDescent="0.25">
      <c r="A15" s="17"/>
      <c r="B15" s="55">
        <v>9</v>
      </c>
      <c r="C15" s="19" t="s">
        <v>266</v>
      </c>
      <c r="D15" s="20">
        <v>4.6761119999999998</v>
      </c>
      <c r="E15" s="21">
        <v>0</v>
      </c>
      <c r="F15" s="21">
        <f t="shared" si="0"/>
        <v>0</v>
      </c>
      <c r="G15" s="21">
        <v>0</v>
      </c>
      <c r="H15" s="21">
        <v>0</v>
      </c>
      <c r="I15" s="21">
        <v>0</v>
      </c>
      <c r="J15" s="22">
        <f t="shared" si="1"/>
        <v>0</v>
      </c>
      <c r="K15" s="22">
        <f t="shared" si="2"/>
        <v>0</v>
      </c>
      <c r="L15" s="23">
        <f t="shared" si="3"/>
        <v>0</v>
      </c>
      <c r="M15" s="4"/>
      <c r="N15" t="s">
        <v>265</v>
      </c>
      <c r="O15" s="5">
        <v>0</v>
      </c>
      <c r="P15" s="71">
        <v>0</v>
      </c>
    </row>
    <row r="16" spans="1:16" x14ac:dyDescent="0.25">
      <c r="A16" s="17"/>
      <c r="B16" s="55">
        <v>10</v>
      </c>
      <c r="C16" s="19" t="s">
        <v>267</v>
      </c>
      <c r="D16" s="20">
        <v>2.8317420000000002</v>
      </c>
      <c r="E16" s="21">
        <v>0</v>
      </c>
      <c r="F16" s="21">
        <f t="shared" si="0"/>
        <v>0</v>
      </c>
      <c r="G16" s="21">
        <v>0</v>
      </c>
      <c r="H16" s="21">
        <v>0</v>
      </c>
      <c r="I16" s="21">
        <v>0</v>
      </c>
      <c r="J16" s="22">
        <f t="shared" si="1"/>
        <v>0</v>
      </c>
      <c r="K16" s="22">
        <f t="shared" si="2"/>
        <v>0</v>
      </c>
      <c r="L16" s="23">
        <f t="shared" si="3"/>
        <v>0</v>
      </c>
      <c r="M16" s="4"/>
      <c r="N16" t="s">
        <v>266</v>
      </c>
      <c r="O16" s="5">
        <v>0</v>
      </c>
      <c r="P16" s="71">
        <v>0</v>
      </c>
    </row>
    <row r="17" spans="1:16" x14ac:dyDescent="0.25">
      <c r="A17" s="17"/>
      <c r="B17" s="55">
        <v>11</v>
      </c>
      <c r="C17" s="19" t="s">
        <v>268</v>
      </c>
      <c r="D17" s="20">
        <v>5.768389</v>
      </c>
      <c r="E17" s="21">
        <v>0</v>
      </c>
      <c r="F17" s="21">
        <f t="shared" si="0"/>
        <v>0</v>
      </c>
      <c r="G17" s="21">
        <v>0</v>
      </c>
      <c r="H17" s="21">
        <v>0</v>
      </c>
      <c r="I17" s="21">
        <v>0</v>
      </c>
      <c r="J17" s="22">
        <f t="shared" si="1"/>
        <v>0</v>
      </c>
      <c r="K17" s="22">
        <f t="shared" si="2"/>
        <v>0</v>
      </c>
      <c r="L17" s="23">
        <f t="shared" si="3"/>
        <v>0</v>
      </c>
      <c r="M17" s="4"/>
      <c r="N17" t="s">
        <v>267</v>
      </c>
      <c r="O17" s="5">
        <v>0</v>
      </c>
      <c r="P17" s="71">
        <v>0</v>
      </c>
    </row>
    <row r="18" spans="1:16" x14ac:dyDescent="0.25">
      <c r="A18" s="17"/>
      <c r="B18" s="55">
        <v>12</v>
      </c>
      <c r="C18" s="19" t="s">
        <v>269</v>
      </c>
      <c r="D18" s="20">
        <v>29.529508</v>
      </c>
      <c r="E18" s="21">
        <v>0</v>
      </c>
      <c r="F18" s="21">
        <f t="shared" si="0"/>
        <v>0</v>
      </c>
      <c r="G18" s="21">
        <v>0</v>
      </c>
      <c r="H18" s="21">
        <v>0</v>
      </c>
      <c r="I18" s="21">
        <v>0</v>
      </c>
      <c r="J18" s="22">
        <f t="shared" si="1"/>
        <v>0</v>
      </c>
      <c r="K18" s="22">
        <f t="shared" si="2"/>
        <v>0</v>
      </c>
      <c r="L18" s="23">
        <f t="shared" si="3"/>
        <v>0</v>
      </c>
      <c r="M18" s="4"/>
      <c r="N18" t="s">
        <v>268</v>
      </c>
      <c r="O18" s="5">
        <v>0</v>
      </c>
      <c r="P18" s="71">
        <v>0</v>
      </c>
    </row>
    <row r="19" spans="1:16" x14ac:dyDescent="0.25">
      <c r="A19" s="17"/>
      <c r="B19" s="55">
        <v>13</v>
      </c>
      <c r="C19" s="19" t="s">
        <v>270</v>
      </c>
      <c r="D19" s="20">
        <v>22.973185000000001</v>
      </c>
      <c r="E19" s="21">
        <v>0</v>
      </c>
      <c r="F19" s="21">
        <f t="shared" si="0"/>
        <v>0</v>
      </c>
      <c r="G19" s="21">
        <v>0</v>
      </c>
      <c r="H19" s="21">
        <v>0</v>
      </c>
      <c r="I19" s="21">
        <v>0</v>
      </c>
      <c r="J19" s="22">
        <f t="shared" si="1"/>
        <v>0</v>
      </c>
      <c r="K19" s="22">
        <f t="shared" si="2"/>
        <v>0</v>
      </c>
      <c r="L19" s="23">
        <f t="shared" si="3"/>
        <v>0</v>
      </c>
      <c r="M19" s="4"/>
      <c r="N19" t="s">
        <v>269</v>
      </c>
      <c r="O19" s="5">
        <v>0</v>
      </c>
      <c r="P19" s="71">
        <v>0</v>
      </c>
    </row>
    <row r="20" spans="1:16" x14ac:dyDescent="0.25">
      <c r="A20" s="17"/>
      <c r="B20" s="55">
        <v>14</v>
      </c>
      <c r="C20" s="19" t="s">
        <v>271</v>
      </c>
      <c r="D20" s="20">
        <v>12.808906</v>
      </c>
      <c r="E20" s="21">
        <v>0</v>
      </c>
      <c r="F20" s="21">
        <f t="shared" si="0"/>
        <v>0</v>
      </c>
      <c r="G20" s="21">
        <v>0</v>
      </c>
      <c r="H20" s="21">
        <v>0</v>
      </c>
      <c r="I20" s="21">
        <v>0</v>
      </c>
      <c r="J20" s="22">
        <f t="shared" si="1"/>
        <v>0</v>
      </c>
      <c r="K20" s="22">
        <f t="shared" si="2"/>
        <v>0</v>
      </c>
      <c r="L20" s="23">
        <f t="shared" si="3"/>
        <v>0</v>
      </c>
      <c r="M20" s="4"/>
      <c r="N20" t="s">
        <v>270</v>
      </c>
      <c r="O20" s="5">
        <v>0</v>
      </c>
      <c r="P20" s="71">
        <v>0</v>
      </c>
    </row>
    <row r="21" spans="1:16" x14ac:dyDescent="0.25">
      <c r="A21" s="17"/>
      <c r="B21" s="55">
        <v>15</v>
      </c>
      <c r="C21" s="19" t="s">
        <v>272</v>
      </c>
      <c r="D21" s="20">
        <v>378.86321100000004</v>
      </c>
      <c r="E21" s="21">
        <v>722.85653599999989</v>
      </c>
      <c r="F21" s="21">
        <f t="shared" si="0"/>
        <v>230.52601397944818</v>
      </c>
      <c r="G21" s="21">
        <v>128.12660867965315</v>
      </c>
      <c r="H21" s="21">
        <v>53.644185073324479</v>
      </c>
      <c r="I21" s="21">
        <v>48.755220226470556</v>
      </c>
      <c r="J21" s="22">
        <f t="shared" si="1"/>
        <v>0.17725039796783848</v>
      </c>
      <c r="K21" s="22">
        <f t="shared" si="2"/>
        <v>0.25146178349416992</v>
      </c>
      <c r="L21" s="23">
        <f t="shared" si="3"/>
        <v>0.31890977323811348</v>
      </c>
      <c r="M21" s="4"/>
      <c r="N21" t="s">
        <v>271</v>
      </c>
      <c r="O21" s="5">
        <v>0</v>
      </c>
      <c r="P21" s="71">
        <v>0</v>
      </c>
    </row>
    <row r="22" spans="1:16" x14ac:dyDescent="0.25">
      <c r="A22" s="17"/>
      <c r="B22" s="55">
        <v>16</v>
      </c>
      <c r="C22" s="19" t="s">
        <v>273</v>
      </c>
      <c r="D22" s="20">
        <v>17.704796999999999</v>
      </c>
      <c r="E22" s="21">
        <v>0</v>
      </c>
      <c r="F22" s="21">
        <f t="shared" si="0"/>
        <v>0</v>
      </c>
      <c r="G22" s="21">
        <v>0</v>
      </c>
      <c r="H22" s="21">
        <v>0</v>
      </c>
      <c r="I22" s="21">
        <v>0</v>
      </c>
      <c r="J22" s="22">
        <f t="shared" si="1"/>
        <v>0</v>
      </c>
      <c r="K22" s="22">
        <f t="shared" si="2"/>
        <v>0</v>
      </c>
      <c r="L22" s="23">
        <f t="shared" si="3"/>
        <v>0</v>
      </c>
      <c r="M22" s="4"/>
      <c r="N22" t="s">
        <v>273</v>
      </c>
      <c r="O22" s="5">
        <v>0</v>
      </c>
      <c r="P22" s="71">
        <v>0</v>
      </c>
    </row>
    <row r="23" spans="1:16" x14ac:dyDescent="0.25">
      <c r="A23" s="17"/>
      <c r="B23" s="55">
        <v>17</v>
      </c>
      <c r="C23" s="19" t="s">
        <v>274</v>
      </c>
      <c r="D23" s="20">
        <v>0.59474399999999994</v>
      </c>
      <c r="E23" s="21">
        <v>0</v>
      </c>
      <c r="F23" s="21">
        <f t="shared" si="0"/>
        <v>0</v>
      </c>
      <c r="G23" s="21">
        <v>0</v>
      </c>
      <c r="H23" s="21">
        <v>0</v>
      </c>
      <c r="I23" s="21">
        <v>0</v>
      </c>
      <c r="J23" s="22">
        <f t="shared" si="1"/>
        <v>0</v>
      </c>
      <c r="K23" s="22">
        <f t="shared" si="2"/>
        <v>0</v>
      </c>
      <c r="L23" s="23">
        <f t="shared" si="3"/>
        <v>0</v>
      </c>
      <c r="M23" s="4"/>
      <c r="N23" t="s">
        <v>274</v>
      </c>
      <c r="O23" s="5">
        <v>0</v>
      </c>
      <c r="P23" s="71">
        <v>0</v>
      </c>
    </row>
    <row r="24" spans="1:16" x14ac:dyDescent="0.25">
      <c r="A24" s="17"/>
      <c r="B24" s="55">
        <v>18</v>
      </c>
      <c r="C24" s="19" t="s">
        <v>275</v>
      </c>
      <c r="D24" s="20">
        <v>1.4659789999999999</v>
      </c>
      <c r="E24" s="21">
        <v>0</v>
      </c>
      <c r="F24" s="21">
        <f t="shared" si="0"/>
        <v>0</v>
      </c>
      <c r="G24" s="21">
        <v>0</v>
      </c>
      <c r="H24" s="21">
        <v>0</v>
      </c>
      <c r="I24" s="21">
        <v>0</v>
      </c>
      <c r="J24" s="22">
        <f t="shared" si="1"/>
        <v>0</v>
      </c>
      <c r="K24" s="22">
        <f t="shared" si="2"/>
        <v>0</v>
      </c>
      <c r="L24" s="23">
        <f t="shared" si="3"/>
        <v>0</v>
      </c>
      <c r="M24" s="4"/>
      <c r="N24" t="s">
        <v>275</v>
      </c>
      <c r="O24" s="5">
        <v>0</v>
      </c>
      <c r="P24" s="71">
        <v>0</v>
      </c>
    </row>
    <row r="25" spans="1:16" x14ac:dyDescent="0.25">
      <c r="A25" s="17"/>
      <c r="B25" s="55">
        <v>19</v>
      </c>
      <c r="C25" s="19" t="s">
        <v>276</v>
      </c>
      <c r="D25" s="20">
        <v>3.777892</v>
      </c>
      <c r="E25" s="21">
        <v>0</v>
      </c>
      <c r="F25" s="21">
        <f t="shared" si="0"/>
        <v>0</v>
      </c>
      <c r="G25" s="21">
        <v>0</v>
      </c>
      <c r="H25" s="21">
        <v>0</v>
      </c>
      <c r="I25" s="21">
        <v>0</v>
      </c>
      <c r="J25" s="22">
        <f t="shared" si="1"/>
        <v>0</v>
      </c>
      <c r="K25" s="22">
        <f t="shared" si="2"/>
        <v>0</v>
      </c>
      <c r="L25" s="23">
        <f t="shared" si="3"/>
        <v>0</v>
      </c>
      <c r="M25" s="4"/>
      <c r="N25" t="s">
        <v>276</v>
      </c>
      <c r="O25" s="5">
        <v>0</v>
      </c>
      <c r="P25" s="71">
        <v>0</v>
      </c>
    </row>
    <row r="26" spans="1:16" x14ac:dyDescent="0.25">
      <c r="A26" s="17"/>
      <c r="B26" s="55">
        <v>20</v>
      </c>
      <c r="C26" s="19" t="s">
        <v>277</v>
      </c>
      <c r="D26" s="20">
        <v>27.087743</v>
      </c>
      <c r="E26" s="21">
        <v>0</v>
      </c>
      <c r="F26" s="21">
        <f t="shared" si="0"/>
        <v>0</v>
      </c>
      <c r="G26" s="21">
        <v>0</v>
      </c>
      <c r="H26" s="21">
        <v>0</v>
      </c>
      <c r="I26" s="21">
        <v>0</v>
      </c>
      <c r="J26" s="22">
        <f t="shared" si="1"/>
        <v>0</v>
      </c>
      <c r="K26" s="22">
        <f t="shared" si="2"/>
        <v>0</v>
      </c>
      <c r="L26" s="23">
        <f t="shared" si="3"/>
        <v>0</v>
      </c>
      <c r="M26" s="4"/>
      <c r="N26" t="s">
        <v>277</v>
      </c>
      <c r="O26" s="5">
        <v>0</v>
      </c>
      <c r="P26" s="71">
        <v>0</v>
      </c>
    </row>
    <row r="27" spans="1:16" x14ac:dyDescent="0.25">
      <c r="A27" s="17"/>
      <c r="B27" s="55">
        <v>21</v>
      </c>
      <c r="C27" s="19" t="s">
        <v>278</v>
      </c>
      <c r="D27" s="20">
        <v>12.914565</v>
      </c>
      <c r="E27" s="21">
        <v>0</v>
      </c>
      <c r="F27" s="21">
        <f t="shared" si="0"/>
        <v>0</v>
      </c>
      <c r="G27" s="21">
        <v>0</v>
      </c>
      <c r="H27" s="21">
        <v>0</v>
      </c>
      <c r="I27" s="21">
        <v>0</v>
      </c>
      <c r="J27" s="22">
        <f t="shared" si="1"/>
        <v>0</v>
      </c>
      <c r="K27" s="22">
        <f t="shared" si="2"/>
        <v>0</v>
      </c>
      <c r="L27" s="23">
        <f t="shared" si="3"/>
        <v>0</v>
      </c>
      <c r="M27" s="4"/>
      <c r="N27" t="s">
        <v>278</v>
      </c>
      <c r="O27" s="5">
        <v>0</v>
      </c>
      <c r="P27" s="71">
        <v>0</v>
      </c>
    </row>
    <row r="28" spans="1:16" x14ac:dyDescent="0.25">
      <c r="A28" s="17"/>
      <c r="B28" s="55">
        <v>22</v>
      </c>
      <c r="C28" s="19" t="s">
        <v>279</v>
      </c>
      <c r="D28" s="20">
        <v>18.851196999999999</v>
      </c>
      <c r="E28" s="21">
        <v>0</v>
      </c>
      <c r="F28" s="21">
        <f t="shared" si="0"/>
        <v>0</v>
      </c>
      <c r="G28" s="21">
        <v>0</v>
      </c>
      <c r="H28" s="21">
        <v>0</v>
      </c>
      <c r="I28" s="21">
        <v>0</v>
      </c>
      <c r="J28" s="22">
        <f t="shared" si="1"/>
        <v>0</v>
      </c>
      <c r="K28" s="22">
        <f t="shared" si="2"/>
        <v>0</v>
      </c>
      <c r="L28" s="23">
        <f t="shared" si="3"/>
        <v>0</v>
      </c>
      <c r="M28" s="4"/>
      <c r="N28" t="s">
        <v>279</v>
      </c>
      <c r="O28" s="5">
        <v>0</v>
      </c>
      <c r="P28" s="71">
        <v>0</v>
      </c>
    </row>
    <row r="29" spans="1:16" x14ac:dyDescent="0.25">
      <c r="A29" s="17"/>
      <c r="B29" s="55">
        <v>23</v>
      </c>
      <c r="C29" s="19" t="s">
        <v>280</v>
      </c>
      <c r="D29" s="20">
        <v>6.9203019999999995</v>
      </c>
      <c r="E29" s="21">
        <v>0</v>
      </c>
      <c r="F29" s="21">
        <f t="shared" si="0"/>
        <v>0</v>
      </c>
      <c r="G29" s="21">
        <v>0</v>
      </c>
      <c r="H29" s="21">
        <v>0</v>
      </c>
      <c r="I29" s="21">
        <v>0</v>
      </c>
      <c r="J29" s="22">
        <f t="shared" si="1"/>
        <v>0</v>
      </c>
      <c r="K29" s="22">
        <f t="shared" si="2"/>
        <v>0</v>
      </c>
      <c r="L29" s="23">
        <f t="shared" si="3"/>
        <v>0</v>
      </c>
      <c r="M29" s="4"/>
      <c r="N29" t="s">
        <v>280</v>
      </c>
      <c r="O29" s="5">
        <v>0</v>
      </c>
      <c r="P29" s="71">
        <v>0</v>
      </c>
    </row>
    <row r="30" spans="1:16" x14ac:dyDescent="0.25">
      <c r="A30" s="17"/>
      <c r="B30" s="55">
        <v>24</v>
      </c>
      <c r="C30" s="19" t="s">
        <v>281</v>
      </c>
      <c r="D30" s="20">
        <v>2.7900870000000002</v>
      </c>
      <c r="E30" s="21">
        <v>0</v>
      </c>
      <c r="F30" s="21">
        <f t="shared" si="0"/>
        <v>0</v>
      </c>
      <c r="G30" s="21">
        <v>0</v>
      </c>
      <c r="H30" s="21">
        <v>0</v>
      </c>
      <c r="I30" s="21">
        <v>0</v>
      </c>
      <c r="J30" s="22">
        <f t="shared" si="1"/>
        <v>0</v>
      </c>
      <c r="K30" s="22">
        <f t="shared" si="2"/>
        <v>0</v>
      </c>
      <c r="L30" s="23">
        <f t="shared" si="3"/>
        <v>0</v>
      </c>
      <c r="M30" s="4"/>
      <c r="N30" t="s">
        <v>281</v>
      </c>
      <c r="O30" s="5">
        <v>0</v>
      </c>
      <c r="P30" s="71">
        <v>0</v>
      </c>
    </row>
    <row r="31" spans="1:16" ht="15.75" thickBot="1" x14ac:dyDescent="0.3">
      <c r="A31" s="24"/>
      <c r="B31" s="56">
        <v>25</v>
      </c>
      <c r="C31" s="26" t="s">
        <v>282</v>
      </c>
      <c r="D31" s="27">
        <v>2.0277669999999999</v>
      </c>
      <c r="E31" s="28">
        <v>0</v>
      </c>
      <c r="F31" s="28">
        <f t="shared" si="0"/>
        <v>0</v>
      </c>
      <c r="G31" s="28">
        <v>0</v>
      </c>
      <c r="H31" s="28">
        <v>0</v>
      </c>
      <c r="I31" s="28">
        <v>0</v>
      </c>
      <c r="J31" s="29">
        <f t="shared" si="1"/>
        <v>0</v>
      </c>
      <c r="K31" s="29">
        <f t="shared" si="2"/>
        <v>0</v>
      </c>
      <c r="L31" s="30">
        <f t="shared" si="3"/>
        <v>0</v>
      </c>
      <c r="M31" s="4"/>
      <c r="N31" t="s">
        <v>282</v>
      </c>
      <c r="O31" s="5">
        <v>0</v>
      </c>
      <c r="P31" s="71">
        <v>0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workbookViewId="0">
      <selection activeCell="A16" sqref="A16:D1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122</v>
      </c>
      <c r="B1" s="49" t="s">
        <v>81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1822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617.781746</v>
      </c>
      <c r="E6" s="14">
        <v>722.85653599999989</v>
      </c>
      <c r="F6" s="14">
        <v>230.52601397944818</v>
      </c>
      <c r="G6" s="14">
        <v>128.12660867965315</v>
      </c>
      <c r="H6" s="14">
        <v>53.644185073324479</v>
      </c>
      <c r="I6" s="14">
        <v>48.755220226470556</v>
      </c>
      <c r="J6" s="15">
        <v>0.17725039796783848</v>
      </c>
      <c r="K6" s="15">
        <v>0.25146178349416992</v>
      </c>
      <c r="L6" s="16">
        <v>0.31890977323811348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617.781746</v>
      </c>
      <c r="E7" s="38">
        <f ca="1">SUM(E8:OFFSET(E6,MATCH("PROYECTOS",$A$8:$A$50,0),0))</f>
        <v>722.85653600000001</v>
      </c>
      <c r="F7" s="38">
        <f ca="1">SUM(F8:OFFSET(F6,MATCH("PROYECTOS",$A$8:$A$50,0),0))</f>
        <v>230.52601397944818</v>
      </c>
      <c r="G7" s="38">
        <f ca="1">SUM(G8:OFFSET(G6,MATCH("PROYECTOS",$A$8:$A$50,0),0))</f>
        <v>128.12660867965315</v>
      </c>
      <c r="H7" s="38">
        <f ca="1">SUM(H8:OFFSET(H6,MATCH("PROYECTOS",$A$8:$A$50,0),0))</f>
        <v>53.644185073324479</v>
      </c>
      <c r="I7" s="38">
        <f ca="1">SUM(I8:OFFSET(I6,MATCH("PROYECTOS",$A$8:$A$50,0),0))</f>
        <v>48.755220226470556</v>
      </c>
      <c r="J7" s="39">
        <f ca="1">IFERROR(G7/E7,0)</f>
        <v>0.17725039796783845</v>
      </c>
      <c r="K7" s="39">
        <f ca="1">IFERROR(SUM(G7,H7)/E7,0)</f>
        <v>0.25146178349416987</v>
      </c>
      <c r="L7" s="40">
        <f ca="1">IFERROR(SUM(G7,H7,I7)/E7,0)</f>
        <v>0.31890977323811343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35.921593000000009</v>
      </c>
      <c r="E8" s="21">
        <v>33.008986000000007</v>
      </c>
      <c r="F8" s="21">
        <f t="shared" ref="F8:F9" si="0">SUM(G8,H8,I8)</f>
        <v>7.8799610216447036</v>
      </c>
      <c r="G8" s="21">
        <v>3.7453730106935836</v>
      </c>
      <c r="H8" s="21">
        <v>2.0707648111274466</v>
      </c>
      <c r="I8" s="21">
        <v>2.0638231998236733</v>
      </c>
      <c r="J8" s="22">
        <f t="shared" ref="J8:J10" si="1">IFERROR(G8/E8,0)</f>
        <v>0.11346525490645434</v>
      </c>
      <c r="K8" s="22">
        <f t="shared" ref="K8:K10" si="2">IFERROR(SUM(G8,H8)/E8,0)</f>
        <v>0.17619862124274369</v>
      </c>
      <c r="L8" s="23">
        <f t="shared" ref="L8:L10" si="3">IFERROR(SUM(G8,H8,I8)/E8,0)</f>
        <v>0.23872169298519808</v>
      </c>
      <c r="M8" s="4"/>
    </row>
    <row r="9" spans="1:13" ht="38.25" x14ac:dyDescent="0.25">
      <c r="A9" s="17"/>
      <c r="B9" s="19">
        <v>3000741</v>
      </c>
      <c r="C9" s="19" t="s">
        <v>1824</v>
      </c>
      <c r="D9" s="20">
        <v>581.86015299999997</v>
      </c>
      <c r="E9" s="21">
        <v>689.84754999999996</v>
      </c>
      <c r="F9" s="21">
        <f t="shared" si="0"/>
        <v>222.64605295780348</v>
      </c>
      <c r="G9" s="21">
        <v>124.38123566895956</v>
      </c>
      <c r="H9" s="21">
        <v>51.573420262197033</v>
      </c>
      <c r="I9" s="21">
        <v>46.691397026646882</v>
      </c>
      <c r="J9" s="22">
        <f t="shared" si="1"/>
        <v>0.18030249678926824</v>
      </c>
      <c r="K9" s="22">
        <f t="shared" si="2"/>
        <v>0.25506310188556386</v>
      </c>
      <c r="L9" s="23">
        <f t="shared" si="3"/>
        <v>0.32274674739049736</v>
      </c>
      <c r="M9" s="4"/>
    </row>
    <row r="10" spans="1:13" ht="15.75" thickBot="1" x14ac:dyDescent="0.3">
      <c r="A10" s="41" t="s">
        <v>302</v>
      </c>
      <c r="B10" s="43"/>
      <c r="C10" s="43"/>
      <c r="D10" s="44">
        <f ca="1">OFFSET(D10,-MATCH("PROYECTOS",$A$8:$A$50,0)-1,0)-(OFFSET(D10,-MATCH("PROYECTOS",$A$8:$A$50,0),0))</f>
        <v>0</v>
      </c>
      <c r="E10" s="45">
        <f t="shared" ref="E10:I10" ca="1" si="4">OFFSET(E10,-MATCH("PROYECTOS",$A$8:$A$50,0)-1,0)-(OFFSET(E10,-MATCH("PROYECTOS",$A$8:$A$50,0),0))</f>
        <v>0</v>
      </c>
      <c r="F10" s="45">
        <f t="shared" ca="1" si="4"/>
        <v>0</v>
      </c>
      <c r="G10" s="45">
        <f t="shared" ca="1" si="4"/>
        <v>0</v>
      </c>
      <c r="H10" s="45">
        <f t="shared" ca="1" si="4"/>
        <v>0</v>
      </c>
      <c r="I10" s="45">
        <f t="shared" ca="1" si="4"/>
        <v>0</v>
      </c>
      <c r="J10" s="46">
        <f t="shared" ca="1" si="1"/>
        <v>0</v>
      </c>
      <c r="K10" s="46">
        <f t="shared" ca="1" si="2"/>
        <v>0</v>
      </c>
      <c r="L10" s="47">
        <f t="shared" ca="1" si="3"/>
        <v>0</v>
      </c>
      <c r="M10" s="4"/>
    </row>
    <row r="11" spans="1:13" ht="15.75" thickBot="1" x14ac:dyDescent="0.3"/>
    <row r="12" spans="1:13" ht="15.75" thickBot="1" x14ac:dyDescent="0.3">
      <c r="A12" s="89" t="s">
        <v>324</v>
      </c>
      <c r="B12" s="90"/>
      <c r="C12" s="90"/>
      <c r="D12" s="91"/>
    </row>
    <row r="13" spans="1:13" ht="15.75" thickBot="1" x14ac:dyDescent="0.3">
      <c r="A13" s="1" t="s">
        <v>1832</v>
      </c>
    </row>
    <row r="14" spans="1:13" ht="45" customHeight="1" x14ac:dyDescent="0.25">
      <c r="A14" s="82" t="s">
        <v>326</v>
      </c>
      <c r="B14" s="83"/>
      <c r="C14" s="83"/>
      <c r="D14" s="94" t="s">
        <v>327</v>
      </c>
    </row>
    <row r="15" spans="1:13" ht="15.75" thickBot="1" x14ac:dyDescent="0.3">
      <c r="A15" s="85"/>
      <c r="B15" s="86"/>
      <c r="C15" s="86"/>
      <c r="D15" s="105"/>
    </row>
    <row r="16" spans="1:13" ht="15.75" thickBot="1" x14ac:dyDescent="0.3">
      <c r="A16" s="73"/>
      <c r="B16" s="74">
        <v>3000001</v>
      </c>
      <c r="C16" s="74" t="s">
        <v>284</v>
      </c>
      <c r="D16" s="75">
        <v>0.23872169298519808</v>
      </c>
    </row>
  </sheetData>
  <mergeCells count="10">
    <mergeCell ref="A12:D12"/>
    <mergeCell ref="A14:C15"/>
    <mergeCell ref="D14:D1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topLeftCell="A11" workbookViewId="0">
      <selection activeCell="A16" sqref="A16:XFD4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122</v>
      </c>
      <c r="B1" s="49" t="s">
        <v>81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1823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617.781746</v>
      </c>
      <c r="I6" s="14">
        <v>722.85653599999989</v>
      </c>
      <c r="J6" s="14">
        <v>230.52601397944818</v>
      </c>
      <c r="K6" s="14">
        <v>128.12660867965315</v>
      </c>
      <c r="L6" s="14">
        <v>53.644185073324479</v>
      </c>
      <c r="M6" s="14">
        <v>48.755220226470556</v>
      </c>
      <c r="N6" s="15">
        <v>0.17725039796783848</v>
      </c>
      <c r="O6" s="15">
        <v>0.25146178349416992</v>
      </c>
      <c r="P6" s="16">
        <v>0.31890977323811348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SUM(H8:OFFSET(H6,MATCH("PROYECTOS",$A$8:$A$25,0),0))</f>
        <v>617.78174600000011</v>
      </c>
      <c r="I7" s="38">
        <f ca="1">SUM(I8:OFFSET(I6,MATCH("PROYECTOS",$A$8:$A$25,0),0))</f>
        <v>722.85653599999989</v>
      </c>
      <c r="J7" s="38">
        <f ca="1">SUM(J8:OFFSET(J6,MATCH("PROYECTOS",$A$8:$A$25,0),0))</f>
        <v>230.52601397944818</v>
      </c>
      <c r="K7" s="38">
        <f ca="1">SUM(K8:OFFSET(K6,MATCH("PROYECTOS",$A$8:$A$25,0),0))</f>
        <v>128.12660867965315</v>
      </c>
      <c r="L7" s="38">
        <f ca="1">SUM(L8:OFFSET(L6,MATCH("PROYECTOS",$A$8:$A$25,0),0))</f>
        <v>53.644185073324479</v>
      </c>
      <c r="M7" s="38">
        <f ca="1">SUM(M8:OFFSET(M6,MATCH("PROYECTOS",$A$8:$A$25,0),0))</f>
        <v>48.755220226470556</v>
      </c>
      <c r="N7" s="39">
        <f ca="1">IFERROR(K7/I7,0)</f>
        <v>0.17725039796783848</v>
      </c>
      <c r="O7" s="39">
        <f ca="1">IFERROR(SUM(K7,L7)/I7,0)</f>
        <v>0.25146178349416992</v>
      </c>
      <c r="P7" s="40">
        <f ca="1">IFERROR(SUM(K7,L7,M7)/I7,0)</f>
        <v>0.31890977323811348</v>
      </c>
      <c r="Q7" s="64"/>
      <c r="R7" s="38"/>
      <c r="S7" s="40"/>
    </row>
    <row r="8" spans="1:19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1</v>
      </c>
      <c r="G8" s="19" t="s">
        <v>539</v>
      </c>
      <c r="H8" s="20">
        <v>35.176843000000005</v>
      </c>
      <c r="I8" s="21">
        <v>32.264236000000004</v>
      </c>
      <c r="J8" s="21">
        <f t="shared" ref="J8:J15" si="0">SUM(K8,L8,M8)</f>
        <v>7.7970060221196036</v>
      </c>
      <c r="K8" s="21">
        <v>3.7013180107460357</v>
      </c>
      <c r="L8" s="21">
        <v>2.0353648116579279</v>
      </c>
      <c r="M8" s="21">
        <v>2.0603231997156399</v>
      </c>
      <c r="N8" s="22">
        <f t="shared" ref="N8:N16" si="1">IFERROR(K8/I8,0)</f>
        <v>0.11471891076999421</v>
      </c>
      <c r="O8" s="22">
        <f t="shared" ref="O8:O16" si="2">IFERROR(SUM(K8,L8)/I8,0)</f>
        <v>0.17780315090690393</v>
      </c>
      <c r="P8" s="23">
        <f t="shared" ref="P8:P16" si="3">IFERROR(SUM(K8,L8,M8)/I8,0)</f>
        <v>0.24166095307880844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5003032</v>
      </c>
      <c r="C9" s="19" t="s">
        <v>521</v>
      </c>
      <c r="D9" s="68">
        <v>3000001</v>
      </c>
      <c r="E9" s="19" t="s">
        <v>284</v>
      </c>
      <c r="F9" s="69">
        <v>60</v>
      </c>
      <c r="G9" s="19" t="s">
        <v>318</v>
      </c>
      <c r="H9" s="20">
        <v>0.64</v>
      </c>
      <c r="I9" s="21">
        <v>0.64</v>
      </c>
      <c r="J9" s="21">
        <f t="shared" si="0"/>
        <v>3.889999957755208E-2</v>
      </c>
      <c r="K9" s="21">
        <v>0</v>
      </c>
      <c r="L9" s="21">
        <v>3.5399999469518661E-2</v>
      </c>
      <c r="M9" s="21">
        <v>3.5000001080334187E-3</v>
      </c>
      <c r="N9" s="22">
        <f t="shared" si="1"/>
        <v>0</v>
      </c>
      <c r="O9" s="22">
        <f t="shared" si="2"/>
        <v>5.5312499171122909E-2</v>
      </c>
      <c r="P9" s="23">
        <f t="shared" si="3"/>
        <v>6.0781249339925125E-2</v>
      </c>
      <c r="Q9" s="70">
        <v>0</v>
      </c>
      <c r="R9" s="21">
        <v>0</v>
      </c>
      <c r="S9" s="23">
        <f t="shared" ref="S9:S15" si="4">IFERROR(R9/Q9,0)</f>
        <v>0</v>
      </c>
    </row>
    <row r="10" spans="1:19" ht="38.25" x14ac:dyDescent="0.25">
      <c r="A10" s="17"/>
      <c r="B10" s="19">
        <v>5004960</v>
      </c>
      <c r="C10" s="19" t="s">
        <v>1825</v>
      </c>
      <c r="D10" s="68">
        <v>3000741</v>
      </c>
      <c r="E10" s="19" t="s">
        <v>1824</v>
      </c>
      <c r="F10" s="69">
        <v>86</v>
      </c>
      <c r="G10" s="19" t="s">
        <v>508</v>
      </c>
      <c r="H10" s="20">
        <v>414.1902820000002</v>
      </c>
      <c r="I10" s="21">
        <v>517.14257199999997</v>
      </c>
      <c r="J10" s="21">
        <f t="shared" si="0"/>
        <v>163.47488403320312</v>
      </c>
      <c r="K10" s="21">
        <v>91.889373779296875</v>
      </c>
      <c r="L10" s="21">
        <v>37.49700927734375</v>
      </c>
      <c r="M10" s="21">
        <v>34.0885009765625</v>
      </c>
      <c r="N10" s="22">
        <f t="shared" si="1"/>
        <v>0.1776867323529823</v>
      </c>
      <c r="O10" s="22">
        <f t="shared" si="2"/>
        <v>0.25019480132190824</v>
      </c>
      <c r="P10" s="23">
        <f t="shared" si="3"/>
        <v>0.31611182850597558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5004963</v>
      </c>
      <c r="C11" s="19" t="s">
        <v>1826</v>
      </c>
      <c r="D11" s="68">
        <v>3000741</v>
      </c>
      <c r="E11" s="19" t="s">
        <v>1824</v>
      </c>
      <c r="F11" s="69">
        <v>86</v>
      </c>
      <c r="G11" s="19" t="s">
        <v>508</v>
      </c>
      <c r="H11" s="20">
        <v>165.55641699999998</v>
      </c>
      <c r="I11" s="21">
        <v>170.59152399999999</v>
      </c>
      <c r="J11" s="21">
        <f t="shared" si="0"/>
        <v>59.011948585510254</v>
      </c>
      <c r="K11" s="21">
        <v>32.491561889648438</v>
      </c>
      <c r="L11" s="21">
        <v>14.074110984802246</v>
      </c>
      <c r="M11" s="21">
        <v>12.44627571105957</v>
      </c>
      <c r="N11" s="22">
        <f t="shared" si="1"/>
        <v>0.19046410470926117</v>
      </c>
      <c r="O11" s="22">
        <f t="shared" si="2"/>
        <v>0.2729659234092468</v>
      </c>
      <c r="P11" s="23">
        <f t="shared" si="3"/>
        <v>0.34592544343240789</v>
      </c>
      <c r="Q11" s="70">
        <v>10000</v>
      </c>
      <c r="R11" s="21">
        <v>0</v>
      </c>
      <c r="S11" s="23">
        <f t="shared" si="4"/>
        <v>0</v>
      </c>
    </row>
    <row r="12" spans="1:19" ht="51" x14ac:dyDescent="0.25">
      <c r="A12" s="17"/>
      <c r="B12" s="19">
        <v>5005616</v>
      </c>
      <c r="C12" s="19" t="s">
        <v>1827</v>
      </c>
      <c r="D12" s="68">
        <v>3000001</v>
      </c>
      <c r="E12" s="19" t="s">
        <v>284</v>
      </c>
      <c r="F12" s="69">
        <v>544</v>
      </c>
      <c r="G12" s="19" t="s">
        <v>1020</v>
      </c>
      <c r="H12" s="20">
        <v>0.10475000000000001</v>
      </c>
      <c r="I12" s="21">
        <v>0.10475</v>
      </c>
      <c r="J12" s="21">
        <f t="shared" si="0"/>
        <v>4.4054999947547913E-2</v>
      </c>
      <c r="K12" s="21">
        <v>4.4054999947547913E-2</v>
      </c>
      <c r="L12" s="21">
        <v>0</v>
      </c>
      <c r="M12" s="21">
        <v>0</v>
      </c>
      <c r="N12" s="22">
        <f t="shared" si="1"/>
        <v>0.42057279186203261</v>
      </c>
      <c r="O12" s="22">
        <f t="shared" si="2"/>
        <v>0.42057279186203261</v>
      </c>
      <c r="P12" s="23">
        <f t="shared" si="3"/>
        <v>0.42057279186203261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5005617</v>
      </c>
      <c r="C13" s="19" t="s">
        <v>1828</v>
      </c>
      <c r="D13" s="68">
        <v>3000741</v>
      </c>
      <c r="E13" s="19" t="s">
        <v>1824</v>
      </c>
      <c r="F13" s="69">
        <v>86</v>
      </c>
      <c r="G13" s="19" t="s">
        <v>508</v>
      </c>
      <c r="H13" s="20">
        <v>1.5660720000000001</v>
      </c>
      <c r="I13" s="21">
        <v>1.5660719999999999</v>
      </c>
      <c r="J13" s="21">
        <f t="shared" si="0"/>
        <v>0.15662033902481198</v>
      </c>
      <c r="K13" s="21">
        <v>0</v>
      </c>
      <c r="L13" s="21">
        <v>0</v>
      </c>
      <c r="M13" s="21">
        <v>0.15662033902481198</v>
      </c>
      <c r="N13" s="22">
        <f t="shared" si="1"/>
        <v>0</v>
      </c>
      <c r="O13" s="22">
        <f t="shared" si="2"/>
        <v>0</v>
      </c>
      <c r="P13" s="23">
        <f t="shared" si="3"/>
        <v>0.10000838979613452</v>
      </c>
      <c r="Q13" s="70">
        <v>0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5005618</v>
      </c>
      <c r="C14" s="19" t="s">
        <v>1829</v>
      </c>
      <c r="D14" s="68">
        <v>3000741</v>
      </c>
      <c r="E14" s="19" t="s">
        <v>1824</v>
      </c>
      <c r="F14" s="69">
        <v>86</v>
      </c>
      <c r="G14" s="19" t="s">
        <v>508</v>
      </c>
      <c r="H14" s="20">
        <v>0.440882</v>
      </c>
      <c r="I14" s="21">
        <v>0.440882</v>
      </c>
      <c r="J14" s="21">
        <f t="shared" si="0"/>
        <v>2.6000000652857125E-3</v>
      </c>
      <c r="K14" s="21">
        <v>3.0000001424923539E-4</v>
      </c>
      <c r="L14" s="21">
        <v>2.3000000510364771E-3</v>
      </c>
      <c r="M14" s="21">
        <v>0</v>
      </c>
      <c r="N14" s="22">
        <f t="shared" si="1"/>
        <v>6.8045421280350609E-4</v>
      </c>
      <c r="O14" s="22">
        <f t="shared" si="2"/>
        <v>5.8972697122715656E-3</v>
      </c>
      <c r="P14" s="23">
        <f t="shared" si="3"/>
        <v>5.8972697122715656E-3</v>
      </c>
      <c r="Q14" s="70">
        <v>0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5005619</v>
      </c>
      <c r="C15" s="19" t="s">
        <v>1830</v>
      </c>
      <c r="D15" s="68">
        <v>3000741</v>
      </c>
      <c r="E15" s="19" t="s">
        <v>1824</v>
      </c>
      <c r="F15" s="69">
        <v>86</v>
      </c>
      <c r="G15" s="19" t="s">
        <v>508</v>
      </c>
      <c r="H15" s="20">
        <v>0.10650000000000001</v>
      </c>
      <c r="I15" s="21">
        <v>0.1065</v>
      </c>
      <c r="J15" s="21">
        <f t="shared" si="0"/>
        <v>0</v>
      </c>
      <c r="K15" s="21">
        <v>0</v>
      </c>
      <c r="L15" s="21">
        <v>0</v>
      </c>
      <c r="M15" s="21">
        <v>0</v>
      </c>
      <c r="N15" s="22">
        <f t="shared" si="1"/>
        <v>0</v>
      </c>
      <c r="O15" s="22">
        <f t="shared" si="2"/>
        <v>0</v>
      </c>
      <c r="P15" s="23">
        <f t="shared" si="3"/>
        <v>0</v>
      </c>
      <c r="Q15" s="70">
        <v>0</v>
      </c>
      <c r="R15" s="21">
        <v>0</v>
      </c>
      <c r="S15" s="23">
        <f t="shared" si="4"/>
        <v>0</v>
      </c>
    </row>
    <row r="16" spans="1:19" ht="15.75" thickBot="1" x14ac:dyDescent="0.3">
      <c r="A16" s="41" t="s">
        <v>302</v>
      </c>
      <c r="B16" s="43"/>
      <c r="C16" s="43"/>
      <c r="D16" s="65"/>
      <c r="E16" s="43"/>
      <c r="F16" s="66"/>
      <c r="G16" s="43"/>
      <c r="H16" s="44">
        <f t="shared" ref="H16:M16" ca="1" si="5">OFFSET(H16,-MATCH("PROYECTOS",$A$8:$A$25,0)-1,0)-(OFFSET(H16,-MATCH("PROYECTOS",$A$8:$A$25,0),0))</f>
        <v>0</v>
      </c>
      <c r="I16" s="45">
        <f t="shared" ca="1" si="5"/>
        <v>0</v>
      </c>
      <c r="J16" s="45">
        <f t="shared" ca="1" si="5"/>
        <v>0</v>
      </c>
      <c r="K16" s="45">
        <f t="shared" ca="1" si="5"/>
        <v>0</v>
      </c>
      <c r="L16" s="45">
        <f t="shared" ca="1" si="5"/>
        <v>0</v>
      </c>
      <c r="M16" s="45">
        <f t="shared" ca="1" si="5"/>
        <v>0</v>
      </c>
      <c r="N16" s="46">
        <f t="shared" ca="1" si="1"/>
        <v>0</v>
      </c>
      <c r="O16" s="46">
        <f t="shared" ca="1" si="2"/>
        <v>0</v>
      </c>
      <c r="P16" s="47">
        <f t="shared" ca="1" si="3"/>
        <v>0</v>
      </c>
      <c r="Q16" s="67"/>
      <c r="R16" s="45"/>
      <c r="S16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workbookViewId="0">
      <selection activeCell="A9" sqref="A9:L9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123</v>
      </c>
      <c r="B1" s="50" t="s">
        <v>82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1833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912.34531900000002</v>
      </c>
      <c r="E6" s="14">
        <v>966.77328199999999</v>
      </c>
      <c r="F6" s="14">
        <v>162.58628408209842</v>
      </c>
      <c r="G6" s="14">
        <v>73.600485142494108</v>
      </c>
      <c r="H6" s="14">
        <v>45.456017986419738</v>
      </c>
      <c r="I6" s="14">
        <v>43.52978095318457</v>
      </c>
      <c r="J6" s="15">
        <v>7.6130036393055919E-2</v>
      </c>
      <c r="K6" s="15">
        <v>0.12314831754826448</v>
      </c>
      <c r="L6" s="16">
        <v>0.16817415945313477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912.34531900000002</v>
      </c>
      <c r="E7" s="38">
        <f ca="1">SUM(E8:OFFSET(E6,MATCH("GOBIERNOS REGIONALES",$A$8:$A$50,0),0))</f>
        <v>966.77328199999988</v>
      </c>
      <c r="F7" s="38">
        <f ca="1">SUM(F8:OFFSET(F6,MATCH("GOBIERNOS REGIONALES",$A$8:$A$50,0),0))</f>
        <v>162.58628408209842</v>
      </c>
      <c r="G7" s="38">
        <f ca="1">SUM(G8:OFFSET(G6,MATCH("GOBIERNOS REGIONALES",$A$8:$A$50,0),0))</f>
        <v>73.600485142494108</v>
      </c>
      <c r="H7" s="38">
        <f ca="1">SUM(H8:OFFSET(H6,MATCH("GOBIERNOS REGIONALES",$A$8:$A$50,0),0))</f>
        <v>45.456017986419738</v>
      </c>
      <c r="I7" s="38">
        <f ca="1">SUM(I8:OFFSET(I6,MATCH("GOBIERNOS REGIONALES",$A$8:$A$50,0),0))</f>
        <v>43.52978095318457</v>
      </c>
      <c r="J7" s="39">
        <f ca="1">IFERROR(G7/E7,0)</f>
        <v>7.6130036393055919E-2</v>
      </c>
      <c r="K7" s="39">
        <f ca="1">IFERROR(SUM(G7,H7)/E7,0)</f>
        <v>0.1231483175482645</v>
      </c>
      <c r="L7" s="40">
        <f ca="1">IFERROR(SUM(G7,H7,I7)/E7,0)</f>
        <v>0.16817415945313477</v>
      </c>
      <c r="M7" s="4"/>
    </row>
    <row r="8" spans="1:13" ht="25.5" x14ac:dyDescent="0.25">
      <c r="A8" s="17"/>
      <c r="B8" s="18">
        <v>6</v>
      </c>
      <c r="C8" s="19" t="s">
        <v>109</v>
      </c>
      <c r="D8" s="20">
        <v>420</v>
      </c>
      <c r="E8" s="21">
        <v>423.22913600000004</v>
      </c>
      <c r="F8" s="21">
        <f t="shared" ref="F8:F11" si="0">SUM(G8,H8,I8)</f>
        <v>0</v>
      </c>
      <c r="G8" s="21">
        <v>0</v>
      </c>
      <c r="H8" s="21">
        <v>0</v>
      </c>
      <c r="I8" s="21">
        <v>0</v>
      </c>
      <c r="J8" s="22">
        <f t="shared" ref="J8:J11" si="1">IFERROR(G8/E8,0)</f>
        <v>0</v>
      </c>
      <c r="K8" s="22">
        <f t="shared" ref="K8:K11" si="2">IFERROR(SUM(G8,H8)/E8,0)</f>
        <v>0</v>
      </c>
      <c r="L8" s="23">
        <f t="shared" ref="L8:L11" si="3">IFERROR(SUM(G8,H8,I8)/E8,0)</f>
        <v>0</v>
      </c>
      <c r="M8" s="4"/>
    </row>
    <row r="9" spans="1:13" x14ac:dyDescent="0.25">
      <c r="A9" s="17"/>
      <c r="B9" s="18">
        <v>61</v>
      </c>
      <c r="C9" s="19" t="s">
        <v>139</v>
      </c>
      <c r="D9" s="20">
        <v>492.34531899999996</v>
      </c>
      <c r="E9" s="21">
        <v>543.54414599999984</v>
      </c>
      <c r="F9" s="21">
        <f t="shared" si="0"/>
        <v>162.58628408209842</v>
      </c>
      <c r="G9" s="21">
        <v>73.600485142494108</v>
      </c>
      <c r="H9" s="21">
        <v>45.456017986419738</v>
      </c>
      <c r="I9" s="21">
        <v>43.52978095318457</v>
      </c>
      <c r="J9" s="22">
        <f t="shared" si="1"/>
        <v>0.13540847727664448</v>
      </c>
      <c r="K9" s="22">
        <f t="shared" si="2"/>
        <v>0.21903741214961753</v>
      </c>
      <c r="L9" s="23">
        <f t="shared" si="3"/>
        <v>0.29912250049713252</v>
      </c>
      <c r="M9" s="4"/>
    </row>
    <row r="10" spans="1:13" ht="15.75" thickBot="1" x14ac:dyDescent="0.3">
      <c r="A10" s="41" t="s">
        <v>214</v>
      </c>
      <c r="B10" s="58"/>
      <c r="C10" s="43"/>
      <c r="D10" s="44">
        <f ca="1">SUM(D11:OFFSET(D9,(MATCH("GOBIERNOS LOCALES",$A$8:$A$50,0)-MATCH("GOBIERNOS REGIONALES",$A$8:$A$50,0)),0))</f>
        <v>0</v>
      </c>
      <c r="E10" s="45">
        <f ca="1">SUM(E11:OFFSET(E9,(MATCH("GOBIERNOS LOCALES",$A$8:$A$50,0)-MATCH("GOBIERNOS REGIONALES",$A$8:$A$50,0)),0))</f>
        <v>0</v>
      </c>
      <c r="F10" s="45">
        <f ca="1">SUM(F11:OFFSET(F9,(MATCH("GOBIERNOS LOCALES",$A$8:$A$50,0)-MATCH("GOBIERNOS REGIONALES",$A$8:$A$50,0)),0))</f>
        <v>0</v>
      </c>
      <c r="G10" s="45">
        <f ca="1">SUM(G11:OFFSET(G9,(MATCH("GOBIERNOS LOCALES",$A$8:$A$50,0)-MATCH("GOBIERNOS REGIONALES",$A$8:$A$50,0)),0))</f>
        <v>0</v>
      </c>
      <c r="H10" s="45">
        <f ca="1">SUM(H11:OFFSET(H9,(MATCH("GOBIERNOS LOCALES",$A$8:$A$50,0)-MATCH("GOBIERNOS REGIONALES",$A$8:$A$50,0)),0))</f>
        <v>0</v>
      </c>
      <c r="I10" s="45">
        <f ca="1">SUM(I11:OFFSET(I9,(MATCH("GOBIERNOS LOCALES",$A$8:$A$50,0)-MATCH("GOBIERNOS REGIONALES",$A$8:$A$50,0)),0))</f>
        <v>0</v>
      </c>
      <c r="J10" s="46">
        <f ca="1">IFERROR(G10/E10,0)</f>
        <v>0</v>
      </c>
      <c r="K10" s="46">
        <f ca="1">IFERROR(SUM(G10,H10)/E10,0)</f>
        <v>0</v>
      </c>
      <c r="L10" s="47">
        <f ca="1">IFERROR(SUM(G10,H10,I10)/E10,0)</f>
        <v>0</v>
      </c>
      <c r="M10" s="4"/>
    </row>
    <row r="11" spans="1:13" x14ac:dyDescent="0.25">
      <c r="A11" t="s">
        <v>241</v>
      </c>
      <c r="D11" s="5"/>
      <c r="E11" s="5"/>
      <c r="F11" s="5">
        <f t="shared" si="0"/>
        <v>0</v>
      </c>
      <c r="G11" s="5"/>
      <c r="H11" s="5"/>
      <c r="I11" s="5"/>
      <c r="J11" s="4">
        <f t="shared" si="1"/>
        <v>0</v>
      </c>
      <c r="K11" s="4">
        <f t="shared" si="2"/>
        <v>0</v>
      </c>
      <c r="L11" s="4">
        <f t="shared" si="3"/>
        <v>0</v>
      </c>
      <c r="M11" s="4"/>
    </row>
    <row r="12" spans="1:13" x14ac:dyDescent="0.25">
      <c r="D12" s="5"/>
      <c r="E12" s="5"/>
      <c r="F12" s="5"/>
      <c r="G12" s="5"/>
      <c r="H12" s="5"/>
      <c r="I12" s="5"/>
      <c r="J12" s="4"/>
      <c r="K12" s="4"/>
      <c r="L12" s="4"/>
      <c r="M12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/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30</v>
      </c>
      <c r="B1" s="51" t="s">
        <v>19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512</v>
      </c>
      <c r="N2" s="72" t="s">
        <v>548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4256.864099999998</v>
      </c>
      <c r="E6" s="14">
        <f ca="1">SUM(E7:OFFSET(E7,50,0))</f>
        <v>4606.1518499999993</v>
      </c>
      <c r="F6" s="14">
        <f ca="1">SUM(F7:OFFSET(F7,50,0))</f>
        <v>1395.5417646800556</v>
      </c>
      <c r="G6" s="14">
        <f ca="1">SUM(G7:OFFSET(G7,50,0))</f>
        <v>665.11654163776132</v>
      </c>
      <c r="H6" s="14">
        <f ca="1">SUM(H7:OFFSET(H7,50,0))</f>
        <v>365.62821100600416</v>
      </c>
      <c r="I6" s="14">
        <f ca="1">SUM(I7:OFFSET(I7,50,0))</f>
        <v>364.79701203629031</v>
      </c>
      <c r="J6" s="15">
        <f ca="1">IFERROR(G6/E6,0)</f>
        <v>0.14439744135612059</v>
      </c>
      <c r="K6" s="15">
        <f ca="1">IFERROR(SUM(G6,H6)/E6,0)</f>
        <v>0.22377567787821967</v>
      </c>
      <c r="L6" s="16">
        <f ca="1">IFERROR(SUM(G6,H6,I6)/E6,0)</f>
        <v>0.30297346030397498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</v>
      </c>
      <c r="C7" s="19" t="s">
        <v>258</v>
      </c>
      <c r="D7" s="20">
        <v>45.995413000000006</v>
      </c>
      <c r="E7" s="21">
        <v>47.442942000000009</v>
      </c>
      <c r="F7" s="21">
        <f t="shared" ref="F7:F31" si="0">SUM(G7,H7,I7)</f>
        <v>16.247323732673976</v>
      </c>
      <c r="G7" s="21">
        <v>7.9099609590703039</v>
      </c>
      <c r="H7" s="21">
        <v>4.1040399374542176</v>
      </c>
      <c r="I7" s="21">
        <v>4.2333228361494548</v>
      </c>
      <c r="J7" s="22">
        <f t="shared" ref="J7:J31" si="1">IFERROR(G7/E7,0)</f>
        <v>0.16672576837815628</v>
      </c>
      <c r="K7" s="22">
        <f t="shared" ref="K7:K31" si="2">IFERROR(SUM(G7,H7)/E7,0)</f>
        <v>0.25323052049606282</v>
      </c>
      <c r="L7" s="23">
        <f t="shared" ref="L7:L31" si="3">IFERROR(SUM(G7,H7,I7)/E7,0)</f>
        <v>0.34246029119935212</v>
      </c>
      <c r="M7" s="4"/>
      <c r="N7" t="s">
        <v>264</v>
      </c>
      <c r="O7" s="5">
        <v>73.239359600103853</v>
      </c>
      <c r="P7" s="71">
        <v>0.41196145609074508</v>
      </c>
    </row>
    <row r="8" spans="1:16" x14ac:dyDescent="0.25">
      <c r="A8" s="17"/>
      <c r="B8" s="55">
        <v>2</v>
      </c>
      <c r="C8" s="19" t="s">
        <v>259</v>
      </c>
      <c r="D8" s="20">
        <v>143.61034200000006</v>
      </c>
      <c r="E8" s="21">
        <v>161.34718800000002</v>
      </c>
      <c r="F8" s="21">
        <f t="shared" si="0"/>
        <v>61.711506921466025</v>
      </c>
      <c r="G8" s="21">
        <v>27.047126486468187</v>
      </c>
      <c r="H8" s="21">
        <v>17.335256175122595</v>
      </c>
      <c r="I8" s="21">
        <v>17.329124259875243</v>
      </c>
      <c r="J8" s="22">
        <f t="shared" si="1"/>
        <v>0.1676330825577709</v>
      </c>
      <c r="K8" s="22">
        <f t="shared" si="2"/>
        <v>0.27507379094571377</v>
      </c>
      <c r="L8" s="23">
        <f t="shared" si="3"/>
        <v>0.38247649485819374</v>
      </c>
      <c r="M8" s="4"/>
      <c r="N8" t="s">
        <v>259</v>
      </c>
      <c r="O8" s="5">
        <v>61.711506921466025</v>
      </c>
      <c r="P8" s="71">
        <v>0.38247649485819374</v>
      </c>
    </row>
    <row r="9" spans="1:16" x14ac:dyDescent="0.25">
      <c r="A9" s="17"/>
      <c r="B9" s="55">
        <v>3</v>
      </c>
      <c r="C9" s="19" t="s">
        <v>260</v>
      </c>
      <c r="D9" s="20">
        <v>60.980228000000018</v>
      </c>
      <c r="E9" s="21">
        <v>62.643444000000009</v>
      </c>
      <c r="F9" s="21">
        <f t="shared" si="0"/>
        <v>19.883941496364059</v>
      </c>
      <c r="G9" s="21">
        <v>9.6711577098303678</v>
      </c>
      <c r="H9" s="21">
        <v>5.0644083627375949</v>
      </c>
      <c r="I9" s="21">
        <v>5.1483754237960966</v>
      </c>
      <c r="J9" s="22">
        <f t="shared" si="1"/>
        <v>0.15438419557249067</v>
      </c>
      <c r="K9" s="22">
        <f t="shared" si="2"/>
        <v>0.23522918172519314</v>
      </c>
      <c r="L9" s="23">
        <f t="shared" si="3"/>
        <v>0.3174145645051708</v>
      </c>
      <c r="M9" s="4"/>
      <c r="N9" t="s">
        <v>263</v>
      </c>
      <c r="O9" s="5">
        <v>39.263630396008921</v>
      </c>
      <c r="P9" s="71">
        <v>0.3745402816361566</v>
      </c>
    </row>
    <row r="10" spans="1:16" x14ac:dyDescent="0.25">
      <c r="A10" s="17"/>
      <c r="B10" s="55">
        <v>4</v>
      </c>
      <c r="C10" s="19" t="s">
        <v>261</v>
      </c>
      <c r="D10" s="20">
        <v>309.86099899999988</v>
      </c>
      <c r="E10" s="21">
        <v>317.36400499999985</v>
      </c>
      <c r="F10" s="21">
        <f t="shared" si="0"/>
        <v>99.26052421188993</v>
      </c>
      <c r="G10" s="21">
        <v>49.420209761397132</v>
      </c>
      <c r="H10" s="21">
        <v>24.863152952720725</v>
      </c>
      <c r="I10" s="21">
        <v>24.977161497772073</v>
      </c>
      <c r="J10" s="22">
        <f t="shared" si="1"/>
        <v>0.1557209040180759</v>
      </c>
      <c r="K10" s="22">
        <f t="shared" si="2"/>
        <v>0.23406360376035049</v>
      </c>
      <c r="L10" s="23">
        <f t="shared" si="3"/>
        <v>0.31276553940605195</v>
      </c>
      <c r="M10" s="4"/>
      <c r="N10" t="s">
        <v>258</v>
      </c>
      <c r="O10" s="5">
        <v>16.247323732673976</v>
      </c>
      <c r="P10" s="71">
        <v>0.34246029119935212</v>
      </c>
    </row>
    <row r="11" spans="1:16" x14ac:dyDescent="0.25">
      <c r="A11" s="17"/>
      <c r="B11" s="55">
        <v>5</v>
      </c>
      <c r="C11" s="19" t="s">
        <v>262</v>
      </c>
      <c r="D11" s="20">
        <v>46.322573000000013</v>
      </c>
      <c r="E11" s="21">
        <v>58.275828000000004</v>
      </c>
      <c r="F11" s="21">
        <f t="shared" si="0"/>
        <v>16.854927025886354</v>
      </c>
      <c r="G11" s="21">
        <v>7.4702865250274044</v>
      </c>
      <c r="H11" s="21">
        <v>5.276935006819258</v>
      </c>
      <c r="I11" s="21">
        <v>4.107705494039692</v>
      </c>
      <c r="J11" s="22">
        <f t="shared" si="1"/>
        <v>0.12818842359524096</v>
      </c>
      <c r="K11" s="22">
        <f t="shared" si="2"/>
        <v>0.21873943227107234</v>
      </c>
      <c r="L11" s="23">
        <f t="shared" si="3"/>
        <v>0.28922672751876394</v>
      </c>
      <c r="M11" s="4"/>
      <c r="N11" t="s">
        <v>268</v>
      </c>
      <c r="O11" s="5">
        <v>40.494902566726523</v>
      </c>
      <c r="P11" s="71">
        <v>0.33629460623366653</v>
      </c>
    </row>
    <row r="12" spans="1:16" x14ac:dyDescent="0.25">
      <c r="A12" s="17"/>
      <c r="B12" s="55">
        <v>6</v>
      </c>
      <c r="C12" s="19" t="s">
        <v>263</v>
      </c>
      <c r="D12" s="20">
        <v>97.029590000000027</v>
      </c>
      <c r="E12" s="21">
        <v>104.831529</v>
      </c>
      <c r="F12" s="21">
        <f t="shared" si="0"/>
        <v>39.263630396008921</v>
      </c>
      <c r="G12" s="21">
        <v>19.525460103965088</v>
      </c>
      <c r="H12" s="21">
        <v>9.8474616547709957</v>
      </c>
      <c r="I12" s="21">
        <v>9.8907086372728372</v>
      </c>
      <c r="J12" s="22">
        <f t="shared" si="1"/>
        <v>0.1862556073561141</v>
      </c>
      <c r="K12" s="22">
        <f t="shared" si="2"/>
        <v>0.28019167552861013</v>
      </c>
      <c r="L12" s="23">
        <f t="shared" si="3"/>
        <v>0.3745402816361566</v>
      </c>
      <c r="M12" s="4"/>
      <c r="N12" t="s">
        <v>265</v>
      </c>
      <c r="O12" s="5">
        <v>76.939488767398871</v>
      </c>
      <c r="P12" s="71">
        <v>0.32792307287611888</v>
      </c>
    </row>
    <row r="13" spans="1:16" x14ac:dyDescent="0.25">
      <c r="A13" s="17"/>
      <c r="B13" s="55">
        <v>7</v>
      </c>
      <c r="C13" s="19" t="s">
        <v>264</v>
      </c>
      <c r="D13" s="20">
        <v>155.02390200000002</v>
      </c>
      <c r="E13" s="21">
        <v>177.78206799999998</v>
      </c>
      <c r="F13" s="21">
        <f t="shared" si="0"/>
        <v>73.239359600103853</v>
      </c>
      <c r="G13" s="21">
        <v>28.553372710404801</v>
      </c>
      <c r="H13" s="21">
        <v>14.820139789160748</v>
      </c>
      <c r="I13" s="21">
        <v>29.865847100538303</v>
      </c>
      <c r="J13" s="22">
        <f t="shared" si="1"/>
        <v>0.16060884560306052</v>
      </c>
      <c r="K13" s="22">
        <f t="shared" si="2"/>
        <v>0.24397012020113049</v>
      </c>
      <c r="L13" s="23">
        <f t="shared" si="3"/>
        <v>0.41196145609074508</v>
      </c>
      <c r="M13" s="4"/>
      <c r="N13" t="s">
        <v>280</v>
      </c>
      <c r="O13" s="5">
        <v>31.631737378196704</v>
      </c>
      <c r="P13" s="71">
        <v>0.32712703814078037</v>
      </c>
    </row>
    <row r="14" spans="1:16" x14ac:dyDescent="0.25">
      <c r="A14" s="17"/>
      <c r="B14" s="55">
        <v>8</v>
      </c>
      <c r="C14" s="19" t="s">
        <v>265</v>
      </c>
      <c r="D14" s="20">
        <v>218.08261999999999</v>
      </c>
      <c r="E14" s="21">
        <v>234.6266399999999</v>
      </c>
      <c r="F14" s="21">
        <f t="shared" si="0"/>
        <v>76.939488767398871</v>
      </c>
      <c r="G14" s="21">
        <v>37.306778836747981</v>
      </c>
      <c r="H14" s="21">
        <v>20.017950333063709</v>
      </c>
      <c r="I14" s="21">
        <v>19.614759597587181</v>
      </c>
      <c r="J14" s="22">
        <f t="shared" si="1"/>
        <v>0.15900487189667806</v>
      </c>
      <c r="K14" s="22">
        <f t="shared" si="2"/>
        <v>0.24432319011094272</v>
      </c>
      <c r="L14" s="23">
        <f t="shared" si="3"/>
        <v>0.32792307287611888</v>
      </c>
      <c r="M14" s="4"/>
      <c r="N14" t="s">
        <v>275</v>
      </c>
      <c r="O14" s="5">
        <v>14.346250573211364</v>
      </c>
      <c r="P14" s="71">
        <v>0.32209404831989469</v>
      </c>
    </row>
    <row r="15" spans="1:16" x14ac:dyDescent="0.25">
      <c r="A15" s="17"/>
      <c r="B15" s="55">
        <v>9</v>
      </c>
      <c r="C15" s="19" t="s">
        <v>266</v>
      </c>
      <c r="D15" s="20">
        <v>73.939074000000019</v>
      </c>
      <c r="E15" s="21">
        <v>60.194368000000026</v>
      </c>
      <c r="F15" s="21">
        <f t="shared" si="0"/>
        <v>15.346545146423523</v>
      </c>
      <c r="G15" s="21">
        <v>7.5259968288446544</v>
      </c>
      <c r="H15" s="21">
        <v>3.8433640454586566</v>
      </c>
      <c r="I15" s="21">
        <v>3.977184272120212</v>
      </c>
      <c r="J15" s="22">
        <f t="shared" si="1"/>
        <v>0.12502825561429021</v>
      </c>
      <c r="K15" s="22">
        <f t="shared" si="2"/>
        <v>0.1888774855864141</v>
      </c>
      <c r="L15" s="23">
        <f t="shared" si="3"/>
        <v>0.25494985089674033</v>
      </c>
      <c r="M15" s="4"/>
      <c r="N15" t="s">
        <v>260</v>
      </c>
      <c r="O15" s="5">
        <v>19.883941496364059</v>
      </c>
      <c r="P15" s="71">
        <v>0.3174145645051708</v>
      </c>
    </row>
    <row r="16" spans="1:16" x14ac:dyDescent="0.25">
      <c r="A16" s="17"/>
      <c r="B16" s="55">
        <v>10</v>
      </c>
      <c r="C16" s="19" t="s">
        <v>267</v>
      </c>
      <c r="D16" s="20">
        <v>58.945458999999992</v>
      </c>
      <c r="E16" s="21">
        <v>55.367752999999993</v>
      </c>
      <c r="F16" s="21">
        <f t="shared" si="0"/>
        <v>16.433105486399654</v>
      </c>
      <c r="G16" s="21">
        <v>7.7767160539551696</v>
      </c>
      <c r="H16" s="21">
        <v>4.232606800071153</v>
      </c>
      <c r="I16" s="21">
        <v>4.4237826323733316</v>
      </c>
      <c r="J16" s="22">
        <f t="shared" si="1"/>
        <v>0.14045569185289442</v>
      </c>
      <c r="K16" s="22">
        <f t="shared" si="2"/>
        <v>0.21690103360391605</v>
      </c>
      <c r="L16" s="23">
        <f t="shared" si="3"/>
        <v>0.2967992124657769</v>
      </c>
      <c r="M16" s="4"/>
      <c r="N16" t="s">
        <v>261</v>
      </c>
      <c r="O16" s="5">
        <v>99.26052421188993</v>
      </c>
      <c r="P16" s="71">
        <v>0.31276553940605195</v>
      </c>
    </row>
    <row r="17" spans="1:16" x14ac:dyDescent="0.25">
      <c r="A17" s="17"/>
      <c r="B17" s="55">
        <v>11</v>
      </c>
      <c r="C17" s="19" t="s">
        <v>268</v>
      </c>
      <c r="D17" s="20">
        <v>112.26853500000001</v>
      </c>
      <c r="E17" s="21">
        <v>120.414963</v>
      </c>
      <c r="F17" s="21">
        <f t="shared" si="0"/>
        <v>40.494902566726523</v>
      </c>
      <c r="G17" s="21">
        <v>19.676847969094524</v>
      </c>
      <c r="H17" s="21">
        <v>10.574608411236113</v>
      </c>
      <c r="I17" s="21">
        <v>10.243446186395886</v>
      </c>
      <c r="J17" s="22">
        <f t="shared" si="1"/>
        <v>0.16340866183793556</v>
      </c>
      <c r="K17" s="22">
        <f t="shared" si="2"/>
        <v>0.25122672155229275</v>
      </c>
      <c r="L17" s="23">
        <f t="shared" si="3"/>
        <v>0.33629460623366653</v>
      </c>
      <c r="M17" s="4"/>
      <c r="N17" t="s">
        <v>278</v>
      </c>
      <c r="O17" s="5">
        <v>50.74859270010711</v>
      </c>
      <c r="P17" s="71">
        <v>0.30432375877517653</v>
      </c>
    </row>
    <row r="18" spans="1:16" x14ac:dyDescent="0.25">
      <c r="A18" s="17"/>
      <c r="B18" s="55">
        <v>12</v>
      </c>
      <c r="C18" s="19" t="s">
        <v>269</v>
      </c>
      <c r="D18" s="20">
        <v>154.96753799999999</v>
      </c>
      <c r="E18" s="21">
        <v>165.777053</v>
      </c>
      <c r="F18" s="21">
        <f t="shared" si="0"/>
        <v>50.402530930146781</v>
      </c>
      <c r="G18" s="21">
        <v>25.140939856495606</v>
      </c>
      <c r="H18" s="21">
        <v>12.575204126747053</v>
      </c>
      <c r="I18" s="21">
        <v>12.686386946904122</v>
      </c>
      <c r="J18" s="22">
        <f t="shared" si="1"/>
        <v>0.15165512597509867</v>
      </c>
      <c r="K18" s="22">
        <f t="shared" si="2"/>
        <v>0.22751124658515109</v>
      </c>
      <c r="L18" s="23">
        <f t="shared" si="3"/>
        <v>0.30403804397552409</v>
      </c>
      <c r="M18" s="4"/>
      <c r="N18" t="s">
        <v>269</v>
      </c>
      <c r="O18" s="5">
        <v>50.402530930146781</v>
      </c>
      <c r="P18" s="71">
        <v>0.30403804397552409</v>
      </c>
    </row>
    <row r="19" spans="1:16" x14ac:dyDescent="0.25">
      <c r="A19" s="17"/>
      <c r="B19" s="55">
        <v>13</v>
      </c>
      <c r="C19" s="19" t="s">
        <v>270</v>
      </c>
      <c r="D19" s="20">
        <v>232.82378</v>
      </c>
      <c r="E19" s="21">
        <v>265.97308699999985</v>
      </c>
      <c r="F19" s="21">
        <f t="shared" si="0"/>
        <v>69.713281134713725</v>
      </c>
      <c r="G19" s="21">
        <v>32.753130317598334</v>
      </c>
      <c r="H19" s="21">
        <v>17.936002533150713</v>
      </c>
      <c r="I19" s="21">
        <v>19.024148283964678</v>
      </c>
      <c r="J19" s="22">
        <f t="shared" si="1"/>
        <v>0.12314452821912147</v>
      </c>
      <c r="K19" s="22">
        <f t="shared" si="2"/>
        <v>0.19057993206188217</v>
      </c>
      <c r="L19" s="23">
        <f t="shared" si="3"/>
        <v>0.26210652333675311</v>
      </c>
      <c r="M19" s="4"/>
      <c r="N19" t="s">
        <v>282</v>
      </c>
      <c r="O19" s="5">
        <v>17.18166467744868</v>
      </c>
      <c r="P19" s="71">
        <v>0.30099674889222616</v>
      </c>
    </row>
    <row r="20" spans="1:16" x14ac:dyDescent="0.25">
      <c r="A20" s="17"/>
      <c r="B20" s="55">
        <v>14</v>
      </c>
      <c r="C20" s="19" t="s">
        <v>271</v>
      </c>
      <c r="D20" s="20">
        <v>219.60834899999998</v>
      </c>
      <c r="E20" s="21">
        <v>216.59377799999996</v>
      </c>
      <c r="F20" s="21">
        <f t="shared" si="0"/>
        <v>53.241182119500081</v>
      </c>
      <c r="G20" s="21">
        <v>27.219078206950144</v>
      </c>
      <c r="H20" s="21">
        <v>12.925278585576962</v>
      </c>
      <c r="I20" s="21">
        <v>13.096825326972976</v>
      </c>
      <c r="J20" s="22">
        <f t="shared" si="1"/>
        <v>0.12566879094260108</v>
      </c>
      <c r="K20" s="22">
        <f t="shared" si="2"/>
        <v>0.18534399816659144</v>
      </c>
      <c r="L20" s="23">
        <f t="shared" si="3"/>
        <v>0.2458112260246926</v>
      </c>
      <c r="M20" s="4"/>
      <c r="N20" t="s">
        <v>272</v>
      </c>
      <c r="O20" s="5">
        <v>478.31130984821266</v>
      </c>
      <c r="P20" s="71">
        <v>0.29949668367844806</v>
      </c>
    </row>
    <row r="21" spans="1:16" x14ac:dyDescent="0.25">
      <c r="A21" s="17"/>
      <c r="B21" s="55">
        <v>15</v>
      </c>
      <c r="C21" s="19" t="s">
        <v>272</v>
      </c>
      <c r="D21" s="20">
        <v>1463.4108599999986</v>
      </c>
      <c r="E21" s="21">
        <v>1597.0504379999991</v>
      </c>
      <c r="F21" s="21">
        <f t="shared" si="0"/>
        <v>478.31130984821266</v>
      </c>
      <c r="G21" s="21">
        <v>226.06565180122334</v>
      </c>
      <c r="H21" s="21">
        <v>134.66055274536689</v>
      </c>
      <c r="I21" s="21">
        <v>117.58510530162245</v>
      </c>
      <c r="J21" s="22">
        <f t="shared" si="1"/>
        <v>0.14155198008919959</v>
      </c>
      <c r="K21" s="22">
        <f t="shared" si="2"/>
        <v>0.22587026430945473</v>
      </c>
      <c r="L21" s="23">
        <f t="shared" si="3"/>
        <v>0.29949668367844806</v>
      </c>
      <c r="M21" s="4"/>
      <c r="N21" t="s">
        <v>267</v>
      </c>
      <c r="O21" s="5">
        <v>16.433105486399654</v>
      </c>
      <c r="P21" s="71">
        <v>0.2967992124657769</v>
      </c>
    </row>
    <row r="22" spans="1:16" x14ac:dyDescent="0.25">
      <c r="A22" s="17"/>
      <c r="B22" s="55">
        <v>16</v>
      </c>
      <c r="C22" s="19" t="s">
        <v>273</v>
      </c>
      <c r="D22" s="20">
        <v>117.78890799999999</v>
      </c>
      <c r="E22" s="21">
        <v>136.65988500000003</v>
      </c>
      <c r="F22" s="21">
        <f t="shared" si="0"/>
        <v>32.859250587097449</v>
      </c>
      <c r="G22" s="21">
        <v>16.577541959704831</v>
      </c>
      <c r="H22" s="21">
        <v>8.1174346034240443</v>
      </c>
      <c r="I22" s="21">
        <v>8.1642740239685736</v>
      </c>
      <c r="J22" s="22">
        <f t="shared" si="1"/>
        <v>0.1213051069061329</v>
      </c>
      <c r="K22" s="22">
        <f t="shared" si="2"/>
        <v>0.18070391734289012</v>
      </c>
      <c r="L22" s="23">
        <f t="shared" si="3"/>
        <v>0.24044547225469598</v>
      </c>
      <c r="M22" s="4"/>
      <c r="N22" t="s">
        <v>274</v>
      </c>
      <c r="O22" s="5">
        <v>9.8406450412148843</v>
      </c>
      <c r="P22" s="71">
        <v>0.29330635731197707</v>
      </c>
    </row>
    <row r="23" spans="1:16" x14ac:dyDescent="0.25">
      <c r="A23" s="17"/>
      <c r="B23" s="55">
        <v>17</v>
      </c>
      <c r="C23" s="19" t="s">
        <v>274</v>
      </c>
      <c r="D23" s="20">
        <v>32.124678000000003</v>
      </c>
      <c r="E23" s="21">
        <v>33.550739</v>
      </c>
      <c r="F23" s="21">
        <f t="shared" si="0"/>
        <v>9.8406450412148843</v>
      </c>
      <c r="G23" s="21">
        <v>4.7067937177343993</v>
      </c>
      <c r="H23" s="21">
        <v>2.6352204263966996</v>
      </c>
      <c r="I23" s="21">
        <v>2.4986308970837854</v>
      </c>
      <c r="J23" s="22">
        <f t="shared" si="1"/>
        <v>0.14028882397298012</v>
      </c>
      <c r="K23" s="22">
        <f t="shared" si="2"/>
        <v>0.21883315727057753</v>
      </c>
      <c r="L23" s="23">
        <f t="shared" si="3"/>
        <v>0.29330635731197707</v>
      </c>
      <c r="M23" s="4"/>
      <c r="N23" t="s">
        <v>262</v>
      </c>
      <c r="O23" s="5">
        <v>16.854927025886354</v>
      </c>
      <c r="P23" s="71">
        <v>0.28922672751876394</v>
      </c>
    </row>
    <row r="24" spans="1:16" x14ac:dyDescent="0.25">
      <c r="A24" s="17"/>
      <c r="B24" s="55">
        <v>18</v>
      </c>
      <c r="C24" s="19" t="s">
        <v>275</v>
      </c>
      <c r="D24" s="20">
        <v>43.805166</v>
      </c>
      <c r="E24" s="21">
        <v>44.540564000000003</v>
      </c>
      <c r="F24" s="21">
        <f t="shared" si="0"/>
        <v>14.346250573211364</v>
      </c>
      <c r="G24" s="21">
        <v>7.152334362755937</v>
      </c>
      <c r="H24" s="21">
        <v>3.539356626359222</v>
      </c>
      <c r="I24" s="21">
        <v>3.6545595840962051</v>
      </c>
      <c r="J24" s="22">
        <f t="shared" si="1"/>
        <v>0.16058023788733203</v>
      </c>
      <c r="K24" s="22">
        <f t="shared" si="2"/>
        <v>0.24004390669851325</v>
      </c>
      <c r="L24" s="23">
        <f t="shared" si="3"/>
        <v>0.32209404831989469</v>
      </c>
      <c r="M24" s="4"/>
      <c r="N24" t="s">
        <v>277</v>
      </c>
      <c r="O24" s="5">
        <v>65.068754416769124</v>
      </c>
      <c r="P24" s="71">
        <v>0.28830076501772955</v>
      </c>
    </row>
    <row r="25" spans="1:16" x14ac:dyDescent="0.25">
      <c r="A25" s="17"/>
      <c r="B25" s="55">
        <v>19</v>
      </c>
      <c r="C25" s="19" t="s">
        <v>276</v>
      </c>
      <c r="D25" s="20">
        <v>28.950014000000003</v>
      </c>
      <c r="E25" s="21">
        <v>31.836340000000003</v>
      </c>
      <c r="F25" s="21">
        <f t="shared" si="0"/>
        <v>7.6683116738940953</v>
      </c>
      <c r="G25" s="21">
        <v>3.6746104995327187</v>
      </c>
      <c r="H25" s="21">
        <v>1.996125937749639</v>
      </c>
      <c r="I25" s="21">
        <v>1.9975752366117376</v>
      </c>
      <c r="J25" s="22">
        <f t="shared" si="1"/>
        <v>0.11542188893361228</v>
      </c>
      <c r="K25" s="22">
        <f t="shared" si="2"/>
        <v>0.17812149377982384</v>
      </c>
      <c r="L25" s="23">
        <f t="shared" si="3"/>
        <v>0.24086662203928261</v>
      </c>
      <c r="M25" s="4"/>
      <c r="N25" t="s">
        <v>270</v>
      </c>
      <c r="O25" s="5">
        <v>69.713281134713725</v>
      </c>
      <c r="P25" s="71">
        <v>0.26210652333675311</v>
      </c>
    </row>
    <row r="26" spans="1:16" x14ac:dyDescent="0.25">
      <c r="A26" s="17"/>
      <c r="B26" s="55">
        <v>20</v>
      </c>
      <c r="C26" s="19" t="s">
        <v>277</v>
      </c>
      <c r="D26" s="20">
        <v>196.80559900000003</v>
      </c>
      <c r="E26" s="21">
        <v>225.697474</v>
      </c>
      <c r="F26" s="21">
        <f t="shared" si="0"/>
        <v>65.068754416769124</v>
      </c>
      <c r="G26" s="21">
        <v>31.452638406364713</v>
      </c>
      <c r="H26" s="21">
        <v>17.351371891118486</v>
      </c>
      <c r="I26" s="21">
        <v>16.264744119285922</v>
      </c>
      <c r="J26" s="22">
        <f t="shared" si="1"/>
        <v>0.13935751184510251</v>
      </c>
      <c r="K26" s="22">
        <f t="shared" si="2"/>
        <v>0.21623640456642063</v>
      </c>
      <c r="L26" s="23">
        <f t="shared" si="3"/>
        <v>0.28830076501772955</v>
      </c>
      <c r="M26" s="4"/>
      <c r="N26" t="s">
        <v>266</v>
      </c>
      <c r="O26" s="5">
        <v>15.346545146423523</v>
      </c>
      <c r="P26" s="71">
        <v>0.25494985089674033</v>
      </c>
    </row>
    <row r="27" spans="1:16" x14ac:dyDescent="0.25">
      <c r="A27" s="17"/>
      <c r="B27" s="55">
        <v>21</v>
      </c>
      <c r="C27" s="19" t="s">
        <v>278</v>
      </c>
      <c r="D27" s="20">
        <v>149.64090399999998</v>
      </c>
      <c r="E27" s="21">
        <v>166.75856300000009</v>
      </c>
      <c r="F27" s="21">
        <f t="shared" si="0"/>
        <v>50.74859270010711</v>
      </c>
      <c r="G27" s="21">
        <v>25.309873508853343</v>
      </c>
      <c r="H27" s="21">
        <v>12.635571106609859</v>
      </c>
      <c r="I27" s="21">
        <v>12.803148084643908</v>
      </c>
      <c r="J27" s="22">
        <f t="shared" si="1"/>
        <v>0.15177555535096168</v>
      </c>
      <c r="K27" s="22">
        <f t="shared" si="2"/>
        <v>0.22754720317098906</v>
      </c>
      <c r="L27" s="23">
        <f t="shared" si="3"/>
        <v>0.30432375877517653</v>
      </c>
      <c r="M27" s="4"/>
      <c r="N27" t="s">
        <v>271</v>
      </c>
      <c r="O27" s="5">
        <v>53.241182119500081</v>
      </c>
      <c r="P27" s="71">
        <v>0.2458112260246926</v>
      </c>
    </row>
    <row r="28" spans="1:16" x14ac:dyDescent="0.25">
      <c r="A28" s="17"/>
      <c r="B28" s="55">
        <v>22</v>
      </c>
      <c r="C28" s="19" t="s">
        <v>279</v>
      </c>
      <c r="D28" s="20">
        <v>89.109880000000018</v>
      </c>
      <c r="E28" s="21">
        <v>96.191707000000008</v>
      </c>
      <c r="F28" s="21">
        <f t="shared" si="0"/>
        <v>21.577112237298934</v>
      </c>
      <c r="G28" s="21">
        <v>10.598733656426703</v>
      </c>
      <c r="H28" s="21">
        <v>5.5011475945339043</v>
      </c>
      <c r="I28" s="21">
        <v>5.4772309863383271</v>
      </c>
      <c r="J28" s="22">
        <f t="shared" si="1"/>
        <v>0.11018344498686047</v>
      </c>
      <c r="K28" s="22">
        <f t="shared" si="2"/>
        <v>0.16737286147713967</v>
      </c>
      <c r="L28" s="23">
        <f t="shared" si="3"/>
        <v>0.22431364314284319</v>
      </c>
      <c r="M28" s="4"/>
      <c r="N28" t="s">
        <v>281</v>
      </c>
      <c r="O28" s="5">
        <v>17.275886010902468</v>
      </c>
      <c r="P28" s="71">
        <v>0.24177850072664128</v>
      </c>
    </row>
    <row r="29" spans="1:16" x14ac:dyDescent="0.25">
      <c r="A29" s="17"/>
      <c r="B29" s="55">
        <v>23</v>
      </c>
      <c r="C29" s="19" t="s">
        <v>280</v>
      </c>
      <c r="D29" s="20">
        <v>88.719566999999969</v>
      </c>
      <c r="E29" s="21">
        <v>96.695575999999932</v>
      </c>
      <c r="F29" s="21">
        <f t="shared" si="0"/>
        <v>31.631737378196704</v>
      </c>
      <c r="G29" s="21">
        <v>14.877278407013364</v>
      </c>
      <c r="H29" s="21">
        <v>7.423067776246171</v>
      </c>
      <c r="I29" s="21">
        <v>9.3313911949371686</v>
      </c>
      <c r="J29" s="22">
        <f t="shared" si="1"/>
        <v>0.15385686731948703</v>
      </c>
      <c r="K29" s="22">
        <f t="shared" si="2"/>
        <v>0.23062426540858033</v>
      </c>
      <c r="L29" s="23">
        <f t="shared" si="3"/>
        <v>0.32712703814078037</v>
      </c>
      <c r="M29" s="4"/>
      <c r="N29" t="s">
        <v>276</v>
      </c>
      <c r="O29" s="5">
        <v>7.6683116738940953</v>
      </c>
      <c r="P29" s="71">
        <v>0.24086662203928261</v>
      </c>
    </row>
    <row r="30" spans="1:16" x14ac:dyDescent="0.25">
      <c r="A30" s="17"/>
      <c r="B30" s="55">
        <v>24</v>
      </c>
      <c r="C30" s="19" t="s">
        <v>281</v>
      </c>
      <c r="D30" s="20">
        <v>60.300993000000027</v>
      </c>
      <c r="E30" s="21">
        <v>71.453359000000034</v>
      </c>
      <c r="F30" s="21">
        <f t="shared" si="0"/>
        <v>17.275886010902468</v>
      </c>
      <c r="G30" s="21">
        <v>9.0577489595161751</v>
      </c>
      <c r="H30" s="21">
        <v>4.1573405063245445</v>
      </c>
      <c r="I30" s="21">
        <v>4.0607965450617485</v>
      </c>
      <c r="J30" s="22">
        <f t="shared" si="1"/>
        <v>0.12676449485763391</v>
      </c>
      <c r="K30" s="22">
        <f t="shared" si="2"/>
        <v>0.18494707107948155</v>
      </c>
      <c r="L30" s="23">
        <f t="shared" si="3"/>
        <v>0.24177850072664128</v>
      </c>
      <c r="M30" s="4"/>
      <c r="N30" t="s">
        <v>273</v>
      </c>
      <c r="O30" s="5">
        <v>32.859250587097449</v>
      </c>
      <c r="P30" s="71">
        <v>0.24044547225469598</v>
      </c>
    </row>
    <row r="31" spans="1:16" ht="15.75" thickBot="1" x14ac:dyDescent="0.3">
      <c r="A31" s="24"/>
      <c r="B31" s="56">
        <v>25</v>
      </c>
      <c r="C31" s="26" t="s">
        <v>282</v>
      </c>
      <c r="D31" s="27">
        <v>56.749129000000003</v>
      </c>
      <c r="E31" s="28">
        <v>57.082558999999989</v>
      </c>
      <c r="F31" s="28">
        <f t="shared" si="0"/>
        <v>17.18166467744868</v>
      </c>
      <c r="G31" s="28">
        <v>8.6462740327860956</v>
      </c>
      <c r="H31" s="28">
        <v>4.1946130777841972</v>
      </c>
      <c r="I31" s="28">
        <v>4.340777566878387</v>
      </c>
      <c r="J31" s="29">
        <f t="shared" si="1"/>
        <v>0.15146962897697172</v>
      </c>
      <c r="K31" s="29">
        <f t="shared" si="2"/>
        <v>0.22495289867033283</v>
      </c>
      <c r="L31" s="30">
        <f t="shared" si="3"/>
        <v>0.30099674889222616</v>
      </c>
      <c r="M31" s="4"/>
      <c r="N31" t="s">
        <v>279</v>
      </c>
      <c r="O31" s="5">
        <v>21.577112237298934</v>
      </c>
      <c r="P31" s="71">
        <v>0.22431364314284319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123</v>
      </c>
      <c r="B1" s="51" t="s">
        <v>82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1834</v>
      </c>
      <c r="N2" s="72" t="s">
        <v>1872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912.34531900000002</v>
      </c>
      <c r="E6" s="14">
        <f ca="1">SUM(E7:OFFSET(E7,50,0))</f>
        <v>966.77328199999999</v>
      </c>
      <c r="F6" s="14">
        <f ca="1">SUM(F7:OFFSET(F7,50,0))</f>
        <v>162.58628408209842</v>
      </c>
      <c r="G6" s="14">
        <f ca="1">SUM(G7:OFFSET(G7,50,0))</f>
        <v>73.600485142494108</v>
      </c>
      <c r="H6" s="14">
        <f ca="1">SUM(H7:OFFSET(H7,50,0))</f>
        <v>45.456017986419738</v>
      </c>
      <c r="I6" s="14">
        <f ca="1">SUM(I7:OFFSET(I7,50,0))</f>
        <v>43.52978095318457</v>
      </c>
      <c r="J6" s="15">
        <f ca="1">IFERROR(G6/E6,0)</f>
        <v>7.6130036393055919E-2</v>
      </c>
      <c r="K6" s="15">
        <f ca="1">IFERROR(SUM(G6,H6)/E6,0)</f>
        <v>0.12314831754826448</v>
      </c>
      <c r="L6" s="16">
        <f ca="1">IFERROR(SUM(G6,H6,I6)/E6,0)</f>
        <v>0.16817415945313477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</v>
      </c>
      <c r="C7" s="19" t="s">
        <v>258</v>
      </c>
      <c r="D7" s="20">
        <v>2.2906049999999998</v>
      </c>
      <c r="E7" s="21">
        <v>3.5011999999999999</v>
      </c>
      <c r="F7" s="21">
        <f t="shared" ref="F7:F31" si="0">SUM(G7,H7,I7)</f>
        <v>0.4901269584952388</v>
      </c>
      <c r="G7" s="21">
        <v>0.21198608887789305</v>
      </c>
      <c r="H7" s="21">
        <v>0.12546729782479815</v>
      </c>
      <c r="I7" s="21">
        <v>0.15267357179254759</v>
      </c>
      <c r="J7" s="22">
        <f t="shared" ref="J7:J31" si="1">IFERROR(G7/E7,0)</f>
        <v>6.0546695098221484E-2</v>
      </c>
      <c r="K7" s="22">
        <f t="shared" ref="K7:K31" si="2">IFERROR(SUM(G7,H7)/E7,0)</f>
        <v>9.6382208015163714E-2</v>
      </c>
      <c r="L7" s="23">
        <f t="shared" ref="L7:L31" si="3">IFERROR(SUM(G7,H7,I7)/E7,0)</f>
        <v>0.13998827787479687</v>
      </c>
      <c r="M7" s="4"/>
      <c r="N7" t="s">
        <v>278</v>
      </c>
      <c r="O7" s="5">
        <v>12.279773247667435</v>
      </c>
      <c r="P7" s="71">
        <v>0.58928696101585698</v>
      </c>
    </row>
    <row r="8" spans="1:16" x14ac:dyDescent="0.25">
      <c r="A8" s="17"/>
      <c r="B8" s="55">
        <v>2</v>
      </c>
      <c r="C8" s="19" t="s">
        <v>259</v>
      </c>
      <c r="D8" s="20">
        <v>6.3182610000000006</v>
      </c>
      <c r="E8" s="21">
        <v>9.7424139999999984</v>
      </c>
      <c r="F8" s="21">
        <f t="shared" si="0"/>
        <v>1.9713358989465632</v>
      </c>
      <c r="G8" s="21">
        <v>0.74232937714259606</v>
      </c>
      <c r="H8" s="21">
        <v>0.66353104455629364</v>
      </c>
      <c r="I8" s="21">
        <v>0.56547547724767355</v>
      </c>
      <c r="J8" s="22">
        <f t="shared" si="1"/>
        <v>7.619563048158251E-2</v>
      </c>
      <c r="K8" s="22">
        <f t="shared" si="2"/>
        <v>0.14430308768431416</v>
      </c>
      <c r="L8" s="23">
        <f t="shared" si="3"/>
        <v>0.20234573268458553</v>
      </c>
      <c r="M8" s="4"/>
      <c r="N8" t="s">
        <v>271</v>
      </c>
      <c r="O8" s="5">
        <v>3.3362964028283386</v>
      </c>
      <c r="P8" s="71">
        <v>0.31277003693267896</v>
      </c>
    </row>
    <row r="9" spans="1:16" x14ac:dyDescent="0.25">
      <c r="A9" s="17"/>
      <c r="B9" s="55">
        <v>3</v>
      </c>
      <c r="C9" s="19" t="s">
        <v>260</v>
      </c>
      <c r="D9" s="20">
        <v>1.0609959999999998</v>
      </c>
      <c r="E9" s="21">
        <v>1.275153</v>
      </c>
      <c r="F9" s="21">
        <f t="shared" si="0"/>
        <v>0.27314105995174032</v>
      </c>
      <c r="G9" s="21">
        <v>8.5614169092878001E-2</v>
      </c>
      <c r="H9" s="21">
        <v>9.7352529974159552E-2</v>
      </c>
      <c r="I9" s="21">
        <v>9.0174360884702764E-2</v>
      </c>
      <c r="J9" s="22">
        <f t="shared" si="1"/>
        <v>6.7140311078653314E-2</v>
      </c>
      <c r="K9" s="22">
        <f t="shared" si="2"/>
        <v>0.14348607505690497</v>
      </c>
      <c r="L9" s="23">
        <f t="shared" si="3"/>
        <v>0.21420257800572975</v>
      </c>
      <c r="M9" s="4"/>
      <c r="N9" t="s">
        <v>262</v>
      </c>
      <c r="O9" s="5">
        <v>1.4711863904049096</v>
      </c>
      <c r="P9" s="71">
        <v>0.30695836961804068</v>
      </c>
    </row>
    <row r="10" spans="1:16" x14ac:dyDescent="0.25">
      <c r="A10" s="17"/>
      <c r="B10" s="55">
        <v>4</v>
      </c>
      <c r="C10" s="19" t="s">
        <v>261</v>
      </c>
      <c r="D10" s="20">
        <v>230.09896599999999</v>
      </c>
      <c r="E10" s="21">
        <v>217.08434500000001</v>
      </c>
      <c r="F10" s="21">
        <f t="shared" si="0"/>
        <v>1.8920456405374466</v>
      </c>
      <c r="G10" s="21">
        <v>0.72606787933182204</v>
      </c>
      <c r="H10" s="21">
        <v>0.84427218332166376</v>
      </c>
      <c r="I10" s="21">
        <v>0.32170557788396081</v>
      </c>
      <c r="J10" s="22">
        <f t="shared" si="1"/>
        <v>3.344634912903655E-3</v>
      </c>
      <c r="K10" s="22">
        <f t="shared" si="2"/>
        <v>7.2337784774553215E-3</v>
      </c>
      <c r="L10" s="23">
        <f t="shared" si="3"/>
        <v>8.7157166516887551E-3</v>
      </c>
      <c r="M10" s="4"/>
      <c r="N10" t="s">
        <v>272</v>
      </c>
      <c r="O10" s="5">
        <v>113.71843825620164</v>
      </c>
      <c r="P10" s="71">
        <v>0.30540478980118346</v>
      </c>
    </row>
    <row r="11" spans="1:16" x14ac:dyDescent="0.25">
      <c r="A11" s="17"/>
      <c r="B11" s="55">
        <v>5</v>
      </c>
      <c r="C11" s="19" t="s">
        <v>262</v>
      </c>
      <c r="D11" s="20">
        <v>4.5907519999999993</v>
      </c>
      <c r="E11" s="21">
        <v>4.7927879999999989</v>
      </c>
      <c r="F11" s="21">
        <f t="shared" si="0"/>
        <v>1.4711863904049096</v>
      </c>
      <c r="G11" s="21">
        <v>0.6290646680718055</v>
      </c>
      <c r="H11" s="21">
        <v>0.40852673183690058</v>
      </c>
      <c r="I11" s="21">
        <v>0.43359499049620354</v>
      </c>
      <c r="J11" s="22">
        <f t="shared" si="1"/>
        <v>0.1312523458312376</v>
      </c>
      <c r="K11" s="22">
        <f t="shared" si="2"/>
        <v>0.21649015143350933</v>
      </c>
      <c r="L11" s="23">
        <f t="shared" si="3"/>
        <v>0.30695836961804068</v>
      </c>
      <c r="M11" s="4"/>
      <c r="N11" t="s">
        <v>263</v>
      </c>
      <c r="O11" s="5">
        <v>1.1115122950905061</v>
      </c>
      <c r="P11" s="71">
        <v>0.29319417076043841</v>
      </c>
    </row>
    <row r="12" spans="1:16" x14ac:dyDescent="0.25">
      <c r="A12" s="17"/>
      <c r="B12" s="55">
        <v>6</v>
      </c>
      <c r="C12" s="19" t="s">
        <v>263</v>
      </c>
      <c r="D12" s="20">
        <v>3.7024689999999998</v>
      </c>
      <c r="E12" s="21">
        <v>3.7910449999999996</v>
      </c>
      <c r="F12" s="21">
        <f t="shared" si="0"/>
        <v>1.1115122950905061</v>
      </c>
      <c r="G12" s="21">
        <v>0.49257102336196112</v>
      </c>
      <c r="H12" s="21">
        <v>0.28141364670591429</v>
      </c>
      <c r="I12" s="21">
        <v>0.33752762502263067</v>
      </c>
      <c r="J12" s="22">
        <f t="shared" si="1"/>
        <v>0.12993014415865842</v>
      </c>
      <c r="K12" s="22">
        <f t="shared" si="2"/>
        <v>0.20416129855168574</v>
      </c>
      <c r="L12" s="23">
        <f t="shared" si="3"/>
        <v>0.29319417076043841</v>
      </c>
      <c r="M12" s="4"/>
      <c r="N12" t="s">
        <v>264</v>
      </c>
      <c r="O12" s="5">
        <v>1.9449469443934504</v>
      </c>
      <c r="P12" s="71">
        <v>0.28164627599067987</v>
      </c>
    </row>
    <row r="13" spans="1:16" x14ac:dyDescent="0.25">
      <c r="A13" s="17"/>
      <c r="B13" s="55">
        <v>7</v>
      </c>
      <c r="C13" s="19" t="s">
        <v>264</v>
      </c>
      <c r="D13" s="20">
        <v>7.5754479999999997</v>
      </c>
      <c r="E13" s="21">
        <v>6.9056369999999996</v>
      </c>
      <c r="F13" s="21">
        <f t="shared" si="0"/>
        <v>1.9449469443934504</v>
      </c>
      <c r="G13" s="21">
        <v>0.66219383282077615</v>
      </c>
      <c r="H13" s="21">
        <v>0.49724091790631064</v>
      </c>
      <c r="I13" s="21">
        <v>0.7855121936663636</v>
      </c>
      <c r="J13" s="22">
        <f t="shared" si="1"/>
        <v>9.5891781282563246E-2</v>
      </c>
      <c r="K13" s="22">
        <f t="shared" si="2"/>
        <v>0.16789685741186322</v>
      </c>
      <c r="L13" s="23">
        <f t="shared" si="3"/>
        <v>0.28164627599067987</v>
      </c>
      <c r="M13" s="4"/>
      <c r="N13" t="s">
        <v>281</v>
      </c>
      <c r="O13" s="5">
        <v>0.55791858498560032</v>
      </c>
      <c r="P13" s="71">
        <v>0.27427292810670495</v>
      </c>
    </row>
    <row r="14" spans="1:16" x14ac:dyDescent="0.25">
      <c r="A14" s="17"/>
      <c r="B14" s="55">
        <v>8</v>
      </c>
      <c r="C14" s="19" t="s">
        <v>265</v>
      </c>
      <c r="D14" s="20">
        <v>8.2343949999999975</v>
      </c>
      <c r="E14" s="21">
        <v>8.8502259999999993</v>
      </c>
      <c r="F14" s="21">
        <f t="shared" si="0"/>
        <v>2.0260552195049968</v>
      </c>
      <c r="G14" s="21">
        <v>0.78700025802390883</v>
      </c>
      <c r="H14" s="21">
        <v>0.63157026760745794</v>
      </c>
      <c r="I14" s="21">
        <v>0.60748469387363002</v>
      </c>
      <c r="J14" s="22">
        <f t="shared" si="1"/>
        <v>8.8924311992022456E-2</v>
      </c>
      <c r="K14" s="22">
        <f t="shared" si="2"/>
        <v>0.16028636168515548</v>
      </c>
      <c r="L14" s="23">
        <f t="shared" si="3"/>
        <v>0.22892694712033307</v>
      </c>
      <c r="M14" s="4"/>
      <c r="N14" t="s">
        <v>280</v>
      </c>
      <c r="O14" s="5">
        <v>0.89356202304998078</v>
      </c>
      <c r="P14" s="71">
        <v>0.26921443740347095</v>
      </c>
    </row>
    <row r="15" spans="1:16" x14ac:dyDescent="0.25">
      <c r="A15" s="17"/>
      <c r="B15" s="55">
        <v>9</v>
      </c>
      <c r="C15" s="19" t="s">
        <v>266</v>
      </c>
      <c r="D15" s="20">
        <v>0.435444</v>
      </c>
      <c r="E15" s="21">
        <v>0.476522</v>
      </c>
      <c r="F15" s="21">
        <f t="shared" si="0"/>
        <v>0.12382379303380731</v>
      </c>
      <c r="G15" s="21">
        <v>5.6057772464555455E-2</v>
      </c>
      <c r="H15" s="21">
        <v>3.3852209664473776E-2</v>
      </c>
      <c r="I15" s="21">
        <v>3.3913810904778074E-2</v>
      </c>
      <c r="J15" s="22">
        <f t="shared" si="1"/>
        <v>0.11763942161024141</v>
      </c>
      <c r="K15" s="22">
        <f t="shared" si="2"/>
        <v>0.18867960373084397</v>
      </c>
      <c r="L15" s="23">
        <f t="shared" si="3"/>
        <v>0.25984905845649792</v>
      </c>
      <c r="M15" s="4"/>
      <c r="N15" t="s">
        <v>277</v>
      </c>
      <c r="O15" s="5">
        <v>1.9091332254552071</v>
      </c>
      <c r="P15" s="71">
        <v>0.26167769690560744</v>
      </c>
    </row>
    <row r="16" spans="1:16" x14ac:dyDescent="0.25">
      <c r="A16" s="17"/>
      <c r="B16" s="55">
        <v>10</v>
      </c>
      <c r="C16" s="19" t="s">
        <v>267</v>
      </c>
      <c r="D16" s="20">
        <v>7.149676000000003</v>
      </c>
      <c r="E16" s="21">
        <v>9.0727499999999992</v>
      </c>
      <c r="F16" s="21">
        <f t="shared" si="0"/>
        <v>1.9978112861726913</v>
      </c>
      <c r="G16" s="21">
        <v>0.79221220582530805</v>
      </c>
      <c r="H16" s="21">
        <v>0.59701592606506892</v>
      </c>
      <c r="I16" s="21">
        <v>0.60858315428231435</v>
      </c>
      <c r="J16" s="22">
        <f t="shared" si="1"/>
        <v>8.7317759866116465E-2</v>
      </c>
      <c r="K16" s="22">
        <f t="shared" si="2"/>
        <v>0.15312095361278302</v>
      </c>
      <c r="L16" s="23">
        <f t="shared" si="3"/>
        <v>0.22019908915959235</v>
      </c>
      <c r="M16" s="4"/>
      <c r="N16" t="s">
        <v>266</v>
      </c>
      <c r="O16" s="5">
        <v>0.12382379303380731</v>
      </c>
      <c r="P16" s="71">
        <v>0.25984905845649792</v>
      </c>
    </row>
    <row r="17" spans="1:16" x14ac:dyDescent="0.25">
      <c r="A17" s="17"/>
      <c r="B17" s="55">
        <v>11</v>
      </c>
      <c r="C17" s="19" t="s">
        <v>268</v>
      </c>
      <c r="D17" s="20">
        <v>228.88343500000002</v>
      </c>
      <c r="E17" s="21">
        <v>197.66007899999997</v>
      </c>
      <c r="F17" s="21">
        <f t="shared" si="0"/>
        <v>3.4283610139209486</v>
      </c>
      <c r="G17" s="21">
        <v>1.1025043958034075</v>
      </c>
      <c r="H17" s="21">
        <v>1.3081705267104553</v>
      </c>
      <c r="I17" s="21">
        <v>1.0176860914070858</v>
      </c>
      <c r="J17" s="22">
        <f t="shared" si="1"/>
        <v>5.5777797994475539E-3</v>
      </c>
      <c r="K17" s="22">
        <f t="shared" si="2"/>
        <v>1.2196063740892582E-2</v>
      </c>
      <c r="L17" s="23">
        <f t="shared" si="3"/>
        <v>1.734473157789717E-2</v>
      </c>
      <c r="M17" s="4"/>
      <c r="N17" t="s">
        <v>270</v>
      </c>
      <c r="O17" s="5">
        <v>3.01050065886011</v>
      </c>
      <c r="P17" s="71">
        <v>0.24273466473275404</v>
      </c>
    </row>
    <row r="18" spans="1:16" x14ac:dyDescent="0.25">
      <c r="A18" s="17"/>
      <c r="B18" s="55">
        <v>12</v>
      </c>
      <c r="C18" s="19" t="s">
        <v>269</v>
      </c>
      <c r="D18" s="20">
        <v>10.499054999999998</v>
      </c>
      <c r="E18" s="21">
        <v>11.763251999999998</v>
      </c>
      <c r="F18" s="21">
        <f t="shared" si="0"/>
        <v>2.3897276610405243</v>
      </c>
      <c r="G18" s="21">
        <v>1.1216510769809247</v>
      </c>
      <c r="H18" s="21">
        <v>0.71294617208150157</v>
      </c>
      <c r="I18" s="21">
        <v>0.55513041197809798</v>
      </c>
      <c r="J18" s="22">
        <f t="shared" si="1"/>
        <v>9.5352125159005763E-2</v>
      </c>
      <c r="K18" s="22">
        <f t="shared" si="2"/>
        <v>0.15596003971201386</v>
      </c>
      <c r="L18" s="23">
        <f t="shared" si="3"/>
        <v>0.20315195670725447</v>
      </c>
      <c r="M18" s="4"/>
      <c r="N18" t="s">
        <v>279</v>
      </c>
      <c r="O18" s="5">
        <v>2.20394850239569</v>
      </c>
      <c r="P18" s="71">
        <v>0.23689478523660529</v>
      </c>
    </row>
    <row r="19" spans="1:16" x14ac:dyDescent="0.25">
      <c r="A19" s="17"/>
      <c r="B19" s="55">
        <v>13</v>
      </c>
      <c r="C19" s="19" t="s">
        <v>270</v>
      </c>
      <c r="D19" s="20">
        <v>10.590981999999999</v>
      </c>
      <c r="E19" s="21">
        <v>12.402434000000001</v>
      </c>
      <c r="F19" s="21">
        <f t="shared" si="0"/>
        <v>3.01050065886011</v>
      </c>
      <c r="G19" s="21">
        <v>1.3790609430507175</v>
      </c>
      <c r="H19" s="21">
        <v>0.76110298033017898</v>
      </c>
      <c r="I19" s="21">
        <v>0.87033673547921353</v>
      </c>
      <c r="J19" s="22">
        <f t="shared" si="1"/>
        <v>0.11119276611757961</v>
      </c>
      <c r="K19" s="22">
        <f t="shared" si="2"/>
        <v>0.17255999293210481</v>
      </c>
      <c r="L19" s="23">
        <f t="shared" si="3"/>
        <v>0.24273466473275404</v>
      </c>
      <c r="M19" s="4"/>
      <c r="N19" t="s">
        <v>265</v>
      </c>
      <c r="O19" s="5">
        <v>2.0260552195049968</v>
      </c>
      <c r="P19" s="71">
        <v>0.22892694712033307</v>
      </c>
    </row>
    <row r="20" spans="1:16" x14ac:dyDescent="0.25">
      <c r="A20" s="17"/>
      <c r="B20" s="55">
        <v>14</v>
      </c>
      <c r="C20" s="19" t="s">
        <v>271</v>
      </c>
      <c r="D20" s="20">
        <v>16.459093000000003</v>
      </c>
      <c r="E20" s="21">
        <v>10.666931000000002</v>
      </c>
      <c r="F20" s="21">
        <f t="shared" si="0"/>
        <v>3.3362964028283386</v>
      </c>
      <c r="G20" s="21">
        <v>1.674046595215259</v>
      </c>
      <c r="H20" s="21">
        <v>0.79750195334418095</v>
      </c>
      <c r="I20" s="21">
        <v>0.86474785426889866</v>
      </c>
      <c r="J20" s="22">
        <f t="shared" si="1"/>
        <v>0.1569379791821339</v>
      </c>
      <c r="K20" s="22">
        <f t="shared" si="2"/>
        <v>0.23170193456388155</v>
      </c>
      <c r="L20" s="23">
        <f t="shared" si="3"/>
        <v>0.31277003693267896</v>
      </c>
      <c r="M20" s="4"/>
      <c r="N20" t="s">
        <v>267</v>
      </c>
      <c r="O20" s="5">
        <v>1.9978112861726913</v>
      </c>
      <c r="P20" s="71">
        <v>0.22019908915959235</v>
      </c>
    </row>
    <row r="21" spans="1:16" x14ac:dyDescent="0.25">
      <c r="A21" s="17"/>
      <c r="B21" s="55">
        <v>15</v>
      </c>
      <c r="C21" s="19" t="s">
        <v>272</v>
      </c>
      <c r="D21" s="20">
        <v>317.01647399999996</v>
      </c>
      <c r="E21" s="21">
        <v>372.35315900000001</v>
      </c>
      <c r="F21" s="21">
        <f t="shared" si="0"/>
        <v>113.71843825620164</v>
      </c>
      <c r="G21" s="21">
        <v>55.419845136537333</v>
      </c>
      <c r="H21" s="21">
        <v>28.827098335009396</v>
      </c>
      <c r="I21" s="21">
        <v>29.471494784654908</v>
      </c>
      <c r="J21" s="22">
        <f t="shared" si="1"/>
        <v>0.14883677980703619</v>
      </c>
      <c r="K21" s="22">
        <f t="shared" si="2"/>
        <v>0.22625548202089169</v>
      </c>
      <c r="L21" s="23">
        <f t="shared" si="3"/>
        <v>0.30540478980118346</v>
      </c>
      <c r="M21" s="4"/>
      <c r="N21" t="s">
        <v>260</v>
      </c>
      <c r="O21" s="5">
        <v>0.27314105995174032</v>
      </c>
      <c r="P21" s="71">
        <v>0.21420257800572975</v>
      </c>
    </row>
    <row r="22" spans="1:16" x14ac:dyDescent="0.25">
      <c r="A22" s="17"/>
      <c r="B22" s="55">
        <v>16</v>
      </c>
      <c r="C22" s="19" t="s">
        <v>273</v>
      </c>
      <c r="D22" s="20">
        <v>4.9986150000000009</v>
      </c>
      <c r="E22" s="21">
        <v>6.7099349999999998</v>
      </c>
      <c r="F22" s="21">
        <f t="shared" si="0"/>
        <v>0.90278930130443769</v>
      </c>
      <c r="G22" s="21">
        <v>0.40798000445283833</v>
      </c>
      <c r="H22" s="21">
        <v>0.2400191542255925</v>
      </c>
      <c r="I22" s="21">
        <v>0.25479014262600685</v>
      </c>
      <c r="J22" s="22">
        <f t="shared" si="1"/>
        <v>6.080237803389129E-2</v>
      </c>
      <c r="K22" s="22">
        <f t="shared" si="2"/>
        <v>9.657309030242929E-2</v>
      </c>
      <c r="L22" s="23">
        <f t="shared" si="3"/>
        <v>0.13454516344859344</v>
      </c>
      <c r="M22" s="4"/>
      <c r="N22" t="s">
        <v>269</v>
      </c>
      <c r="O22" s="5">
        <v>2.3897276610405243</v>
      </c>
      <c r="P22" s="71">
        <v>0.20315195670725447</v>
      </c>
    </row>
    <row r="23" spans="1:16" x14ac:dyDescent="0.25">
      <c r="A23" s="17"/>
      <c r="B23" s="55">
        <v>17</v>
      </c>
      <c r="C23" s="19" t="s">
        <v>274</v>
      </c>
      <c r="D23" s="20">
        <v>2.7124599999999996</v>
      </c>
      <c r="E23" s="21">
        <v>4.7455990000000003</v>
      </c>
      <c r="F23" s="21">
        <f t="shared" si="0"/>
        <v>0.39755213901480602</v>
      </c>
      <c r="G23" s="21">
        <v>0</v>
      </c>
      <c r="H23" s="21">
        <v>0.23255885198886972</v>
      </c>
      <c r="I23" s="21">
        <v>0.1649932870259363</v>
      </c>
      <c r="J23" s="22">
        <f t="shared" si="1"/>
        <v>0</v>
      </c>
      <c r="K23" s="22">
        <f t="shared" si="2"/>
        <v>4.9005162886470117E-2</v>
      </c>
      <c r="L23" s="23">
        <f t="shared" si="3"/>
        <v>8.3772804869270662E-2</v>
      </c>
      <c r="M23" s="4"/>
      <c r="N23" t="s">
        <v>259</v>
      </c>
      <c r="O23" s="5">
        <v>1.9713358989465632</v>
      </c>
      <c r="P23" s="71">
        <v>0.20234573268458553</v>
      </c>
    </row>
    <row r="24" spans="1:16" x14ac:dyDescent="0.25">
      <c r="A24" s="17"/>
      <c r="B24" s="55">
        <v>18</v>
      </c>
      <c r="C24" s="19" t="s">
        <v>275</v>
      </c>
      <c r="D24" s="20">
        <v>0.60921700000000001</v>
      </c>
      <c r="E24" s="21">
        <v>7.2030500000000011</v>
      </c>
      <c r="F24" s="21">
        <f t="shared" si="0"/>
        <v>1.3099790761662007</v>
      </c>
      <c r="G24" s="21">
        <v>6.9617000917787664E-4</v>
      </c>
      <c r="H24" s="21">
        <v>1.00114597944048</v>
      </c>
      <c r="I24" s="21">
        <v>0.3081369267165428</v>
      </c>
      <c r="J24" s="22">
        <f t="shared" si="1"/>
        <v>9.6649337319312865E-5</v>
      </c>
      <c r="K24" s="22">
        <f t="shared" si="2"/>
        <v>0.13908582467838732</v>
      </c>
      <c r="L24" s="23">
        <f t="shared" si="3"/>
        <v>0.18186449853412104</v>
      </c>
      <c r="M24" s="4"/>
      <c r="N24" t="s">
        <v>275</v>
      </c>
      <c r="O24" s="5">
        <v>1.3099790761662007</v>
      </c>
      <c r="P24" s="71">
        <v>0.18186449853412104</v>
      </c>
    </row>
    <row r="25" spans="1:16" x14ac:dyDescent="0.25">
      <c r="A25" s="17"/>
      <c r="B25" s="55">
        <v>19</v>
      </c>
      <c r="C25" s="19" t="s">
        <v>276</v>
      </c>
      <c r="D25" s="20">
        <v>6.7938499999999999</v>
      </c>
      <c r="E25" s="21">
        <v>8.3172619999999995</v>
      </c>
      <c r="F25" s="21">
        <f t="shared" si="0"/>
        <v>0.26802391409728443</v>
      </c>
      <c r="G25" s="21">
        <v>0.10169672187112155</v>
      </c>
      <c r="H25" s="21">
        <v>8.5119731062150095E-2</v>
      </c>
      <c r="I25" s="21">
        <v>8.1207461164012784E-2</v>
      </c>
      <c r="J25" s="22">
        <f t="shared" si="1"/>
        <v>1.2227187489238834E-2</v>
      </c>
      <c r="K25" s="22">
        <f t="shared" si="2"/>
        <v>2.2461292301874301E-2</v>
      </c>
      <c r="L25" s="23">
        <f t="shared" si="3"/>
        <v>3.2225017571561945E-2</v>
      </c>
      <c r="M25" s="4"/>
      <c r="N25" t="s">
        <v>258</v>
      </c>
      <c r="O25" s="5">
        <v>0.4901269584952388</v>
      </c>
      <c r="P25" s="71">
        <v>0.13998827787479687</v>
      </c>
    </row>
    <row r="26" spans="1:16" x14ac:dyDescent="0.25">
      <c r="A26" s="17"/>
      <c r="B26" s="55">
        <v>20</v>
      </c>
      <c r="C26" s="19" t="s">
        <v>277</v>
      </c>
      <c r="D26" s="20">
        <v>6.1647689999999997</v>
      </c>
      <c r="E26" s="21">
        <v>7.2957430000000008</v>
      </c>
      <c r="F26" s="21">
        <f t="shared" si="0"/>
        <v>1.9091332254552071</v>
      </c>
      <c r="G26" s="21">
        <v>0.88120815312504419</v>
      </c>
      <c r="H26" s="21">
        <v>3.8988520478596911E-2</v>
      </c>
      <c r="I26" s="21">
        <v>0.98893655185156604</v>
      </c>
      <c r="J26" s="22">
        <f t="shared" si="1"/>
        <v>0.12078388083640612</v>
      </c>
      <c r="K26" s="22">
        <f t="shared" si="2"/>
        <v>0.1261278904154986</v>
      </c>
      <c r="L26" s="23">
        <f t="shared" si="3"/>
        <v>0.26167769690560744</v>
      </c>
      <c r="M26" s="4"/>
      <c r="N26" t="s">
        <v>273</v>
      </c>
      <c r="O26" s="5">
        <v>0.90278930130443769</v>
      </c>
      <c r="P26" s="71">
        <v>0.13454516344859344</v>
      </c>
    </row>
    <row r="27" spans="1:16" x14ac:dyDescent="0.25">
      <c r="A27" s="17"/>
      <c r="B27" s="55">
        <v>21</v>
      </c>
      <c r="C27" s="19" t="s">
        <v>278</v>
      </c>
      <c r="D27" s="20">
        <v>14.977755000000002</v>
      </c>
      <c r="E27" s="21">
        <v>20.838359000000004</v>
      </c>
      <c r="F27" s="21">
        <f t="shared" si="0"/>
        <v>12.279773247667435</v>
      </c>
      <c r="G27" s="21">
        <v>3.1341815593950741</v>
      </c>
      <c r="H27" s="21">
        <v>5.6354513131609565</v>
      </c>
      <c r="I27" s="21">
        <v>3.5101403751114049</v>
      </c>
      <c r="J27" s="22">
        <f t="shared" si="1"/>
        <v>0.15040443248890537</v>
      </c>
      <c r="K27" s="22">
        <f t="shared" si="2"/>
        <v>0.4208408576009286</v>
      </c>
      <c r="L27" s="23">
        <f t="shared" si="3"/>
        <v>0.58928696101585698</v>
      </c>
      <c r="M27" s="4"/>
      <c r="N27" t="s">
        <v>282</v>
      </c>
      <c r="O27" s="5">
        <v>2.6782945885788649</v>
      </c>
      <c r="P27" s="71">
        <v>0.10042880741005326</v>
      </c>
    </row>
    <row r="28" spans="1:16" x14ac:dyDescent="0.25">
      <c r="A28" s="17"/>
      <c r="B28" s="55">
        <v>22</v>
      </c>
      <c r="C28" s="19" t="s">
        <v>279</v>
      </c>
      <c r="D28" s="20">
        <v>6.7598169999999991</v>
      </c>
      <c r="E28" s="21">
        <v>9.3034909999999993</v>
      </c>
      <c r="F28" s="21">
        <f t="shared" si="0"/>
        <v>2.20394850239569</v>
      </c>
      <c r="G28" s="21">
        <v>1.0453190686421294</v>
      </c>
      <c r="H28" s="21">
        <v>0.54520330942978035</v>
      </c>
      <c r="I28" s="21">
        <v>0.61342612432378019</v>
      </c>
      <c r="J28" s="22">
        <f t="shared" si="1"/>
        <v>0.11235772342254424</v>
      </c>
      <c r="K28" s="22">
        <f t="shared" si="2"/>
        <v>0.17095973737943207</v>
      </c>
      <c r="L28" s="23">
        <f t="shared" si="3"/>
        <v>0.23689478523660529</v>
      </c>
      <c r="M28" s="4"/>
      <c r="N28" t="s">
        <v>274</v>
      </c>
      <c r="O28" s="5">
        <v>0.39755213901480602</v>
      </c>
      <c r="P28" s="71">
        <v>8.3772804869270662E-2</v>
      </c>
    </row>
    <row r="29" spans="1:16" x14ac:dyDescent="0.25">
      <c r="A29" s="17"/>
      <c r="B29" s="55">
        <v>23</v>
      </c>
      <c r="C29" s="19" t="s">
        <v>280</v>
      </c>
      <c r="D29" s="20">
        <v>2.956156</v>
      </c>
      <c r="E29" s="21">
        <v>3.3191459999999995</v>
      </c>
      <c r="F29" s="21">
        <f t="shared" si="0"/>
        <v>0.89356202304998078</v>
      </c>
      <c r="G29" s="21">
        <v>0.31724363513967546</v>
      </c>
      <c r="H29" s="21">
        <v>0.37390543675110166</v>
      </c>
      <c r="I29" s="21">
        <v>0.20241295115920366</v>
      </c>
      <c r="J29" s="22">
        <f t="shared" si="1"/>
        <v>9.5579897702504052E-2</v>
      </c>
      <c r="K29" s="22">
        <f t="shared" si="2"/>
        <v>0.20823099432528042</v>
      </c>
      <c r="L29" s="23">
        <f t="shared" si="3"/>
        <v>0.26921443740347095</v>
      </c>
      <c r="M29" s="4"/>
      <c r="N29" t="s">
        <v>276</v>
      </c>
      <c r="O29" s="5">
        <v>0.26802391409728443</v>
      </c>
      <c r="P29" s="71">
        <v>3.2225017571561945E-2</v>
      </c>
    </row>
    <row r="30" spans="1:16" x14ac:dyDescent="0.25">
      <c r="A30" s="17"/>
      <c r="B30" s="55">
        <v>24</v>
      </c>
      <c r="C30" s="19" t="s">
        <v>281</v>
      </c>
      <c r="D30" s="20">
        <v>1.8487509999999998</v>
      </c>
      <c r="E30" s="21">
        <v>2.034173</v>
      </c>
      <c r="F30" s="21">
        <f t="shared" si="0"/>
        <v>0.55791858498560032</v>
      </c>
      <c r="G30" s="21">
        <v>0.2538624556036666</v>
      </c>
      <c r="H30" s="21">
        <v>0.14308137237821938</v>
      </c>
      <c r="I30" s="21">
        <v>0.16097475700371433</v>
      </c>
      <c r="J30" s="22">
        <f t="shared" si="1"/>
        <v>0.12479885221348755</v>
      </c>
      <c r="K30" s="22">
        <f t="shared" si="2"/>
        <v>0.19513769378606735</v>
      </c>
      <c r="L30" s="23">
        <f t="shared" si="3"/>
        <v>0.27427292810670495</v>
      </c>
      <c r="M30" s="4"/>
      <c r="N30" t="s">
        <v>268</v>
      </c>
      <c r="O30" s="5">
        <v>3.4283610139209486</v>
      </c>
      <c r="P30" s="71">
        <v>1.734473157789717E-2</v>
      </c>
    </row>
    <row r="31" spans="1:16" ht="15.75" thickBot="1" x14ac:dyDescent="0.3">
      <c r="A31" s="24"/>
      <c r="B31" s="56">
        <v>25</v>
      </c>
      <c r="C31" s="26" t="s">
        <v>282</v>
      </c>
      <c r="D31" s="27">
        <v>9.6178779999999993</v>
      </c>
      <c r="E31" s="28">
        <v>26.668589000000001</v>
      </c>
      <c r="F31" s="28">
        <f t="shared" si="0"/>
        <v>2.6782945885788649</v>
      </c>
      <c r="G31" s="28">
        <v>1.5760919516542344</v>
      </c>
      <c r="H31" s="28">
        <v>0.57348159456523717</v>
      </c>
      <c r="I31" s="28">
        <v>0.52872104235939332</v>
      </c>
      <c r="J31" s="29">
        <f t="shared" si="1"/>
        <v>5.9099187874327899E-2</v>
      </c>
      <c r="K31" s="29">
        <f t="shared" si="2"/>
        <v>8.0603197500230386E-2</v>
      </c>
      <c r="L31" s="30">
        <f t="shared" si="3"/>
        <v>0.10042880741005326</v>
      </c>
      <c r="M31" s="4"/>
      <c r="N31" t="s">
        <v>261</v>
      </c>
      <c r="O31" s="5">
        <v>1.8920456405374466</v>
      </c>
      <c r="P31" s="71">
        <v>8.7157166516887551E-3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topLeftCell="A12" workbookViewId="0">
      <selection activeCell="A18" sqref="A18:D2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" customWidth="1"/>
    <col min="6" max="6" width="13.5703125" customWidth="1"/>
    <col min="7" max="9" width="0" hidden="1" customWidth="1"/>
  </cols>
  <sheetData>
    <row r="1" spans="1:13" ht="15.75" x14ac:dyDescent="0.25">
      <c r="A1" s="50">
        <v>123</v>
      </c>
      <c r="B1" s="49" t="s">
        <v>82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1835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912.34531900000002</v>
      </c>
      <c r="E6" s="14">
        <v>966.77328199999999</v>
      </c>
      <c r="F6" s="14">
        <v>162.58628408209842</v>
      </c>
      <c r="G6" s="14">
        <v>73.600485142494108</v>
      </c>
      <c r="H6" s="14">
        <v>45.456017986419738</v>
      </c>
      <c r="I6" s="14">
        <v>43.52978095318457</v>
      </c>
      <c r="J6" s="15">
        <v>7.6130036393055919E-2</v>
      </c>
      <c r="K6" s="15">
        <v>0.12314831754826448</v>
      </c>
      <c r="L6" s="16">
        <v>0.16817415945313477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439.85031900000001</v>
      </c>
      <c r="E7" s="38">
        <f ca="1">SUM(E8:OFFSET(E6,MATCH("PROYECTOS",$A$8:$A$50,0),0))</f>
        <v>493.26861999999994</v>
      </c>
      <c r="F7" s="38">
        <f ca="1">SUM(F8:OFFSET(F6,MATCH("PROYECTOS",$A$8:$A$50,0),0))</f>
        <v>148.517738072079</v>
      </c>
      <c r="G7" s="38">
        <f ca="1">SUM(G8:OFFSET(G6,MATCH("PROYECTOS",$A$8:$A$50,0),0))</f>
        <v>69.939719607528787</v>
      </c>
      <c r="H7" s="38">
        <f ca="1">SUM(H8:OFFSET(H6,MATCH("PROYECTOS",$A$8:$A$50,0),0))</f>
        <v>38.770928897210524</v>
      </c>
      <c r="I7" s="38">
        <f ca="1">SUM(I8:OFFSET(I6,MATCH("PROYECTOS",$A$8:$A$50,0),0))</f>
        <v>39.807089567339688</v>
      </c>
      <c r="J7" s="39">
        <f ca="1">IFERROR(G7/E7,0)</f>
        <v>0.14178830108335047</v>
      </c>
      <c r="K7" s="39">
        <f ca="1">IFERROR(SUM(G7,H7)/E7,0)</f>
        <v>0.22038833223313359</v>
      </c>
      <c r="L7" s="40">
        <f ca="1">IFERROR(SUM(G7,H7,I7)/E7,0)</f>
        <v>0.30108896461339668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34.628628000000006</v>
      </c>
      <c r="E8" s="21">
        <v>37.230823000000015</v>
      </c>
      <c r="F8" s="21">
        <f t="shared" ref="F8:F13" si="0">SUM(G8,H8,I8)</f>
        <v>12.56334043993985</v>
      </c>
      <c r="G8" s="21">
        <v>6.462753784868255</v>
      </c>
      <c r="H8" s="21">
        <v>3.0003723676309164</v>
      </c>
      <c r="I8" s="21">
        <v>3.1002142874406786</v>
      </c>
      <c r="J8" s="22">
        <f t="shared" ref="J8:J14" si="1">IFERROR(G8/E8,0)</f>
        <v>0.17358611129461876</v>
      </c>
      <c r="K8" s="22">
        <f t="shared" ref="K8:K14" si="2">IFERROR(SUM(G8,H8)/E8,0)</f>
        <v>0.25417450891427157</v>
      </c>
      <c r="L8" s="23">
        <f t="shared" ref="L8:L14" si="3">IFERROR(SUM(G8,H8,I8)/E8,0)</f>
        <v>0.33744460711867275</v>
      </c>
      <c r="M8" s="4"/>
    </row>
    <row r="9" spans="1:13" ht="25.5" x14ac:dyDescent="0.25">
      <c r="A9" s="17"/>
      <c r="B9" s="19">
        <v>3000646</v>
      </c>
      <c r="C9" s="19" t="s">
        <v>1837</v>
      </c>
      <c r="D9" s="20">
        <v>1.03</v>
      </c>
      <c r="E9" s="21">
        <v>0.55732400000000004</v>
      </c>
      <c r="F9" s="21">
        <f t="shared" si="0"/>
        <v>3.5999998450279236E-2</v>
      </c>
      <c r="G9" s="21">
        <v>0</v>
      </c>
      <c r="H9" s="21">
        <v>3.5999998450279236E-2</v>
      </c>
      <c r="I9" s="21">
        <v>0</v>
      </c>
      <c r="J9" s="22">
        <f t="shared" si="1"/>
        <v>0</v>
      </c>
      <c r="K9" s="22">
        <f t="shared" si="2"/>
        <v>6.4594380378880573E-2</v>
      </c>
      <c r="L9" s="23">
        <f t="shared" si="3"/>
        <v>6.4594380378880573E-2</v>
      </c>
      <c r="M9" s="4"/>
    </row>
    <row r="10" spans="1:13" ht="25.5" x14ac:dyDescent="0.25">
      <c r="A10" s="17"/>
      <c r="B10" s="19">
        <v>3000647</v>
      </c>
      <c r="C10" s="19" t="s">
        <v>1838</v>
      </c>
      <c r="D10" s="20">
        <v>135.54357600000009</v>
      </c>
      <c r="E10" s="21">
        <v>210.56231900000009</v>
      </c>
      <c r="F10" s="21">
        <f t="shared" si="0"/>
        <v>65.047537737646962</v>
      </c>
      <c r="G10" s="21">
        <v>33.338994372303205</v>
      </c>
      <c r="H10" s="21">
        <v>15.826717729731172</v>
      </c>
      <c r="I10" s="21">
        <v>15.881825635612586</v>
      </c>
      <c r="J10" s="22">
        <f t="shared" si="1"/>
        <v>0.15833314588591318</v>
      </c>
      <c r="K10" s="22">
        <f t="shared" si="2"/>
        <v>0.23349720090247655</v>
      </c>
      <c r="L10" s="23">
        <f t="shared" si="3"/>
        <v>0.30892297371424243</v>
      </c>
      <c r="M10" s="4"/>
    </row>
    <row r="11" spans="1:13" ht="25.5" x14ac:dyDescent="0.25">
      <c r="A11" s="17"/>
      <c r="B11" s="19">
        <v>3000648</v>
      </c>
      <c r="C11" s="19" t="s">
        <v>1839</v>
      </c>
      <c r="D11" s="20">
        <v>184.10151799999991</v>
      </c>
      <c r="E11" s="21">
        <v>181.71578199999988</v>
      </c>
      <c r="F11" s="21">
        <f t="shared" si="0"/>
        <v>53.427878060264277</v>
      </c>
      <c r="G11" s="21">
        <v>21.884271373029151</v>
      </c>
      <c r="H11" s="21">
        <v>15.551052669718047</v>
      </c>
      <c r="I11" s="21">
        <v>15.99255401751708</v>
      </c>
      <c r="J11" s="22">
        <f t="shared" si="1"/>
        <v>0.12043131935028717</v>
      </c>
      <c r="K11" s="22">
        <f t="shared" si="2"/>
        <v>0.20601030703402098</v>
      </c>
      <c r="L11" s="23">
        <f t="shared" si="3"/>
        <v>0.29401892049345674</v>
      </c>
      <c r="M11" s="4"/>
    </row>
    <row r="12" spans="1:13" ht="51" x14ac:dyDescent="0.25">
      <c r="A12" s="17"/>
      <c r="B12" s="19">
        <v>3000649</v>
      </c>
      <c r="C12" s="19" t="s">
        <v>1840</v>
      </c>
      <c r="D12" s="20">
        <v>73.996588000000045</v>
      </c>
      <c r="E12" s="21">
        <v>59.928301999999995</v>
      </c>
      <c r="F12" s="21">
        <f t="shared" si="0"/>
        <v>16.56047830206802</v>
      </c>
      <c r="G12" s="21">
        <v>7.8387581387396494</v>
      </c>
      <c r="H12" s="21">
        <v>4.1504227476266351</v>
      </c>
      <c r="I12" s="21">
        <v>4.5712974157017356</v>
      </c>
      <c r="J12" s="22">
        <f t="shared" si="1"/>
        <v>0.13080227333555439</v>
      </c>
      <c r="K12" s="22">
        <f t="shared" si="2"/>
        <v>0.20005874497105366</v>
      </c>
      <c r="L12" s="23">
        <f t="shared" si="3"/>
        <v>0.27633818662287513</v>
      </c>
      <c r="M12" s="4"/>
    </row>
    <row r="13" spans="1:13" ht="38.25" x14ac:dyDescent="0.25">
      <c r="A13" s="17"/>
      <c r="B13" s="19">
        <v>3000650</v>
      </c>
      <c r="C13" s="19" t="s">
        <v>1841</v>
      </c>
      <c r="D13" s="20">
        <v>10.550008999999996</v>
      </c>
      <c r="E13" s="21">
        <v>3.2740700000000005</v>
      </c>
      <c r="F13" s="21">
        <f t="shared" si="0"/>
        <v>0.88250353370960966</v>
      </c>
      <c r="G13" s="21">
        <v>0.41494193858852668</v>
      </c>
      <c r="H13" s="21">
        <v>0.20636338405347487</v>
      </c>
      <c r="I13" s="21">
        <v>0.2611982110676081</v>
      </c>
      <c r="J13" s="22">
        <f t="shared" si="1"/>
        <v>0.12673581767907424</v>
      </c>
      <c r="K13" s="22">
        <f t="shared" si="2"/>
        <v>0.18976543648791916</v>
      </c>
      <c r="L13" s="23">
        <f t="shared" si="3"/>
        <v>0.26954326990858762</v>
      </c>
      <c r="M13" s="4"/>
    </row>
    <row r="14" spans="1:13" ht="15.75" thickBot="1" x14ac:dyDescent="0.3">
      <c r="A14" s="41" t="s">
        <v>302</v>
      </c>
      <c r="B14" s="43"/>
      <c r="C14" s="43"/>
      <c r="D14" s="44">
        <f ca="1">OFFSET(D14,-MATCH("PROYECTOS",$A$8:$A$50,0)-1,0)-(OFFSET(D14,-MATCH("PROYECTOS",$A$8:$A$50,0),0))</f>
        <v>472.495</v>
      </c>
      <c r="E14" s="45">
        <f t="shared" ref="E14:I14" ca="1" si="4">OFFSET(E14,-MATCH("PROYECTOS",$A$8:$A$50,0)-1,0)-(OFFSET(E14,-MATCH("PROYECTOS",$A$8:$A$50,0),0))</f>
        <v>473.50466200000005</v>
      </c>
      <c r="F14" s="45">
        <f t="shared" ca="1" si="4"/>
        <v>14.068546010019418</v>
      </c>
      <c r="G14" s="45">
        <f t="shared" ca="1" si="4"/>
        <v>3.6607655349653214</v>
      </c>
      <c r="H14" s="45">
        <f t="shared" ca="1" si="4"/>
        <v>6.6850890892092139</v>
      </c>
      <c r="I14" s="45">
        <f t="shared" ca="1" si="4"/>
        <v>3.7226913858448825</v>
      </c>
      <c r="J14" s="46">
        <f t="shared" ca="1" si="1"/>
        <v>7.7312132883821973E-3</v>
      </c>
      <c r="K14" s="46">
        <f t="shared" ca="1" si="2"/>
        <v>2.1849530647650803E-2</v>
      </c>
      <c r="L14" s="47">
        <f t="shared" ca="1" si="3"/>
        <v>2.9711525860371395E-2</v>
      </c>
      <c r="M14" s="4"/>
    </row>
    <row r="15" spans="1:13" ht="15.75" thickBot="1" x14ac:dyDescent="0.3"/>
    <row r="16" spans="1:13" ht="15.75" thickBot="1" x14ac:dyDescent="0.3">
      <c r="A16" s="89" t="s">
        <v>324</v>
      </c>
      <c r="B16" s="90"/>
      <c r="C16" s="90"/>
      <c r="D16" s="91"/>
    </row>
    <row r="17" spans="1:4" ht="15.75" thickBot="1" x14ac:dyDescent="0.3">
      <c r="A17" s="1" t="s">
        <v>1873</v>
      </c>
    </row>
    <row r="18" spans="1:4" ht="45" customHeight="1" x14ac:dyDescent="0.25">
      <c r="A18" s="82" t="s">
        <v>326</v>
      </c>
      <c r="B18" s="83"/>
      <c r="C18" s="83"/>
      <c r="D18" s="94" t="s">
        <v>327</v>
      </c>
    </row>
    <row r="19" spans="1:4" ht="15.75" thickBot="1" x14ac:dyDescent="0.3">
      <c r="A19" s="85"/>
      <c r="B19" s="86"/>
      <c r="C19" s="86"/>
      <c r="D19" s="105"/>
    </row>
    <row r="20" spans="1:4" ht="26.25" thickBot="1" x14ac:dyDescent="0.3">
      <c r="A20" s="73"/>
      <c r="B20" s="74">
        <v>3000646</v>
      </c>
      <c r="C20" s="74" t="s">
        <v>1837</v>
      </c>
      <c r="D20" s="75">
        <v>6.4594380378880573E-2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8"/>
  <sheetViews>
    <sheetView topLeftCell="A33" workbookViewId="0">
      <selection activeCell="A38" sqref="A38:XFD4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123</v>
      </c>
      <c r="B1" s="49" t="s">
        <v>82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1836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912.34531900000002</v>
      </c>
      <c r="I6" s="14">
        <v>966.77328199999999</v>
      </c>
      <c r="J6" s="14">
        <v>162.58628408209842</v>
      </c>
      <c r="K6" s="14">
        <v>73.600485142494108</v>
      </c>
      <c r="L6" s="14">
        <v>45.456017986419738</v>
      </c>
      <c r="M6" s="14">
        <v>43.52978095318457</v>
      </c>
      <c r="N6" s="15">
        <v>7.6130036393055919E-2</v>
      </c>
      <c r="O6" s="15">
        <v>0.12314831754826448</v>
      </c>
      <c r="P6" s="16">
        <v>0.16817415945313477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SUM(H8:OFFSET(H6,MATCH("PROYECTOS",$A$8:$A$47,0),0))</f>
        <v>439.85031899999996</v>
      </c>
      <c r="I7" s="38">
        <f ca="1">SUM(I8:OFFSET(I6,MATCH("PROYECTOS",$A$8:$A$47,0),0))</f>
        <v>493.26861999999994</v>
      </c>
      <c r="J7" s="38">
        <f ca="1">SUM(J8:OFFSET(J6,MATCH("PROYECTOS",$A$8:$A$47,0),0))</f>
        <v>148.517738072079</v>
      </c>
      <c r="K7" s="38">
        <f ca="1">SUM(K8:OFFSET(K6,MATCH("PROYECTOS",$A$8:$A$47,0),0))</f>
        <v>69.939719607528787</v>
      </c>
      <c r="L7" s="38">
        <f ca="1">SUM(L8:OFFSET(L6,MATCH("PROYECTOS",$A$8:$A$47,0),0))</f>
        <v>38.770928897210524</v>
      </c>
      <c r="M7" s="38">
        <f ca="1">SUM(M8:OFFSET(M6,MATCH("PROYECTOS",$A$8:$A$47,0),0))</f>
        <v>39.807089567339688</v>
      </c>
      <c r="N7" s="39">
        <f ca="1">IFERROR(K7/I7,0)</f>
        <v>0.14178830108335047</v>
      </c>
      <c r="O7" s="39">
        <f ca="1">IFERROR(SUM(K7,L7)/I7,0)</f>
        <v>0.22038833223313359</v>
      </c>
      <c r="P7" s="40">
        <f ca="1">IFERROR(SUM(K7,L7,M7)/I7,0)</f>
        <v>0.30108896461339668</v>
      </c>
      <c r="Q7" s="64"/>
      <c r="R7" s="38"/>
      <c r="S7" s="40"/>
    </row>
    <row r="8" spans="1:19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1</v>
      </c>
      <c r="G8" s="19" t="s">
        <v>539</v>
      </c>
      <c r="H8" s="20">
        <v>25.298328000000001</v>
      </c>
      <c r="I8" s="21">
        <v>29.408816000000005</v>
      </c>
      <c r="J8" s="21">
        <f t="shared" ref="J8:J37" si="0">SUM(K8,L8,M8)</f>
        <v>10.22459807133265</v>
      </c>
      <c r="K8" s="21">
        <v>5.3087943962564168</v>
      </c>
      <c r="L8" s="21">
        <v>2.3962923854669498</v>
      </c>
      <c r="M8" s="21">
        <v>2.5195112896092837</v>
      </c>
      <c r="N8" s="22">
        <f t="shared" ref="N8:N38" si="1">IFERROR(K8/I8,0)</f>
        <v>0.18051710739583721</v>
      </c>
      <c r="O8" s="22">
        <f t="shared" ref="O8:O38" si="2">IFERROR(SUM(K8,L8)/I8,0)</f>
        <v>0.26199921757215133</v>
      </c>
      <c r="P8" s="23">
        <f t="shared" ref="P8:P38" si="3">IFERROR(SUM(K8,L8,M8)/I8,0)</f>
        <v>0.34767119054818962</v>
      </c>
      <c r="Q8" s="70">
        <v>108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5003032</v>
      </c>
      <c r="C9" s="19" t="s">
        <v>521</v>
      </c>
      <c r="D9" s="68">
        <v>3000001</v>
      </c>
      <c r="E9" s="19" t="s">
        <v>284</v>
      </c>
      <c r="F9" s="69">
        <v>60</v>
      </c>
      <c r="G9" s="19" t="s">
        <v>318</v>
      </c>
      <c r="H9" s="20">
        <v>0.08</v>
      </c>
      <c r="I9" s="21">
        <v>0.08</v>
      </c>
      <c r="J9" s="21">
        <f t="shared" si="0"/>
        <v>0</v>
      </c>
      <c r="K9" s="21">
        <v>0</v>
      </c>
      <c r="L9" s="21">
        <v>0</v>
      </c>
      <c r="M9" s="21">
        <v>0</v>
      </c>
      <c r="N9" s="22">
        <f t="shared" si="1"/>
        <v>0</v>
      </c>
      <c r="O9" s="22">
        <f t="shared" si="2"/>
        <v>0</v>
      </c>
      <c r="P9" s="23">
        <f t="shared" si="3"/>
        <v>0</v>
      </c>
      <c r="Q9" s="70">
        <v>4</v>
      </c>
      <c r="R9" s="21">
        <v>0</v>
      </c>
      <c r="S9" s="23">
        <f t="shared" ref="S9:S37" si="4">IFERROR(R9/Q9,0)</f>
        <v>0</v>
      </c>
    </row>
    <row r="10" spans="1:19" ht="25.5" x14ac:dyDescent="0.25">
      <c r="A10" s="17"/>
      <c r="B10" s="19">
        <v>5003949</v>
      </c>
      <c r="C10" s="19" t="s">
        <v>1842</v>
      </c>
      <c r="D10" s="68">
        <v>3000647</v>
      </c>
      <c r="E10" s="19" t="s">
        <v>1838</v>
      </c>
      <c r="F10" s="69">
        <v>60</v>
      </c>
      <c r="G10" s="19" t="s">
        <v>318</v>
      </c>
      <c r="H10" s="20">
        <v>1.2240839999999999</v>
      </c>
      <c r="I10" s="21">
        <v>41.284550000000003</v>
      </c>
      <c r="J10" s="21">
        <f t="shared" si="0"/>
        <v>0.13090692773766932</v>
      </c>
      <c r="K10" s="21">
        <v>2.728415867932199E-2</v>
      </c>
      <c r="L10" s="21">
        <v>2.6296230213119998E-2</v>
      </c>
      <c r="M10" s="21">
        <v>7.7326538845227333E-2</v>
      </c>
      <c r="N10" s="22">
        <f t="shared" si="1"/>
        <v>6.6088061222229595E-4</v>
      </c>
      <c r="O10" s="22">
        <f t="shared" si="2"/>
        <v>1.2978314864142151E-3</v>
      </c>
      <c r="P10" s="23">
        <f t="shared" si="3"/>
        <v>3.1708454552046542E-3</v>
      </c>
      <c r="Q10" s="70">
        <v>56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5004153</v>
      </c>
      <c r="C11" s="19" t="s">
        <v>1843</v>
      </c>
      <c r="D11" s="68">
        <v>3000001</v>
      </c>
      <c r="E11" s="19" t="s">
        <v>284</v>
      </c>
      <c r="F11" s="69">
        <v>51</v>
      </c>
      <c r="G11" s="19" t="s">
        <v>641</v>
      </c>
      <c r="H11" s="20">
        <v>8.8702999999999985</v>
      </c>
      <c r="I11" s="21">
        <v>6.7121230000000001</v>
      </c>
      <c r="J11" s="21">
        <f t="shared" si="0"/>
        <v>2.1747515678143827</v>
      </c>
      <c r="K11" s="21">
        <v>1.1041733894962817</v>
      </c>
      <c r="L11" s="21">
        <v>0.5367069812346017</v>
      </c>
      <c r="M11" s="21">
        <v>0.53387119708349928</v>
      </c>
      <c r="N11" s="22">
        <f t="shared" si="1"/>
        <v>0.16450434378158471</v>
      </c>
      <c r="O11" s="22">
        <f t="shared" si="2"/>
        <v>0.24446518198949624</v>
      </c>
      <c r="P11" s="23">
        <f t="shared" si="3"/>
        <v>0.32400353328065989</v>
      </c>
      <c r="Q11" s="70">
        <v>27516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5004985</v>
      </c>
      <c r="C12" s="19" t="s">
        <v>1844</v>
      </c>
      <c r="D12" s="68">
        <v>3000001</v>
      </c>
      <c r="E12" s="19" t="s">
        <v>284</v>
      </c>
      <c r="F12" s="69">
        <v>117</v>
      </c>
      <c r="G12" s="19" t="s">
        <v>818</v>
      </c>
      <c r="H12" s="20">
        <v>0.38</v>
      </c>
      <c r="I12" s="21">
        <v>1.0298840000000002</v>
      </c>
      <c r="J12" s="21">
        <f t="shared" si="0"/>
        <v>0.16399080079281703</v>
      </c>
      <c r="K12" s="21">
        <v>4.9785999115556479E-2</v>
      </c>
      <c r="L12" s="21">
        <v>6.7373000929364935E-2</v>
      </c>
      <c r="M12" s="21">
        <v>4.6831800747895613E-2</v>
      </c>
      <c r="N12" s="22">
        <f t="shared" si="1"/>
        <v>4.8341365741730591E-2</v>
      </c>
      <c r="O12" s="22">
        <f t="shared" si="2"/>
        <v>0.11375941372515874</v>
      </c>
      <c r="P12" s="23">
        <f t="shared" si="3"/>
        <v>0.15923230266012189</v>
      </c>
      <c r="Q12" s="70">
        <v>23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5004986</v>
      </c>
      <c r="C13" s="19" t="s">
        <v>1845</v>
      </c>
      <c r="D13" s="68">
        <v>3000646</v>
      </c>
      <c r="E13" s="19" t="s">
        <v>1837</v>
      </c>
      <c r="F13" s="69">
        <v>86</v>
      </c>
      <c r="G13" s="19" t="s">
        <v>508</v>
      </c>
      <c r="H13" s="20">
        <v>0.76000000000000012</v>
      </c>
      <c r="I13" s="21">
        <v>0.12332400000000002</v>
      </c>
      <c r="J13" s="21">
        <f t="shared" si="0"/>
        <v>0</v>
      </c>
      <c r="K13" s="21">
        <v>0</v>
      </c>
      <c r="L13" s="21">
        <v>0</v>
      </c>
      <c r="M13" s="21">
        <v>0</v>
      </c>
      <c r="N13" s="22">
        <f t="shared" si="1"/>
        <v>0</v>
      </c>
      <c r="O13" s="22">
        <f t="shared" si="2"/>
        <v>0</v>
      </c>
      <c r="P13" s="23">
        <f t="shared" si="3"/>
        <v>0</v>
      </c>
      <c r="Q13" s="70">
        <v>0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5004987</v>
      </c>
      <c r="C14" s="19" t="s">
        <v>1846</v>
      </c>
      <c r="D14" s="68">
        <v>3000646</v>
      </c>
      <c r="E14" s="19" t="s">
        <v>1837</v>
      </c>
      <c r="F14" s="69">
        <v>86</v>
      </c>
      <c r="G14" s="19" t="s">
        <v>508</v>
      </c>
      <c r="H14" s="20">
        <v>0.16</v>
      </c>
      <c r="I14" s="21">
        <v>0.25</v>
      </c>
      <c r="J14" s="21">
        <f t="shared" si="0"/>
        <v>0</v>
      </c>
      <c r="K14" s="21">
        <v>0</v>
      </c>
      <c r="L14" s="21">
        <v>0</v>
      </c>
      <c r="M14" s="21">
        <v>0</v>
      </c>
      <c r="N14" s="22">
        <f t="shared" si="1"/>
        <v>0</v>
      </c>
      <c r="O14" s="22">
        <f t="shared" si="2"/>
        <v>0</v>
      </c>
      <c r="P14" s="23">
        <f t="shared" si="3"/>
        <v>0</v>
      </c>
      <c r="Q14" s="70">
        <v>200</v>
      </c>
      <c r="R14" s="21">
        <v>0</v>
      </c>
      <c r="S14" s="23">
        <f t="shared" si="4"/>
        <v>0</v>
      </c>
    </row>
    <row r="15" spans="1:19" ht="25.5" x14ac:dyDescent="0.25">
      <c r="A15" s="17"/>
      <c r="B15" s="19">
        <v>5004988</v>
      </c>
      <c r="C15" s="19" t="s">
        <v>1847</v>
      </c>
      <c r="D15" s="68">
        <v>3000646</v>
      </c>
      <c r="E15" s="19" t="s">
        <v>1837</v>
      </c>
      <c r="F15" s="69">
        <v>86</v>
      </c>
      <c r="G15" s="19" t="s">
        <v>508</v>
      </c>
      <c r="H15" s="20">
        <v>0.06</v>
      </c>
      <c r="I15" s="21">
        <v>0.13400000000000001</v>
      </c>
      <c r="J15" s="21">
        <f t="shared" si="0"/>
        <v>3.5999998450279236E-2</v>
      </c>
      <c r="K15" s="21">
        <v>0</v>
      </c>
      <c r="L15" s="21">
        <v>3.5999998450279236E-2</v>
      </c>
      <c r="M15" s="21">
        <v>0</v>
      </c>
      <c r="N15" s="22">
        <f t="shared" si="1"/>
        <v>0</v>
      </c>
      <c r="O15" s="22">
        <f t="shared" si="2"/>
        <v>0.26865670485283011</v>
      </c>
      <c r="P15" s="23">
        <f t="shared" si="3"/>
        <v>0.26865670485283011</v>
      </c>
      <c r="Q15" s="70">
        <v>900</v>
      </c>
      <c r="R15" s="21">
        <v>0</v>
      </c>
      <c r="S15" s="23">
        <f t="shared" si="4"/>
        <v>0</v>
      </c>
    </row>
    <row r="16" spans="1:19" ht="25.5" x14ac:dyDescent="0.25">
      <c r="A16" s="17"/>
      <c r="B16" s="19">
        <v>5004989</v>
      </c>
      <c r="C16" s="19" t="s">
        <v>1848</v>
      </c>
      <c r="D16" s="68">
        <v>3000646</v>
      </c>
      <c r="E16" s="19" t="s">
        <v>1837</v>
      </c>
      <c r="F16" s="69">
        <v>86</v>
      </c>
      <c r="G16" s="19" t="s">
        <v>508</v>
      </c>
      <c r="H16" s="20">
        <v>0.05</v>
      </c>
      <c r="I16" s="21">
        <v>0.05</v>
      </c>
      <c r="J16" s="21">
        <f t="shared" si="0"/>
        <v>0</v>
      </c>
      <c r="K16" s="21">
        <v>0</v>
      </c>
      <c r="L16" s="21">
        <v>0</v>
      </c>
      <c r="M16" s="21">
        <v>0</v>
      </c>
      <c r="N16" s="22">
        <f t="shared" si="1"/>
        <v>0</v>
      </c>
      <c r="O16" s="22">
        <f t="shared" si="2"/>
        <v>0</v>
      </c>
      <c r="P16" s="23">
        <f t="shared" si="3"/>
        <v>0</v>
      </c>
      <c r="Q16" s="70">
        <v>75</v>
      </c>
      <c r="R16" s="21">
        <v>0</v>
      </c>
      <c r="S16" s="23">
        <f t="shared" si="4"/>
        <v>0</v>
      </c>
    </row>
    <row r="17" spans="1:19" ht="38.25" x14ac:dyDescent="0.25">
      <c r="A17" s="17"/>
      <c r="B17" s="19">
        <v>5004990</v>
      </c>
      <c r="C17" s="19" t="s">
        <v>1849</v>
      </c>
      <c r="D17" s="68">
        <v>3000647</v>
      </c>
      <c r="E17" s="19" t="s">
        <v>1838</v>
      </c>
      <c r="F17" s="69">
        <v>42</v>
      </c>
      <c r="G17" s="19" t="s">
        <v>542</v>
      </c>
      <c r="H17" s="20">
        <v>0.40937200000000007</v>
      </c>
      <c r="I17" s="21">
        <v>0.47602999999999995</v>
      </c>
      <c r="J17" s="21">
        <f t="shared" si="0"/>
        <v>0.16759955951329175</v>
      </c>
      <c r="K17" s="21">
        <v>5.495672966571874E-2</v>
      </c>
      <c r="L17" s="21">
        <v>3.4880679981142748E-2</v>
      </c>
      <c r="M17" s="21">
        <v>7.7762149866430264E-2</v>
      </c>
      <c r="N17" s="22">
        <f t="shared" si="1"/>
        <v>0.11544803828691205</v>
      </c>
      <c r="O17" s="22">
        <f t="shared" si="2"/>
        <v>0.18872215962620317</v>
      </c>
      <c r="P17" s="23">
        <f t="shared" si="3"/>
        <v>0.35207772517129543</v>
      </c>
      <c r="Q17" s="70">
        <v>28</v>
      </c>
      <c r="R17" s="21">
        <v>0</v>
      </c>
      <c r="S17" s="23">
        <f t="shared" si="4"/>
        <v>0</v>
      </c>
    </row>
    <row r="18" spans="1:19" ht="38.25" x14ac:dyDescent="0.25">
      <c r="A18" s="17"/>
      <c r="B18" s="19">
        <v>5004991</v>
      </c>
      <c r="C18" s="19" t="s">
        <v>1850</v>
      </c>
      <c r="D18" s="68">
        <v>3000647</v>
      </c>
      <c r="E18" s="19" t="s">
        <v>1838</v>
      </c>
      <c r="F18" s="69">
        <v>86</v>
      </c>
      <c r="G18" s="19" t="s">
        <v>508</v>
      </c>
      <c r="H18" s="20">
        <v>2.6372</v>
      </c>
      <c r="I18" s="21">
        <v>2.6907829999999997</v>
      </c>
      <c r="J18" s="21">
        <f t="shared" si="0"/>
        <v>0.98907100274664117</v>
      </c>
      <c r="K18" s="21">
        <v>0.96131700277328491</v>
      </c>
      <c r="L18" s="21">
        <v>3.8700000150129199E-3</v>
      </c>
      <c r="M18" s="21">
        <v>2.3883999958343338E-2</v>
      </c>
      <c r="N18" s="22">
        <f t="shared" si="1"/>
        <v>0.35726292412776689</v>
      </c>
      <c r="O18" s="22">
        <f t="shared" si="2"/>
        <v>0.35870116720237116</v>
      </c>
      <c r="P18" s="23">
        <f t="shared" si="3"/>
        <v>0.36757739392089267</v>
      </c>
      <c r="Q18" s="70">
        <v>4144</v>
      </c>
      <c r="R18" s="21">
        <v>0</v>
      </c>
      <c r="S18" s="23">
        <f t="shared" si="4"/>
        <v>0</v>
      </c>
    </row>
    <row r="19" spans="1:19" ht="38.25" x14ac:dyDescent="0.25">
      <c r="A19" s="17"/>
      <c r="B19" s="19">
        <v>5004992</v>
      </c>
      <c r="C19" s="19" t="s">
        <v>1851</v>
      </c>
      <c r="D19" s="68">
        <v>3000647</v>
      </c>
      <c r="E19" s="19" t="s">
        <v>1838</v>
      </c>
      <c r="F19" s="69">
        <v>440</v>
      </c>
      <c r="G19" s="19" t="s">
        <v>1870</v>
      </c>
      <c r="H19" s="20">
        <v>129.49823500000002</v>
      </c>
      <c r="I19" s="21">
        <v>164.39700900000003</v>
      </c>
      <c r="J19" s="21">
        <f t="shared" si="0"/>
        <v>63.259146266462267</v>
      </c>
      <c r="K19" s="21">
        <v>32.148957488912856</v>
      </c>
      <c r="L19" s="21">
        <v>15.599369899568046</v>
      </c>
      <c r="M19" s="21">
        <v>15.510818877981364</v>
      </c>
      <c r="N19" s="22">
        <f t="shared" si="1"/>
        <v>0.19555682724685614</v>
      </c>
      <c r="O19" s="22">
        <f t="shared" si="2"/>
        <v>0.29044523181368159</v>
      </c>
      <c r="P19" s="23">
        <f t="shared" si="3"/>
        <v>0.38479499506260639</v>
      </c>
      <c r="Q19" s="70">
        <v>134400</v>
      </c>
      <c r="R19" s="21">
        <v>0</v>
      </c>
      <c r="S19" s="23">
        <f t="shared" si="4"/>
        <v>0</v>
      </c>
    </row>
    <row r="20" spans="1:19" ht="25.5" x14ac:dyDescent="0.25">
      <c r="A20" s="17"/>
      <c r="B20" s="19">
        <v>5004993</v>
      </c>
      <c r="C20" s="19" t="s">
        <v>1852</v>
      </c>
      <c r="D20" s="68">
        <v>3000647</v>
      </c>
      <c r="E20" s="19" t="s">
        <v>1838</v>
      </c>
      <c r="F20" s="69">
        <v>532</v>
      </c>
      <c r="G20" s="19" t="s">
        <v>1871</v>
      </c>
      <c r="H20" s="20">
        <v>0.21801600000000004</v>
      </c>
      <c r="I20" s="21">
        <v>0.20196600000000003</v>
      </c>
      <c r="J20" s="21">
        <f t="shared" si="0"/>
        <v>8.298526993530686E-2</v>
      </c>
      <c r="K20" s="21">
        <v>4.1299998956674244E-3</v>
      </c>
      <c r="L20" s="21">
        <v>3.314439911628142E-2</v>
      </c>
      <c r="M20" s="21">
        <v>4.5710870923358016E-2</v>
      </c>
      <c r="N20" s="22">
        <f t="shared" si="1"/>
        <v>2.044898594648319E-2</v>
      </c>
      <c r="O20" s="22">
        <f t="shared" si="2"/>
        <v>0.18455779196473088</v>
      </c>
      <c r="P20" s="23">
        <f t="shared" si="3"/>
        <v>0.41088732724966998</v>
      </c>
      <c r="Q20" s="70">
        <v>92</v>
      </c>
      <c r="R20" s="21">
        <v>0</v>
      </c>
      <c r="S20" s="23">
        <f t="shared" si="4"/>
        <v>0</v>
      </c>
    </row>
    <row r="21" spans="1:19" ht="25.5" x14ac:dyDescent="0.25">
      <c r="A21" s="17"/>
      <c r="B21" s="19">
        <v>5004994</v>
      </c>
      <c r="C21" s="19" t="s">
        <v>1853</v>
      </c>
      <c r="D21" s="68">
        <v>3000647</v>
      </c>
      <c r="E21" s="19" t="s">
        <v>1838</v>
      </c>
      <c r="F21" s="69">
        <v>117</v>
      </c>
      <c r="G21" s="19" t="s">
        <v>818</v>
      </c>
      <c r="H21" s="20">
        <v>1.5566690000000001</v>
      </c>
      <c r="I21" s="21">
        <v>1.5119810000000002</v>
      </c>
      <c r="J21" s="21">
        <f t="shared" si="0"/>
        <v>0.41782871125178644</v>
      </c>
      <c r="K21" s="21">
        <v>0.14234899237635545</v>
      </c>
      <c r="L21" s="21">
        <v>0.12915652083756868</v>
      </c>
      <c r="M21" s="21">
        <v>0.14632319803786231</v>
      </c>
      <c r="N21" s="22">
        <f t="shared" si="1"/>
        <v>9.4147342047522703E-2</v>
      </c>
      <c r="O21" s="22">
        <f t="shared" si="2"/>
        <v>0.17956939486271592</v>
      </c>
      <c r="P21" s="23">
        <f t="shared" si="3"/>
        <v>0.27634521283785074</v>
      </c>
      <c r="Q21" s="70">
        <v>252</v>
      </c>
      <c r="R21" s="21">
        <v>0</v>
      </c>
      <c r="S21" s="23">
        <f t="shared" si="4"/>
        <v>0</v>
      </c>
    </row>
    <row r="22" spans="1:19" ht="38.25" x14ac:dyDescent="0.25">
      <c r="A22" s="17"/>
      <c r="B22" s="19">
        <v>5004995</v>
      </c>
      <c r="C22" s="19" t="s">
        <v>1854</v>
      </c>
      <c r="D22" s="68">
        <v>3000648</v>
      </c>
      <c r="E22" s="19" t="s">
        <v>1839</v>
      </c>
      <c r="F22" s="69">
        <v>65</v>
      </c>
      <c r="G22" s="19" t="s">
        <v>964</v>
      </c>
      <c r="H22" s="20">
        <v>0.68490000000000006</v>
      </c>
      <c r="I22" s="21">
        <v>1.3654660000000001</v>
      </c>
      <c r="J22" s="21">
        <f t="shared" si="0"/>
        <v>0.64574537620137562</v>
      </c>
      <c r="K22" s="21">
        <v>5.9578299624263309E-2</v>
      </c>
      <c r="L22" s="21">
        <v>0.15836123760891496</v>
      </c>
      <c r="M22" s="21">
        <v>0.42780583896819735</v>
      </c>
      <c r="N22" s="22">
        <f t="shared" si="1"/>
        <v>4.3632210266871023E-2</v>
      </c>
      <c r="O22" s="22">
        <f t="shared" si="2"/>
        <v>0.15960817569472857</v>
      </c>
      <c r="P22" s="23">
        <f t="shared" si="3"/>
        <v>0.47291208730307133</v>
      </c>
      <c r="Q22" s="70">
        <v>35</v>
      </c>
      <c r="R22" s="21">
        <v>0</v>
      </c>
      <c r="S22" s="23">
        <f t="shared" si="4"/>
        <v>0</v>
      </c>
    </row>
    <row r="23" spans="1:19" ht="38.25" x14ac:dyDescent="0.25">
      <c r="A23" s="17"/>
      <c r="B23" s="19">
        <v>5004996</v>
      </c>
      <c r="C23" s="19" t="s">
        <v>1855</v>
      </c>
      <c r="D23" s="68">
        <v>3000648</v>
      </c>
      <c r="E23" s="19" t="s">
        <v>1839</v>
      </c>
      <c r="F23" s="69">
        <v>43</v>
      </c>
      <c r="G23" s="19" t="s">
        <v>750</v>
      </c>
      <c r="H23" s="20">
        <v>20.546138999999997</v>
      </c>
      <c r="I23" s="21">
        <v>21.023963000000002</v>
      </c>
      <c r="J23" s="21">
        <f t="shared" si="0"/>
        <v>8.1641963303252965</v>
      </c>
      <c r="K23" s="21">
        <v>4.2423014336409324</v>
      </c>
      <c r="L23" s="21">
        <v>1.6304018990667828</v>
      </c>
      <c r="M23" s="21">
        <v>2.2914929976175813</v>
      </c>
      <c r="N23" s="22">
        <f t="shared" si="1"/>
        <v>0.20178409910828571</v>
      </c>
      <c r="O23" s="22">
        <f t="shared" si="2"/>
        <v>0.27933379319149843</v>
      </c>
      <c r="P23" s="23">
        <f t="shared" si="3"/>
        <v>0.38832813443998621</v>
      </c>
      <c r="Q23" s="70">
        <v>25</v>
      </c>
      <c r="R23" s="21">
        <v>0</v>
      </c>
      <c r="S23" s="23">
        <f t="shared" si="4"/>
        <v>0</v>
      </c>
    </row>
    <row r="24" spans="1:19" ht="25.5" x14ac:dyDescent="0.25">
      <c r="A24" s="17"/>
      <c r="B24" s="19">
        <v>5004997</v>
      </c>
      <c r="C24" s="19" t="s">
        <v>1856</v>
      </c>
      <c r="D24" s="68">
        <v>3000648</v>
      </c>
      <c r="E24" s="19" t="s">
        <v>1839</v>
      </c>
      <c r="F24" s="69">
        <v>86</v>
      </c>
      <c r="G24" s="19" t="s">
        <v>508</v>
      </c>
      <c r="H24" s="20">
        <v>24.870479000000003</v>
      </c>
      <c r="I24" s="21">
        <v>21.326352999999997</v>
      </c>
      <c r="J24" s="21">
        <f t="shared" si="0"/>
        <v>5.9126810793095501</v>
      </c>
      <c r="K24" s="21">
        <v>3.0891027544275858</v>
      </c>
      <c r="L24" s="21">
        <v>1.4273067818721756</v>
      </c>
      <c r="M24" s="21">
        <v>1.3962715430097887</v>
      </c>
      <c r="N24" s="22">
        <f t="shared" si="1"/>
        <v>0.14484908668761068</v>
      </c>
      <c r="O24" s="22">
        <f t="shared" si="2"/>
        <v>0.21177599078003453</v>
      </c>
      <c r="P24" s="23">
        <f t="shared" si="3"/>
        <v>0.27724764188745965</v>
      </c>
      <c r="Q24" s="70">
        <v>13640</v>
      </c>
      <c r="R24" s="21">
        <v>0</v>
      </c>
      <c r="S24" s="23">
        <f t="shared" si="4"/>
        <v>0</v>
      </c>
    </row>
    <row r="25" spans="1:19" ht="25.5" x14ac:dyDescent="0.25">
      <c r="A25" s="17"/>
      <c r="B25" s="19">
        <v>5004998</v>
      </c>
      <c r="C25" s="19" t="s">
        <v>1857</v>
      </c>
      <c r="D25" s="68">
        <v>3000648</v>
      </c>
      <c r="E25" s="19" t="s">
        <v>1839</v>
      </c>
      <c r="F25" s="69">
        <v>86</v>
      </c>
      <c r="G25" s="19" t="s">
        <v>508</v>
      </c>
      <c r="H25" s="20">
        <v>138.00000000000003</v>
      </c>
      <c r="I25" s="21">
        <v>138.00000000000003</v>
      </c>
      <c r="J25" s="21">
        <f t="shared" si="0"/>
        <v>38.705255274428055</v>
      </c>
      <c r="K25" s="21">
        <v>14.493288885336369</v>
      </c>
      <c r="L25" s="21">
        <v>12.334982751170173</v>
      </c>
      <c r="M25" s="21">
        <v>11.876983637921512</v>
      </c>
      <c r="N25" s="22">
        <f t="shared" si="1"/>
        <v>0.10502383250243744</v>
      </c>
      <c r="O25" s="22">
        <f t="shared" si="2"/>
        <v>0.19440776548193142</v>
      </c>
      <c r="P25" s="23">
        <f t="shared" si="3"/>
        <v>0.28047286430744961</v>
      </c>
      <c r="Q25" s="70">
        <v>46064</v>
      </c>
      <c r="R25" s="21">
        <v>0</v>
      </c>
      <c r="S25" s="23">
        <f t="shared" si="4"/>
        <v>0</v>
      </c>
    </row>
    <row r="26" spans="1:19" ht="51" x14ac:dyDescent="0.25">
      <c r="A26" s="17"/>
      <c r="B26" s="19">
        <v>5004999</v>
      </c>
      <c r="C26" s="19" t="s">
        <v>1858</v>
      </c>
      <c r="D26" s="68">
        <v>3000649</v>
      </c>
      <c r="E26" s="19" t="s">
        <v>1840</v>
      </c>
      <c r="F26" s="69">
        <v>86</v>
      </c>
      <c r="G26" s="19" t="s">
        <v>508</v>
      </c>
      <c r="H26" s="20">
        <v>56.799174999999998</v>
      </c>
      <c r="I26" s="21">
        <v>40.360771</v>
      </c>
      <c r="J26" s="21">
        <f t="shared" si="0"/>
        <v>14.214214396271927</v>
      </c>
      <c r="K26" s="21">
        <v>7.1335495149978669</v>
      </c>
      <c r="L26" s="21">
        <v>3.519508226425387</v>
      </c>
      <c r="M26" s="21">
        <v>3.5611566548486735</v>
      </c>
      <c r="N26" s="22">
        <f t="shared" si="1"/>
        <v>0.17674462945709998</v>
      </c>
      <c r="O26" s="22">
        <f t="shared" si="2"/>
        <v>0.2639458433889495</v>
      </c>
      <c r="P26" s="23">
        <f t="shared" si="3"/>
        <v>0.35217896100825052</v>
      </c>
      <c r="Q26" s="70">
        <v>50167</v>
      </c>
      <c r="R26" s="21">
        <v>0</v>
      </c>
      <c r="S26" s="23">
        <f t="shared" si="4"/>
        <v>0</v>
      </c>
    </row>
    <row r="27" spans="1:19" ht="51" x14ac:dyDescent="0.25">
      <c r="A27" s="17"/>
      <c r="B27" s="19">
        <v>5005000</v>
      </c>
      <c r="C27" s="19" t="s">
        <v>1859</v>
      </c>
      <c r="D27" s="68">
        <v>3000649</v>
      </c>
      <c r="E27" s="19" t="s">
        <v>1840</v>
      </c>
      <c r="F27" s="69">
        <v>87</v>
      </c>
      <c r="G27" s="19" t="s">
        <v>403</v>
      </c>
      <c r="H27" s="20">
        <v>5.0905079999999989</v>
      </c>
      <c r="I27" s="21">
        <v>9.5028209999999973</v>
      </c>
      <c r="J27" s="21">
        <f t="shared" si="0"/>
        <v>0.74049087173949601</v>
      </c>
      <c r="K27" s="21">
        <v>0.16189806151305675</v>
      </c>
      <c r="L27" s="21">
        <v>0.17972917116640019</v>
      </c>
      <c r="M27" s="21">
        <v>0.39886363906003908</v>
      </c>
      <c r="N27" s="22">
        <f t="shared" si="1"/>
        <v>1.7036842166453181E-2</v>
      </c>
      <c r="O27" s="22">
        <f t="shared" si="2"/>
        <v>3.5950086051232261E-2</v>
      </c>
      <c r="P27" s="23">
        <f t="shared" si="3"/>
        <v>7.7923268442023297E-2</v>
      </c>
      <c r="Q27" s="70">
        <v>17431</v>
      </c>
      <c r="R27" s="21">
        <v>0</v>
      </c>
      <c r="S27" s="23">
        <f t="shared" si="4"/>
        <v>0</v>
      </c>
    </row>
    <row r="28" spans="1:19" ht="51" x14ac:dyDescent="0.25">
      <c r="A28" s="17"/>
      <c r="B28" s="19">
        <v>5005001</v>
      </c>
      <c r="C28" s="19" t="s">
        <v>1860</v>
      </c>
      <c r="D28" s="68">
        <v>3000649</v>
      </c>
      <c r="E28" s="19" t="s">
        <v>1840</v>
      </c>
      <c r="F28" s="69">
        <v>87</v>
      </c>
      <c r="G28" s="19" t="s">
        <v>403</v>
      </c>
      <c r="H28" s="20">
        <v>0.51824899999999996</v>
      </c>
      <c r="I28" s="21">
        <v>0.57529799999999998</v>
      </c>
      <c r="J28" s="21">
        <f t="shared" si="0"/>
        <v>8.0620620256013353E-2</v>
      </c>
      <c r="K28" s="21">
        <v>3.4906500986835454E-3</v>
      </c>
      <c r="L28" s="21">
        <v>2.4120730156937498E-2</v>
      </c>
      <c r="M28" s="21">
        <v>5.300924000039231E-2</v>
      </c>
      <c r="N28" s="22">
        <f t="shared" si="1"/>
        <v>6.0675512494108193E-3</v>
      </c>
      <c r="O28" s="22">
        <f t="shared" si="2"/>
        <v>4.7994917861040792E-2</v>
      </c>
      <c r="P28" s="23">
        <f t="shared" si="3"/>
        <v>0.14013714675874653</v>
      </c>
      <c r="Q28" s="70">
        <v>5013</v>
      </c>
      <c r="R28" s="21">
        <v>0</v>
      </c>
      <c r="S28" s="23">
        <f t="shared" si="4"/>
        <v>0</v>
      </c>
    </row>
    <row r="29" spans="1:19" ht="51" x14ac:dyDescent="0.25">
      <c r="A29" s="17"/>
      <c r="B29" s="19">
        <v>5005002</v>
      </c>
      <c r="C29" s="19" t="s">
        <v>1861</v>
      </c>
      <c r="D29" s="68">
        <v>3000649</v>
      </c>
      <c r="E29" s="19" t="s">
        <v>1840</v>
      </c>
      <c r="F29" s="69">
        <v>87</v>
      </c>
      <c r="G29" s="19" t="s">
        <v>403</v>
      </c>
      <c r="H29" s="20">
        <v>0.36838000000000004</v>
      </c>
      <c r="I29" s="21">
        <v>0.71236699999999986</v>
      </c>
      <c r="J29" s="21">
        <f t="shared" si="0"/>
        <v>8.4616870378340536E-2</v>
      </c>
      <c r="K29" s="21">
        <v>9.0199997976014856E-4</v>
      </c>
      <c r="L29" s="21">
        <v>2.5681010184143815E-2</v>
      </c>
      <c r="M29" s="21">
        <v>5.8033860214436572E-2</v>
      </c>
      <c r="N29" s="22">
        <f t="shared" si="1"/>
        <v>1.2662012414389615E-3</v>
      </c>
      <c r="O29" s="22">
        <f t="shared" si="2"/>
        <v>3.7316453687360543E-2</v>
      </c>
      <c r="P29" s="23">
        <f t="shared" si="3"/>
        <v>0.11878269259853495</v>
      </c>
      <c r="Q29" s="70">
        <v>2963</v>
      </c>
      <c r="R29" s="21">
        <v>0</v>
      </c>
      <c r="S29" s="23">
        <f t="shared" si="4"/>
        <v>0</v>
      </c>
    </row>
    <row r="30" spans="1:19" ht="51" x14ac:dyDescent="0.25">
      <c r="A30" s="17"/>
      <c r="B30" s="19">
        <v>5005003</v>
      </c>
      <c r="C30" s="19" t="s">
        <v>1862</v>
      </c>
      <c r="D30" s="68">
        <v>3000649</v>
      </c>
      <c r="E30" s="19" t="s">
        <v>1840</v>
      </c>
      <c r="F30" s="69">
        <v>87</v>
      </c>
      <c r="G30" s="19" t="s">
        <v>403</v>
      </c>
      <c r="H30" s="20">
        <v>2.9009790000000004</v>
      </c>
      <c r="I30" s="21">
        <v>2.9009790000000004</v>
      </c>
      <c r="J30" s="21">
        <f t="shared" si="0"/>
        <v>0.67140510383978835</v>
      </c>
      <c r="K30" s="21">
        <v>0.29844499345563236</v>
      </c>
      <c r="L30" s="21">
        <v>0.17222662039421266</v>
      </c>
      <c r="M30" s="21">
        <v>0.20073348998994334</v>
      </c>
      <c r="N30" s="22">
        <f t="shared" si="1"/>
        <v>0.10287733673895341</v>
      </c>
      <c r="O30" s="22">
        <f t="shared" si="2"/>
        <v>0.16224578456095165</v>
      </c>
      <c r="P30" s="23">
        <f t="shared" si="3"/>
        <v>0.23144087007861425</v>
      </c>
      <c r="Q30" s="70">
        <v>525</v>
      </c>
      <c r="R30" s="21">
        <v>0</v>
      </c>
      <c r="S30" s="23">
        <f t="shared" si="4"/>
        <v>0</v>
      </c>
    </row>
    <row r="31" spans="1:19" ht="51" x14ac:dyDescent="0.25">
      <c r="A31" s="17"/>
      <c r="B31" s="19">
        <v>5005004</v>
      </c>
      <c r="C31" s="19" t="s">
        <v>1863</v>
      </c>
      <c r="D31" s="68">
        <v>3000649</v>
      </c>
      <c r="E31" s="19" t="s">
        <v>1840</v>
      </c>
      <c r="F31" s="69">
        <v>87</v>
      </c>
      <c r="G31" s="19" t="s">
        <v>403</v>
      </c>
      <c r="H31" s="20">
        <v>8.0291669999999993</v>
      </c>
      <c r="I31" s="21">
        <v>5.0582620000000009</v>
      </c>
      <c r="J31" s="21">
        <f t="shared" si="0"/>
        <v>0.61426217920143245</v>
      </c>
      <c r="K31" s="21">
        <v>0.20842731857374019</v>
      </c>
      <c r="L31" s="21">
        <v>0.14228897948123631</v>
      </c>
      <c r="M31" s="21">
        <v>0.26354588114645594</v>
      </c>
      <c r="N31" s="22">
        <f t="shared" si="1"/>
        <v>4.1205322811222543E-2</v>
      </c>
      <c r="O31" s="22">
        <f t="shared" si="2"/>
        <v>6.9335336535548464E-2</v>
      </c>
      <c r="P31" s="23">
        <f t="shared" si="3"/>
        <v>0.12143739869572441</v>
      </c>
      <c r="Q31" s="70">
        <v>22214</v>
      </c>
      <c r="R31" s="21">
        <v>0</v>
      </c>
      <c r="S31" s="23">
        <f t="shared" si="4"/>
        <v>0</v>
      </c>
    </row>
    <row r="32" spans="1:19" ht="51" x14ac:dyDescent="0.25">
      <c r="A32" s="17"/>
      <c r="B32" s="19">
        <v>5005005</v>
      </c>
      <c r="C32" s="19" t="s">
        <v>1864</v>
      </c>
      <c r="D32" s="68">
        <v>3000649</v>
      </c>
      <c r="E32" s="19" t="s">
        <v>1840</v>
      </c>
      <c r="F32" s="69">
        <v>60</v>
      </c>
      <c r="G32" s="19" t="s">
        <v>318</v>
      </c>
      <c r="H32" s="20">
        <v>0.29013</v>
      </c>
      <c r="I32" s="21">
        <v>0.81780399999999998</v>
      </c>
      <c r="J32" s="21">
        <f t="shared" si="0"/>
        <v>0.15486826038102208</v>
      </c>
      <c r="K32" s="21">
        <v>3.2045600120909512E-2</v>
      </c>
      <c r="L32" s="21">
        <v>8.686800981831766E-2</v>
      </c>
      <c r="M32" s="21">
        <v>3.5954650441794911E-2</v>
      </c>
      <c r="N32" s="22">
        <f t="shared" si="1"/>
        <v>3.9184939326427255E-2</v>
      </c>
      <c r="O32" s="22">
        <f t="shared" si="2"/>
        <v>0.14540600185279992</v>
      </c>
      <c r="P32" s="23">
        <f t="shared" si="3"/>
        <v>0.18937087661716265</v>
      </c>
      <c r="Q32" s="70">
        <v>45</v>
      </c>
      <c r="R32" s="21">
        <v>0</v>
      </c>
      <c r="S32" s="23">
        <f t="shared" si="4"/>
        <v>0</v>
      </c>
    </row>
    <row r="33" spans="1:19" ht="38.25" x14ac:dyDescent="0.25">
      <c r="A33" s="17"/>
      <c r="B33" s="19">
        <v>5005006</v>
      </c>
      <c r="C33" s="19" t="s">
        <v>1865</v>
      </c>
      <c r="D33" s="68">
        <v>3000650</v>
      </c>
      <c r="E33" s="19" t="s">
        <v>1841</v>
      </c>
      <c r="F33" s="69">
        <v>86</v>
      </c>
      <c r="G33" s="19" t="s">
        <v>508</v>
      </c>
      <c r="H33" s="20">
        <v>9.8027999999999995</v>
      </c>
      <c r="I33" s="21">
        <v>2.5184419999999998</v>
      </c>
      <c r="J33" s="21">
        <f t="shared" si="0"/>
        <v>0.67339673122296517</v>
      </c>
      <c r="K33" s="21">
        <v>0.37087261747365119</v>
      </c>
      <c r="L33" s="21">
        <v>0.14506760317635781</v>
      </c>
      <c r="M33" s="21">
        <v>0.15745651057295618</v>
      </c>
      <c r="N33" s="22">
        <f t="shared" si="1"/>
        <v>0.14726271936127622</v>
      </c>
      <c r="O33" s="22">
        <f t="shared" si="2"/>
        <v>0.20486484129871127</v>
      </c>
      <c r="P33" s="23">
        <f t="shared" si="3"/>
        <v>0.26738623769098724</v>
      </c>
      <c r="Q33" s="70">
        <v>5574</v>
      </c>
      <c r="R33" s="21">
        <v>0</v>
      </c>
      <c r="S33" s="23">
        <f t="shared" si="4"/>
        <v>0</v>
      </c>
    </row>
    <row r="34" spans="1:19" ht="38.25" x14ac:dyDescent="0.25">
      <c r="A34" s="17"/>
      <c r="B34" s="19">
        <v>5005007</v>
      </c>
      <c r="C34" s="19" t="s">
        <v>1866</v>
      </c>
      <c r="D34" s="68">
        <v>3000650</v>
      </c>
      <c r="E34" s="19" t="s">
        <v>1841</v>
      </c>
      <c r="F34" s="69">
        <v>87</v>
      </c>
      <c r="G34" s="19" t="s">
        <v>403</v>
      </c>
      <c r="H34" s="20">
        <v>0.46797799999999995</v>
      </c>
      <c r="I34" s="21">
        <v>0.50654699999999997</v>
      </c>
      <c r="J34" s="21">
        <f t="shared" si="0"/>
        <v>0.13477620236244547</v>
      </c>
      <c r="K34" s="21">
        <v>3.960432122767088E-2</v>
      </c>
      <c r="L34" s="21">
        <v>4.3920440941292327E-2</v>
      </c>
      <c r="M34" s="21">
        <v>5.1251440193482267E-2</v>
      </c>
      <c r="N34" s="22">
        <f t="shared" si="1"/>
        <v>7.8184889512070713E-2</v>
      </c>
      <c r="O34" s="22">
        <f t="shared" si="2"/>
        <v>0.16489044880132192</v>
      </c>
      <c r="P34" s="23">
        <f t="shared" si="3"/>
        <v>0.26606850373695923</v>
      </c>
      <c r="Q34" s="70">
        <v>933</v>
      </c>
      <c r="R34" s="21">
        <v>0</v>
      </c>
      <c r="S34" s="23">
        <f t="shared" si="4"/>
        <v>0</v>
      </c>
    </row>
    <row r="35" spans="1:19" ht="38.25" x14ac:dyDescent="0.25">
      <c r="A35" s="17"/>
      <c r="B35" s="19">
        <v>5005008</v>
      </c>
      <c r="C35" s="19" t="s">
        <v>1867</v>
      </c>
      <c r="D35" s="68">
        <v>3000650</v>
      </c>
      <c r="E35" s="19" t="s">
        <v>1841</v>
      </c>
      <c r="F35" s="69">
        <v>87</v>
      </c>
      <c r="G35" s="19" t="s">
        <v>403</v>
      </c>
      <c r="H35" s="20">
        <v>6.8474000000000007E-2</v>
      </c>
      <c r="I35" s="21">
        <v>4.1339999999999995E-2</v>
      </c>
      <c r="J35" s="21">
        <f t="shared" si="0"/>
        <v>1.9163230035701417E-2</v>
      </c>
      <c r="K35" s="21">
        <v>1.1499999709485564E-4</v>
      </c>
      <c r="L35" s="21">
        <v>5.5861699984234292E-3</v>
      </c>
      <c r="M35" s="21">
        <v>1.3462060040183133E-2</v>
      </c>
      <c r="N35" s="22">
        <f t="shared" si="1"/>
        <v>2.781809315308555E-3</v>
      </c>
      <c r="O35" s="22">
        <f t="shared" si="2"/>
        <v>0.13790928871597208</v>
      </c>
      <c r="P35" s="23">
        <f t="shared" si="3"/>
        <v>0.46355176670782339</v>
      </c>
      <c r="Q35" s="70">
        <v>983</v>
      </c>
      <c r="R35" s="21">
        <v>0</v>
      </c>
      <c r="S35" s="23">
        <f t="shared" si="4"/>
        <v>0</v>
      </c>
    </row>
    <row r="36" spans="1:19" ht="38.25" x14ac:dyDescent="0.25">
      <c r="A36" s="17"/>
      <c r="B36" s="19">
        <v>5005009</v>
      </c>
      <c r="C36" s="19" t="s">
        <v>1868</v>
      </c>
      <c r="D36" s="68">
        <v>3000650</v>
      </c>
      <c r="E36" s="19" t="s">
        <v>1841</v>
      </c>
      <c r="F36" s="69">
        <v>87</v>
      </c>
      <c r="G36" s="19" t="s">
        <v>403</v>
      </c>
      <c r="H36" s="20">
        <v>3.1788999999999998E-2</v>
      </c>
      <c r="I36" s="21">
        <v>3.1179999999999996E-2</v>
      </c>
      <c r="J36" s="21">
        <f t="shared" si="0"/>
        <v>3.0908699828842146E-3</v>
      </c>
      <c r="K36" s="21">
        <v>6.9999998231651261E-5</v>
      </c>
      <c r="L36" s="21">
        <v>2.170619980461197E-3</v>
      </c>
      <c r="M36" s="21">
        <v>8.5025000419136632E-4</v>
      </c>
      <c r="N36" s="22">
        <f t="shared" si="1"/>
        <v>2.2450288079426321E-3</v>
      </c>
      <c r="O36" s="22">
        <f t="shared" si="2"/>
        <v>7.1860807527031709E-2</v>
      </c>
      <c r="P36" s="23">
        <f t="shared" si="3"/>
        <v>9.9129890406806129E-2</v>
      </c>
      <c r="Q36" s="70">
        <v>5</v>
      </c>
      <c r="R36" s="21">
        <v>0</v>
      </c>
      <c r="S36" s="23">
        <f t="shared" si="4"/>
        <v>0</v>
      </c>
    </row>
    <row r="37" spans="1:19" ht="38.25" x14ac:dyDescent="0.25">
      <c r="A37" s="17"/>
      <c r="B37" s="19">
        <v>5005010</v>
      </c>
      <c r="C37" s="19" t="s">
        <v>1869</v>
      </c>
      <c r="D37" s="68">
        <v>3000650</v>
      </c>
      <c r="E37" s="19" t="s">
        <v>1841</v>
      </c>
      <c r="F37" s="69">
        <v>60</v>
      </c>
      <c r="G37" s="19" t="s">
        <v>318</v>
      </c>
      <c r="H37" s="20">
        <v>0.17896800000000002</v>
      </c>
      <c r="I37" s="21">
        <v>0.176561</v>
      </c>
      <c r="J37" s="21">
        <f t="shared" si="0"/>
        <v>5.2076500105613377E-2</v>
      </c>
      <c r="K37" s="21">
        <v>4.2799998918781057E-3</v>
      </c>
      <c r="L37" s="21">
        <v>9.6185499569401145E-3</v>
      </c>
      <c r="M37" s="21">
        <v>3.8177950256795157E-2</v>
      </c>
      <c r="N37" s="22">
        <f t="shared" si="1"/>
        <v>2.4240913292732289E-2</v>
      </c>
      <c r="O37" s="22">
        <f t="shared" si="2"/>
        <v>7.8718119226886013E-2</v>
      </c>
      <c r="P37" s="23">
        <f t="shared" si="3"/>
        <v>0.29494905503261409</v>
      </c>
      <c r="Q37" s="70">
        <v>16.899999999999999</v>
      </c>
      <c r="R37" s="21">
        <v>0</v>
      </c>
      <c r="S37" s="23">
        <f t="shared" si="4"/>
        <v>0</v>
      </c>
    </row>
    <row r="38" spans="1:19" ht="15.75" thickBot="1" x14ac:dyDescent="0.3">
      <c r="A38" s="41" t="s">
        <v>302</v>
      </c>
      <c r="B38" s="43"/>
      <c r="C38" s="43"/>
      <c r="D38" s="65"/>
      <c r="E38" s="43"/>
      <c r="F38" s="66"/>
      <c r="G38" s="43"/>
      <c r="H38" s="44">
        <f t="shared" ref="H38:M38" ca="1" si="5">OFFSET(H38,-MATCH("PROYECTOS",$A$8:$A$47,0)-1,0)-(OFFSET(H38,-MATCH("PROYECTOS",$A$8:$A$47,0),0))</f>
        <v>472.49500000000006</v>
      </c>
      <c r="I38" s="45">
        <f t="shared" ca="1" si="5"/>
        <v>473.50466200000005</v>
      </c>
      <c r="J38" s="45">
        <f t="shared" ca="1" si="5"/>
        <v>14.068546010019418</v>
      </c>
      <c r="K38" s="45">
        <f t="shared" ca="1" si="5"/>
        <v>3.6607655349653214</v>
      </c>
      <c r="L38" s="45">
        <f t="shared" ca="1" si="5"/>
        <v>6.6850890892092139</v>
      </c>
      <c r="M38" s="45">
        <f t="shared" ca="1" si="5"/>
        <v>3.7226913858448825</v>
      </c>
      <c r="N38" s="46">
        <f t="shared" ca="1" si="1"/>
        <v>7.7312132883821973E-3</v>
      </c>
      <c r="O38" s="46">
        <f t="shared" ca="1" si="2"/>
        <v>2.1849530647650803E-2</v>
      </c>
      <c r="P38" s="47">
        <f t="shared" ca="1" si="3"/>
        <v>2.9711525860371395E-2</v>
      </c>
      <c r="Q38" s="67"/>
      <c r="R38" s="45"/>
      <c r="S38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124</v>
      </c>
      <c r="B1" s="50" t="s">
        <v>83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1874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52.890268999999996</v>
      </c>
      <c r="E6" s="14">
        <v>60.385546000000005</v>
      </c>
      <c r="F6" s="14">
        <v>13.866467463840763</v>
      </c>
      <c r="G6" s="14">
        <v>5.7509328018049928</v>
      </c>
      <c r="H6" s="14">
        <v>4.4461121216554602</v>
      </c>
      <c r="I6" s="14">
        <v>3.6694225403803102</v>
      </c>
      <c r="J6" s="15">
        <v>9.5236909869209296E-2</v>
      </c>
      <c r="K6" s="15">
        <v>0.16886565741179937</v>
      </c>
      <c r="L6" s="16">
        <v>0.22963222794807159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52.890268999999996</v>
      </c>
      <c r="E7" s="38">
        <f ca="1">SUM(E8:OFFSET(E6,MATCH("GOBIERNOS REGIONALES",$A$8:$A$50,0),0))</f>
        <v>60.385546000000005</v>
      </c>
      <c r="F7" s="38">
        <f ca="1">SUM(F8:OFFSET(F6,MATCH("GOBIERNOS REGIONALES",$A$8:$A$50,0),0))</f>
        <v>13.866467463840763</v>
      </c>
      <c r="G7" s="38">
        <f ca="1">SUM(G8:OFFSET(G6,MATCH("GOBIERNOS REGIONALES",$A$8:$A$50,0),0))</f>
        <v>5.7509328018049928</v>
      </c>
      <c r="H7" s="38">
        <f ca="1">SUM(H8:OFFSET(H6,MATCH("GOBIERNOS REGIONALES",$A$8:$A$50,0),0))</f>
        <v>4.4461121216554602</v>
      </c>
      <c r="I7" s="38">
        <f ca="1">SUM(I8:OFFSET(I6,MATCH("GOBIERNOS REGIONALES",$A$8:$A$50,0),0))</f>
        <v>3.6694225403803102</v>
      </c>
      <c r="J7" s="39">
        <f ca="1">IFERROR(G7/E7,0)</f>
        <v>9.5236909869209296E-2</v>
      </c>
      <c r="K7" s="39">
        <f ca="1">IFERROR(SUM(G7,H7)/E7,0)</f>
        <v>0.16886565741179937</v>
      </c>
      <c r="L7" s="40">
        <f ca="1">IFERROR(SUM(G7,H7,I7)/E7,0)</f>
        <v>0.22963222794807159</v>
      </c>
      <c r="M7" s="4"/>
    </row>
    <row r="8" spans="1:13" ht="25.5" x14ac:dyDescent="0.25">
      <c r="A8" s="17"/>
      <c r="B8" s="18">
        <v>19</v>
      </c>
      <c r="C8" s="19" t="s">
        <v>120</v>
      </c>
      <c r="D8" s="20">
        <v>52.890268999999996</v>
      </c>
      <c r="E8" s="21">
        <v>60.385546000000005</v>
      </c>
      <c r="F8" s="21">
        <f t="shared" ref="F8:F10" si="0">SUM(G8,H8,I8)</f>
        <v>13.866467463840763</v>
      </c>
      <c r="G8" s="21">
        <v>5.7509328018049928</v>
      </c>
      <c r="H8" s="21">
        <v>4.4461121216554602</v>
      </c>
      <c r="I8" s="21">
        <v>3.6694225403803102</v>
      </c>
      <c r="J8" s="22">
        <f t="shared" ref="J8:J10" si="1">IFERROR(G8/E8,0)</f>
        <v>9.5236909869209296E-2</v>
      </c>
      <c r="K8" s="22">
        <f t="shared" ref="K8:K10" si="2">IFERROR(SUM(G8,H8)/E8,0)</f>
        <v>0.16886565741179937</v>
      </c>
      <c r="L8" s="23">
        <f t="shared" ref="L8:L10" si="3">IFERROR(SUM(G8,H8,I8)/E8,0)</f>
        <v>0.22963222794807159</v>
      </c>
      <c r="M8" s="4"/>
    </row>
    <row r="9" spans="1:13" ht="15.75" thickBot="1" x14ac:dyDescent="0.3">
      <c r="A9" s="41" t="s">
        <v>214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241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124</v>
      </c>
      <c r="B1" s="51" t="s">
        <v>83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1875</v>
      </c>
      <c r="N2" s="72" t="s">
        <v>1892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52.890268999999996</v>
      </c>
      <c r="E6" s="14">
        <f ca="1">SUM(E7:OFFSET(E7,50,0))</f>
        <v>60.385546000000005</v>
      </c>
      <c r="F6" s="14">
        <f ca="1">SUM(F7:OFFSET(F7,50,0))</f>
        <v>13.866467463840763</v>
      </c>
      <c r="G6" s="14">
        <f ca="1">SUM(G7:OFFSET(G7,50,0))</f>
        <v>5.7509328018049928</v>
      </c>
      <c r="H6" s="14">
        <f ca="1">SUM(H7:OFFSET(H7,50,0))</f>
        <v>4.4461121216554602</v>
      </c>
      <c r="I6" s="14">
        <f ca="1">SUM(I7:OFFSET(I7,50,0))</f>
        <v>3.6694225403803102</v>
      </c>
      <c r="J6" s="15">
        <f ca="1">IFERROR(G6/E6,0)</f>
        <v>9.5236909869209296E-2</v>
      </c>
      <c r="K6" s="15">
        <f ca="1">IFERROR(SUM(G6,H6)/E6,0)</f>
        <v>0.16886565741179937</v>
      </c>
      <c r="L6" s="16">
        <f ca="1">IFERROR(SUM(G6,H6,I6)/E6,0)</f>
        <v>0.22963222794807159</v>
      </c>
      <c r="M6" s="4"/>
      <c r="O6" s="5" t="s">
        <v>321</v>
      </c>
      <c r="P6" s="71" t="s">
        <v>322</v>
      </c>
    </row>
    <row r="7" spans="1:16" ht="15.75" thickBot="1" x14ac:dyDescent="0.3">
      <c r="A7" s="24"/>
      <c r="B7" s="56">
        <v>15</v>
      </c>
      <c r="C7" s="26" t="s">
        <v>272</v>
      </c>
      <c r="D7" s="27">
        <v>52.890268999999996</v>
      </c>
      <c r="E7" s="28">
        <v>60.385546000000005</v>
      </c>
      <c r="F7" s="28">
        <f>SUM(G7,H7,I7)</f>
        <v>13.866467463840763</v>
      </c>
      <c r="G7" s="28">
        <v>5.7509328018049928</v>
      </c>
      <c r="H7" s="28">
        <v>4.4461121216554602</v>
      </c>
      <c r="I7" s="28">
        <v>3.6694225403803102</v>
      </c>
      <c r="J7" s="29">
        <f>IFERROR(G7/E7,0)</f>
        <v>9.5236909869209296E-2</v>
      </c>
      <c r="K7" s="29">
        <f>IFERROR(SUM(G7,H7)/E7,0)</f>
        <v>0.16886565741179937</v>
      </c>
      <c r="L7" s="30">
        <f>IFERROR(SUM(G7,H7,I7)/E7,0)</f>
        <v>0.22963222794807159</v>
      </c>
      <c r="M7" s="4"/>
      <c r="N7" t="s">
        <v>272</v>
      </c>
      <c r="O7" s="5">
        <v>13.866467463840763</v>
      </c>
      <c r="P7" s="71">
        <v>0.22963222794807159</v>
      </c>
    </row>
    <row r="8" spans="1:16" x14ac:dyDescent="0.25">
      <c r="O8" s="5"/>
      <c r="P8" s="71"/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topLeftCell="A8" workbookViewId="0">
      <selection activeCell="A21" sqref="A21:D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124</v>
      </c>
      <c r="B1" s="49" t="s">
        <v>83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1876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52.890268999999996</v>
      </c>
      <c r="E6" s="14">
        <v>60.385546000000005</v>
      </c>
      <c r="F6" s="14">
        <v>13.866467463840763</v>
      </c>
      <c r="G6" s="14">
        <v>5.7509328018049928</v>
      </c>
      <c r="H6" s="14">
        <v>4.4461121216554602</v>
      </c>
      <c r="I6" s="14">
        <v>3.6694225403803102</v>
      </c>
      <c r="J6" s="15">
        <v>9.5236909869209296E-2</v>
      </c>
      <c r="K6" s="15">
        <v>0.16886565741179937</v>
      </c>
      <c r="L6" s="16">
        <v>0.22963222794807159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52.890268999999989</v>
      </c>
      <c r="E7" s="38">
        <f ca="1">SUM(E8:OFFSET(E6,MATCH("PROYECTOS",$A$8:$A$50,0),0))</f>
        <v>60.385546000000005</v>
      </c>
      <c r="F7" s="38">
        <f ca="1">SUM(F8:OFFSET(F6,MATCH("PROYECTOS",$A$8:$A$50,0),0))</f>
        <v>13.866467463840763</v>
      </c>
      <c r="G7" s="38">
        <f ca="1">SUM(G8:OFFSET(G6,MATCH("PROYECTOS",$A$8:$A$50,0),0))</f>
        <v>5.7509328018049928</v>
      </c>
      <c r="H7" s="38">
        <f ca="1">SUM(H8:OFFSET(H6,MATCH("PROYECTOS",$A$8:$A$50,0),0))</f>
        <v>4.4461121216554602</v>
      </c>
      <c r="I7" s="38">
        <f ca="1">SUM(I8:OFFSET(I6,MATCH("PROYECTOS",$A$8:$A$50,0),0))</f>
        <v>3.6694225403803102</v>
      </c>
      <c r="J7" s="39">
        <f ca="1">IFERROR(G7/E7,0)</f>
        <v>9.5236909869209296E-2</v>
      </c>
      <c r="K7" s="39">
        <f ca="1">IFERROR(SUM(G7,H7)/E7,0)</f>
        <v>0.16886565741179937</v>
      </c>
      <c r="L7" s="40">
        <f ca="1">IFERROR(SUM(G7,H7,I7)/E7,0)</f>
        <v>0.22963222794807159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21.362056999999997</v>
      </c>
      <c r="E8" s="21">
        <v>21.23577400000001</v>
      </c>
      <c r="F8" s="21">
        <f t="shared" ref="F8:F11" si="0">SUM(G8,H8,I8)</f>
        <v>4.7677592626528167</v>
      </c>
      <c r="G8" s="21">
        <v>1.611597379507657</v>
      </c>
      <c r="H8" s="21">
        <v>1.7890019925762317</v>
      </c>
      <c r="I8" s="21">
        <v>1.3671598905689279</v>
      </c>
      <c r="J8" s="22">
        <f t="shared" ref="J8:J12" si="1">IFERROR(G8/E8,0)</f>
        <v>7.5890682369649271E-2</v>
      </c>
      <c r="K8" s="22">
        <f t="shared" ref="K8:K12" si="2">IFERROR(SUM(G8,H8)/E8,0)</f>
        <v>0.1601354098081797</v>
      </c>
      <c r="L8" s="23">
        <f t="shared" ref="L8:L12" si="3">IFERROR(SUM(G8,H8,I8)/E8,0)</f>
        <v>0.22451544561798475</v>
      </c>
      <c r="M8" s="4"/>
    </row>
    <row r="9" spans="1:13" ht="25.5" x14ac:dyDescent="0.25">
      <c r="A9" s="17"/>
      <c r="B9" s="19">
        <v>3000651</v>
      </c>
      <c r="C9" s="19" t="s">
        <v>1878</v>
      </c>
      <c r="D9" s="20">
        <v>8.0134179999999997</v>
      </c>
      <c r="E9" s="21">
        <v>12.728301999999998</v>
      </c>
      <c r="F9" s="21">
        <f t="shared" si="0"/>
        <v>2.8151135886637348</v>
      </c>
      <c r="G9" s="21">
        <v>1.2439763417787617</v>
      </c>
      <c r="H9" s="21">
        <v>0.87548275663357344</v>
      </c>
      <c r="I9" s="21">
        <v>0.69565449025139969</v>
      </c>
      <c r="J9" s="22">
        <f t="shared" si="1"/>
        <v>9.7733094467648704E-2</v>
      </c>
      <c r="K9" s="22">
        <f t="shared" si="2"/>
        <v>0.16651546281761193</v>
      </c>
      <c r="L9" s="23">
        <f t="shared" si="3"/>
        <v>0.22116960994983742</v>
      </c>
      <c r="M9" s="4"/>
    </row>
    <row r="10" spans="1:13" ht="38.25" x14ac:dyDescent="0.25">
      <c r="A10" s="17"/>
      <c r="B10" s="19">
        <v>3000652</v>
      </c>
      <c r="C10" s="19" t="s">
        <v>1879</v>
      </c>
      <c r="D10" s="20">
        <v>9.9418579999999999</v>
      </c>
      <c r="E10" s="21">
        <v>12.139845000000001</v>
      </c>
      <c r="F10" s="21">
        <f t="shared" si="0"/>
        <v>2.7966379437311844</v>
      </c>
      <c r="G10" s="21">
        <v>1.2744992790285323</v>
      </c>
      <c r="H10" s="21">
        <v>0.88394581335160183</v>
      </c>
      <c r="I10" s="21">
        <v>0.63819285135105019</v>
      </c>
      <c r="J10" s="22">
        <f t="shared" si="1"/>
        <v>0.10498480656289534</v>
      </c>
      <c r="K10" s="22">
        <f t="shared" si="2"/>
        <v>0.17779840618888743</v>
      </c>
      <c r="L10" s="23">
        <f t="shared" si="3"/>
        <v>0.23036850501231146</v>
      </c>
      <c r="M10" s="4"/>
    </row>
    <row r="11" spans="1:13" x14ac:dyDescent="0.25">
      <c r="A11" s="17"/>
      <c r="B11" s="19">
        <v>3000653</v>
      </c>
      <c r="C11" s="19" t="s">
        <v>1880</v>
      </c>
      <c r="D11" s="20">
        <v>13.572935999999999</v>
      </c>
      <c r="E11" s="21">
        <v>14.281624999999998</v>
      </c>
      <c r="F11" s="21">
        <f t="shared" si="0"/>
        <v>3.4869566687930273</v>
      </c>
      <c r="G11" s="21">
        <v>1.6208598014900417</v>
      </c>
      <c r="H11" s="21">
        <v>0.89768155909405323</v>
      </c>
      <c r="I11" s="21">
        <v>0.9684153082089324</v>
      </c>
      <c r="J11" s="22">
        <f t="shared" si="1"/>
        <v>0.11349267338205855</v>
      </c>
      <c r="K11" s="22">
        <f t="shared" si="2"/>
        <v>0.17634837496321989</v>
      </c>
      <c r="L11" s="23">
        <f t="shared" si="3"/>
        <v>0.24415685671574683</v>
      </c>
      <c r="M11" s="4"/>
    </row>
    <row r="12" spans="1:13" ht="15.75" thickBot="1" x14ac:dyDescent="0.3">
      <c r="A12" s="41" t="s">
        <v>302</v>
      </c>
      <c r="B12" s="43"/>
      <c r="C12" s="43"/>
      <c r="D12" s="44">
        <f ca="1">OFFSET(D12,-MATCH("PROYECTOS",$A$8:$A$50,0)-1,0)-(OFFSET(D12,-MATCH("PROYECTOS",$A$8:$A$50,0),0))</f>
        <v>0</v>
      </c>
      <c r="E12" s="45">
        <f t="shared" ref="E12:I12" ca="1" si="4">OFFSET(E12,-MATCH("PROYECTOS",$A$8:$A$50,0)-1,0)-(OFFSET(E12,-MATCH("PROYECTOS",$A$8:$A$50,0),0))</f>
        <v>0</v>
      </c>
      <c r="F12" s="45">
        <f t="shared" ca="1" si="4"/>
        <v>0</v>
      </c>
      <c r="G12" s="45">
        <f t="shared" ca="1" si="4"/>
        <v>0</v>
      </c>
      <c r="H12" s="45">
        <f t="shared" ca="1" si="4"/>
        <v>0</v>
      </c>
      <c r="I12" s="45">
        <f t="shared" ca="1" si="4"/>
        <v>0</v>
      </c>
      <c r="J12" s="46">
        <f t="shared" ca="1" si="1"/>
        <v>0</v>
      </c>
      <c r="K12" s="46">
        <f t="shared" ca="1" si="2"/>
        <v>0</v>
      </c>
      <c r="L12" s="47">
        <f t="shared" ca="1" si="3"/>
        <v>0</v>
      </c>
      <c r="M12" s="4"/>
    </row>
    <row r="13" spans="1:13" ht="15.75" thickBot="1" x14ac:dyDescent="0.3"/>
    <row r="14" spans="1:13" ht="15.75" thickBot="1" x14ac:dyDescent="0.3">
      <c r="A14" s="89" t="s">
        <v>324</v>
      </c>
      <c r="B14" s="90"/>
      <c r="C14" s="90"/>
      <c r="D14" s="91"/>
    </row>
    <row r="15" spans="1:13" ht="15.75" thickBot="1" x14ac:dyDescent="0.3">
      <c r="A15" s="1" t="s">
        <v>1893</v>
      </c>
    </row>
    <row r="16" spans="1:13" ht="45" customHeight="1" x14ac:dyDescent="0.25">
      <c r="A16" s="82" t="s">
        <v>326</v>
      </c>
      <c r="B16" s="83"/>
      <c r="C16" s="83"/>
      <c r="D16" s="94" t="s">
        <v>327</v>
      </c>
    </row>
    <row r="17" spans="1:4" ht="15.75" thickBot="1" x14ac:dyDescent="0.3">
      <c r="A17" s="92"/>
      <c r="B17" s="93"/>
      <c r="C17" s="93"/>
      <c r="D17" s="95"/>
    </row>
    <row r="18" spans="1:4" x14ac:dyDescent="0.25">
      <c r="A18" s="17"/>
      <c r="B18" s="19">
        <v>3000001</v>
      </c>
      <c r="C18" s="19" t="s">
        <v>284</v>
      </c>
      <c r="D18" s="23">
        <v>0.22451544561798475</v>
      </c>
    </row>
    <row r="19" spans="1:4" ht="25.5" x14ac:dyDescent="0.25">
      <c r="A19" s="17"/>
      <c r="B19" s="19">
        <v>3000651</v>
      </c>
      <c r="C19" s="19" t="s">
        <v>1878</v>
      </c>
      <c r="D19" s="23">
        <v>0.22116960994983742</v>
      </c>
    </row>
    <row r="20" spans="1:4" ht="38.25" x14ac:dyDescent="0.25">
      <c r="A20" s="17"/>
      <c r="B20" s="19">
        <v>3000652</v>
      </c>
      <c r="C20" s="19" t="s">
        <v>1879</v>
      </c>
      <c r="D20" s="23">
        <v>0.23036850501231146</v>
      </c>
    </row>
    <row r="21" spans="1:4" ht="15.75" thickBot="1" x14ac:dyDescent="0.3">
      <c r="A21" s="24"/>
      <c r="B21" s="26">
        <v>3000653</v>
      </c>
      <c r="C21" s="26" t="s">
        <v>1880</v>
      </c>
      <c r="D21" s="30">
        <v>0.24415685671574683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topLeftCell="A12" workbookViewId="0">
      <selection activeCell="A18" sqref="A18:XFD4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124</v>
      </c>
      <c r="B1" s="49" t="s">
        <v>83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1877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52.890268999999996</v>
      </c>
      <c r="I6" s="14">
        <v>60.385546000000005</v>
      </c>
      <c r="J6" s="14">
        <v>13.866467463840763</v>
      </c>
      <c r="K6" s="14">
        <v>5.7509328018049928</v>
      </c>
      <c r="L6" s="14">
        <v>4.4461121216554602</v>
      </c>
      <c r="M6" s="14">
        <v>3.6694225403803102</v>
      </c>
      <c r="N6" s="15">
        <v>9.5236909869209296E-2</v>
      </c>
      <c r="O6" s="15">
        <v>0.16886565741179937</v>
      </c>
      <c r="P6" s="16">
        <v>0.22963222794807159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SUM(H8:OFFSET(H6,MATCH("PROYECTOS",$A$8:$A$27,0),0))</f>
        <v>52.890268999999996</v>
      </c>
      <c r="I7" s="38">
        <f ca="1">SUM(I8:OFFSET(I6,MATCH("PROYECTOS",$A$8:$A$27,0),0))</f>
        <v>60.385546000000005</v>
      </c>
      <c r="J7" s="38">
        <f ca="1">SUM(J8:OFFSET(J6,MATCH("PROYECTOS",$A$8:$A$27,0),0))</f>
        <v>13.866467463840763</v>
      </c>
      <c r="K7" s="38">
        <f ca="1">SUM(K8:OFFSET(K6,MATCH("PROYECTOS",$A$8:$A$27,0),0))</f>
        <v>5.7509328018049928</v>
      </c>
      <c r="L7" s="38">
        <f ca="1">SUM(L8:OFFSET(L6,MATCH("PROYECTOS",$A$8:$A$27,0),0))</f>
        <v>4.4461121216554602</v>
      </c>
      <c r="M7" s="38">
        <f ca="1">SUM(M8:OFFSET(M6,MATCH("PROYECTOS",$A$8:$A$27,0),0))</f>
        <v>3.6694225403803102</v>
      </c>
      <c r="N7" s="39">
        <f ca="1">IFERROR(K7/I7,0)</f>
        <v>9.5236909869209296E-2</v>
      </c>
      <c r="O7" s="39">
        <f ca="1">IFERROR(SUM(K7,L7)/I7,0)</f>
        <v>0.16886565741179937</v>
      </c>
      <c r="P7" s="40">
        <f ca="1">IFERROR(SUM(K7,L7,M7)/I7,0)</f>
        <v>0.22963222794807159</v>
      </c>
      <c r="Q7" s="64"/>
      <c r="R7" s="38"/>
      <c r="S7" s="40"/>
    </row>
    <row r="8" spans="1:19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1</v>
      </c>
      <c r="G8" s="19" t="s">
        <v>539</v>
      </c>
      <c r="H8" s="20">
        <v>21.362056999999997</v>
      </c>
      <c r="I8" s="21">
        <v>21.23577400000001</v>
      </c>
      <c r="J8" s="21">
        <f t="shared" ref="J8:J17" si="0">SUM(K8,L8,M8)</f>
        <v>4.7677592626528167</v>
      </c>
      <c r="K8" s="21">
        <v>1.611597379507657</v>
      </c>
      <c r="L8" s="21">
        <v>1.7890019925762317</v>
      </c>
      <c r="M8" s="21">
        <v>1.3671598905689279</v>
      </c>
      <c r="N8" s="22">
        <f t="shared" ref="N8:N18" si="1">IFERROR(K8/I8,0)</f>
        <v>7.5890682369649271E-2</v>
      </c>
      <c r="O8" s="22">
        <f t="shared" ref="O8:O18" si="2">IFERROR(SUM(K8,L8)/I8,0)</f>
        <v>0.1601354098081797</v>
      </c>
      <c r="P8" s="23">
        <f t="shared" ref="P8:P18" si="3">IFERROR(SUM(K8,L8,M8)/I8,0)</f>
        <v>0.22451544561798475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5005011</v>
      </c>
      <c r="C9" s="19" t="s">
        <v>1881</v>
      </c>
      <c r="D9" s="68">
        <v>3000651</v>
      </c>
      <c r="E9" s="19" t="s">
        <v>1878</v>
      </c>
      <c r="F9" s="69">
        <v>303</v>
      </c>
      <c r="G9" s="19" t="s">
        <v>1693</v>
      </c>
      <c r="H9" s="20">
        <v>8.0134179999999997</v>
      </c>
      <c r="I9" s="21">
        <v>12.728301999999998</v>
      </c>
      <c r="J9" s="21">
        <f t="shared" si="0"/>
        <v>2.8151135886637348</v>
      </c>
      <c r="K9" s="21">
        <v>1.2439763417787617</v>
      </c>
      <c r="L9" s="21">
        <v>0.87548275663357344</v>
      </c>
      <c r="M9" s="21">
        <v>0.69565449025139969</v>
      </c>
      <c r="N9" s="22">
        <f t="shared" si="1"/>
        <v>9.7733094467648704E-2</v>
      </c>
      <c r="O9" s="22">
        <f t="shared" si="2"/>
        <v>0.16651546281761193</v>
      </c>
      <c r="P9" s="23">
        <f t="shared" si="3"/>
        <v>0.22116960994983742</v>
      </c>
      <c r="Q9" s="70">
        <v>0</v>
      </c>
      <c r="R9" s="21">
        <v>0</v>
      </c>
      <c r="S9" s="23">
        <f t="shared" ref="S9:S17" si="4">IFERROR(R9/Q9,0)</f>
        <v>0</v>
      </c>
    </row>
    <row r="10" spans="1:19" ht="38.25" x14ac:dyDescent="0.25">
      <c r="A10" s="17"/>
      <c r="B10" s="19">
        <v>5005014</v>
      </c>
      <c r="C10" s="19" t="s">
        <v>1882</v>
      </c>
      <c r="D10" s="68">
        <v>3000652</v>
      </c>
      <c r="E10" s="19" t="s">
        <v>1879</v>
      </c>
      <c r="F10" s="69">
        <v>303</v>
      </c>
      <c r="G10" s="19" t="s">
        <v>1693</v>
      </c>
      <c r="H10" s="20">
        <v>1.067661</v>
      </c>
      <c r="I10" s="21">
        <v>1.1433239999999998</v>
      </c>
      <c r="J10" s="21">
        <f t="shared" si="0"/>
        <v>0.31037582995122648</v>
      </c>
      <c r="K10" s="21">
        <v>0.15778524050256237</v>
      </c>
      <c r="L10" s="21">
        <v>7.6384549684007652E-2</v>
      </c>
      <c r="M10" s="21">
        <v>7.6206039764656452E-2</v>
      </c>
      <c r="N10" s="22">
        <f t="shared" si="1"/>
        <v>0.13800571010716334</v>
      </c>
      <c r="O10" s="22">
        <f t="shared" si="2"/>
        <v>0.2048148995267921</v>
      </c>
      <c r="P10" s="23">
        <f t="shared" si="3"/>
        <v>0.27146795654707373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5005015</v>
      </c>
      <c r="C11" s="19" t="s">
        <v>1883</v>
      </c>
      <c r="D11" s="68">
        <v>3000652</v>
      </c>
      <c r="E11" s="19" t="s">
        <v>1879</v>
      </c>
      <c r="F11" s="69">
        <v>53</v>
      </c>
      <c r="G11" s="19" t="s">
        <v>635</v>
      </c>
      <c r="H11" s="20">
        <v>1.3652310000000003</v>
      </c>
      <c r="I11" s="21">
        <v>1.440129</v>
      </c>
      <c r="J11" s="21">
        <f t="shared" si="0"/>
        <v>0.32348173512582434</v>
      </c>
      <c r="K11" s="21">
        <v>0.15203489705527318</v>
      </c>
      <c r="L11" s="21">
        <v>8.4250809559307527E-2</v>
      </c>
      <c r="M11" s="21">
        <v>8.719602851124364E-2</v>
      </c>
      <c r="N11" s="22">
        <f t="shared" si="1"/>
        <v>0.10557033227945078</v>
      </c>
      <c r="O11" s="22">
        <f t="shared" si="2"/>
        <v>0.16407259808987995</v>
      </c>
      <c r="P11" s="23">
        <f t="shared" si="3"/>
        <v>0.22461997163158601</v>
      </c>
      <c r="Q11" s="70">
        <v>0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5005017</v>
      </c>
      <c r="C12" s="19" t="s">
        <v>1884</v>
      </c>
      <c r="D12" s="68">
        <v>3000653</v>
      </c>
      <c r="E12" s="19" t="s">
        <v>1880</v>
      </c>
      <c r="F12" s="69">
        <v>303</v>
      </c>
      <c r="G12" s="19" t="s">
        <v>1693</v>
      </c>
      <c r="H12" s="20">
        <v>1.542014</v>
      </c>
      <c r="I12" s="21">
        <v>1.6218089999999998</v>
      </c>
      <c r="J12" s="21">
        <f t="shared" si="0"/>
        <v>0.44556433978323184</v>
      </c>
      <c r="K12" s="21">
        <v>0.21488185857924691</v>
      </c>
      <c r="L12" s="21">
        <v>0.11321599077928113</v>
      </c>
      <c r="M12" s="21">
        <v>0.11746649042470381</v>
      </c>
      <c r="N12" s="22">
        <f t="shared" si="1"/>
        <v>0.13249516964035032</v>
      </c>
      <c r="O12" s="22">
        <f t="shared" si="2"/>
        <v>0.20230363091987286</v>
      </c>
      <c r="P12" s="23">
        <f t="shared" si="3"/>
        <v>0.27473293080950462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5005018</v>
      </c>
      <c r="C13" s="19" t="s">
        <v>1885</v>
      </c>
      <c r="D13" s="68">
        <v>3000653</v>
      </c>
      <c r="E13" s="19" t="s">
        <v>1880</v>
      </c>
      <c r="F13" s="69">
        <v>53</v>
      </c>
      <c r="G13" s="19" t="s">
        <v>635</v>
      </c>
      <c r="H13" s="20">
        <v>3.9235419999999999</v>
      </c>
      <c r="I13" s="21">
        <v>4.2330119999999996</v>
      </c>
      <c r="J13" s="21">
        <f t="shared" si="0"/>
        <v>1.1028230652445927</v>
      </c>
      <c r="K13" s="21">
        <v>0.44075945770600811</v>
      </c>
      <c r="L13" s="21">
        <v>0.28750938054872677</v>
      </c>
      <c r="M13" s="21">
        <v>0.37455422698985785</v>
      </c>
      <c r="N13" s="22">
        <f t="shared" si="1"/>
        <v>0.10412431094124187</v>
      </c>
      <c r="O13" s="22">
        <f t="shared" si="2"/>
        <v>0.17204506820550827</v>
      </c>
      <c r="P13" s="23">
        <f t="shared" si="3"/>
        <v>0.26052916109016294</v>
      </c>
      <c r="Q13" s="70">
        <v>0</v>
      </c>
      <c r="R13" s="21">
        <v>0</v>
      </c>
      <c r="S13" s="23">
        <f t="shared" si="4"/>
        <v>0</v>
      </c>
    </row>
    <row r="14" spans="1:19" ht="51" x14ac:dyDescent="0.25">
      <c r="A14" s="17"/>
      <c r="B14" s="19">
        <v>5005019</v>
      </c>
      <c r="C14" s="19" t="s">
        <v>1886</v>
      </c>
      <c r="D14" s="68">
        <v>3000653</v>
      </c>
      <c r="E14" s="19" t="s">
        <v>1880</v>
      </c>
      <c r="F14" s="69">
        <v>287</v>
      </c>
      <c r="G14" s="19" t="s">
        <v>1890</v>
      </c>
      <c r="H14" s="20">
        <v>0.55016799999999999</v>
      </c>
      <c r="I14" s="21">
        <v>0.55016799999999999</v>
      </c>
      <c r="J14" s="21">
        <f t="shared" si="0"/>
        <v>0.10944905007090711</v>
      </c>
      <c r="K14" s="21">
        <v>5.0632981030503288E-2</v>
      </c>
      <c r="L14" s="21">
        <v>3.2277839929520269E-2</v>
      </c>
      <c r="M14" s="21">
        <v>2.6538229110883549E-2</v>
      </c>
      <c r="N14" s="22">
        <f t="shared" si="1"/>
        <v>9.2031853961886706E-2</v>
      </c>
      <c r="O14" s="22">
        <f t="shared" si="2"/>
        <v>0.15070091492057619</v>
      </c>
      <c r="P14" s="23">
        <f t="shared" si="3"/>
        <v>0.19893750649057579</v>
      </c>
      <c r="Q14" s="70">
        <v>0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5005594</v>
      </c>
      <c r="C15" s="19" t="s">
        <v>1887</v>
      </c>
      <c r="D15" s="68">
        <v>3000652</v>
      </c>
      <c r="E15" s="19" t="s">
        <v>1879</v>
      </c>
      <c r="F15" s="69">
        <v>602</v>
      </c>
      <c r="G15" s="19" t="s">
        <v>1887</v>
      </c>
      <c r="H15" s="20">
        <v>7.508966</v>
      </c>
      <c r="I15" s="21">
        <v>9.5563920000000007</v>
      </c>
      <c r="J15" s="21">
        <f t="shared" si="0"/>
        <v>2.1627803786541335</v>
      </c>
      <c r="K15" s="21">
        <v>0.96467914147069678</v>
      </c>
      <c r="L15" s="21">
        <v>0.72331045410828665</v>
      </c>
      <c r="M15" s="21">
        <v>0.4747907830751501</v>
      </c>
      <c r="N15" s="22">
        <f t="shared" si="1"/>
        <v>0.10094595758218131</v>
      </c>
      <c r="O15" s="22">
        <f t="shared" si="2"/>
        <v>0.17663461226569435</v>
      </c>
      <c r="P15" s="23">
        <f t="shared" si="3"/>
        <v>0.22631767079606335</v>
      </c>
      <c r="Q15" s="70">
        <v>0</v>
      </c>
      <c r="R15" s="21">
        <v>0</v>
      </c>
      <c r="S15" s="23">
        <f t="shared" si="4"/>
        <v>0</v>
      </c>
    </row>
    <row r="16" spans="1:19" x14ac:dyDescent="0.25">
      <c r="A16" s="17"/>
      <c r="B16" s="19">
        <v>5005595</v>
      </c>
      <c r="C16" s="19" t="s">
        <v>1888</v>
      </c>
      <c r="D16" s="68">
        <v>3000653</v>
      </c>
      <c r="E16" s="19" t="s">
        <v>1880</v>
      </c>
      <c r="F16" s="69">
        <v>611</v>
      </c>
      <c r="G16" s="19" t="s">
        <v>1891</v>
      </c>
      <c r="H16" s="20">
        <v>6.3105809999999991</v>
      </c>
      <c r="I16" s="21">
        <v>6.5464769999999985</v>
      </c>
      <c r="J16" s="21">
        <f t="shared" si="0"/>
        <v>1.5441205506258484</v>
      </c>
      <c r="K16" s="21">
        <v>0.76143086150386807</v>
      </c>
      <c r="L16" s="21">
        <v>0.3989823975989566</v>
      </c>
      <c r="M16" s="21">
        <v>0.38370729152302374</v>
      </c>
      <c r="N16" s="22">
        <f t="shared" si="1"/>
        <v>0.11631154611921317</v>
      </c>
      <c r="O16" s="22">
        <f t="shared" si="2"/>
        <v>0.17725766990441194</v>
      </c>
      <c r="P16" s="23">
        <f t="shared" si="3"/>
        <v>0.23587046141395573</v>
      </c>
      <c r="Q16" s="70">
        <v>0</v>
      </c>
      <c r="R16" s="21">
        <v>0</v>
      </c>
      <c r="S16" s="23">
        <f t="shared" si="4"/>
        <v>0</v>
      </c>
    </row>
    <row r="17" spans="1:19" ht="25.5" x14ac:dyDescent="0.25">
      <c r="A17" s="17"/>
      <c r="B17" s="19">
        <v>5005596</v>
      </c>
      <c r="C17" s="19" t="s">
        <v>1889</v>
      </c>
      <c r="D17" s="68">
        <v>3000653</v>
      </c>
      <c r="E17" s="19" t="s">
        <v>1880</v>
      </c>
      <c r="F17" s="69">
        <v>174</v>
      </c>
      <c r="G17" s="19" t="s">
        <v>1422</v>
      </c>
      <c r="H17" s="20">
        <v>1.246631</v>
      </c>
      <c r="I17" s="21">
        <v>1.3301589999999999</v>
      </c>
      <c r="J17" s="21">
        <f t="shared" si="0"/>
        <v>0.28499966306844726</v>
      </c>
      <c r="K17" s="21">
        <v>0.15315464267041534</v>
      </c>
      <c r="L17" s="21">
        <v>6.5695950237568468E-2</v>
      </c>
      <c r="M17" s="21">
        <v>6.6149070160463452E-2</v>
      </c>
      <c r="N17" s="22">
        <f t="shared" si="1"/>
        <v>0.11514010180017228</v>
      </c>
      <c r="O17" s="22">
        <f t="shared" si="2"/>
        <v>0.16452964864199229</v>
      </c>
      <c r="P17" s="23">
        <f t="shared" si="3"/>
        <v>0.2142598464307254</v>
      </c>
      <c r="Q17" s="70">
        <v>0</v>
      </c>
      <c r="R17" s="21">
        <v>0</v>
      </c>
      <c r="S17" s="23">
        <f t="shared" si="4"/>
        <v>0</v>
      </c>
    </row>
    <row r="18" spans="1:19" ht="15.75" thickBot="1" x14ac:dyDescent="0.3">
      <c r="A18" s="41" t="s">
        <v>302</v>
      </c>
      <c r="B18" s="43"/>
      <c r="C18" s="43"/>
      <c r="D18" s="65"/>
      <c r="E18" s="43"/>
      <c r="F18" s="66"/>
      <c r="G18" s="43"/>
      <c r="H18" s="44">
        <f t="shared" ref="H18:M18" ca="1" si="5">OFFSET(H18,-MATCH("PROYECTOS",$A$8:$A$27,0)-1,0)-(OFFSET(H18,-MATCH("PROYECTOS",$A$8:$A$27,0),0))</f>
        <v>0</v>
      </c>
      <c r="I18" s="45">
        <f t="shared" ca="1" si="5"/>
        <v>0</v>
      </c>
      <c r="J18" s="45">
        <f t="shared" ca="1" si="5"/>
        <v>0</v>
      </c>
      <c r="K18" s="45">
        <f t="shared" ca="1" si="5"/>
        <v>0</v>
      </c>
      <c r="L18" s="45">
        <f t="shared" ca="1" si="5"/>
        <v>0</v>
      </c>
      <c r="M18" s="45">
        <f t="shared" ca="1" si="5"/>
        <v>0</v>
      </c>
      <c r="N18" s="46">
        <f t="shared" ca="1" si="1"/>
        <v>0</v>
      </c>
      <c r="O18" s="46">
        <f t="shared" ca="1" si="2"/>
        <v>0</v>
      </c>
      <c r="P18" s="47">
        <f t="shared" ca="1" si="3"/>
        <v>0</v>
      </c>
      <c r="Q18" s="67"/>
      <c r="R18" s="45"/>
      <c r="S18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125</v>
      </c>
      <c r="B1" s="50" t="s">
        <v>84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1894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337.81463000000008</v>
      </c>
      <c r="E6" s="14">
        <v>387.23785600000002</v>
      </c>
      <c r="F6" s="14">
        <v>177.19139517846702</v>
      </c>
      <c r="G6" s="14">
        <v>35.89905915858526</v>
      </c>
      <c r="H6" s="14">
        <v>99.973471884050468</v>
      </c>
      <c r="I6" s="14">
        <v>41.318864135831291</v>
      </c>
      <c r="J6" s="15">
        <v>9.2705448608271554E-2</v>
      </c>
      <c r="K6" s="15">
        <v>0.35087615773452613</v>
      </c>
      <c r="L6" s="16">
        <v>0.45757766817732565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337.81463000000008</v>
      </c>
      <c r="E7" s="38">
        <f ca="1">SUM(E8:OFFSET(E6,MATCH("GOBIERNOS REGIONALES",$A$8:$A$50,0),0))</f>
        <v>387.23785600000019</v>
      </c>
      <c r="F7" s="38">
        <f ca="1">SUM(F8:OFFSET(F6,MATCH("GOBIERNOS REGIONALES",$A$8:$A$50,0),0))</f>
        <v>177.19139517846702</v>
      </c>
      <c r="G7" s="38">
        <f ca="1">SUM(G8:OFFSET(G6,MATCH("GOBIERNOS REGIONALES",$A$8:$A$50,0),0))</f>
        <v>35.89905915858526</v>
      </c>
      <c r="H7" s="38">
        <f ca="1">SUM(H8:OFFSET(H6,MATCH("GOBIERNOS REGIONALES",$A$8:$A$50,0),0))</f>
        <v>99.973471884050468</v>
      </c>
      <c r="I7" s="38">
        <f ca="1">SUM(I8:OFFSET(I6,MATCH("GOBIERNOS REGIONALES",$A$8:$A$50,0),0))</f>
        <v>41.318864135831291</v>
      </c>
      <c r="J7" s="39">
        <f ca="1">IFERROR(G7/E7,0)</f>
        <v>9.2705448608271512E-2</v>
      </c>
      <c r="K7" s="39">
        <f ca="1">IFERROR(SUM(G7,H7)/E7,0)</f>
        <v>0.35087615773452596</v>
      </c>
      <c r="L7" s="40">
        <f ca="1">IFERROR(SUM(G7,H7,I7)/E7,0)</f>
        <v>0.45757766817732543</v>
      </c>
      <c r="M7" s="4"/>
    </row>
    <row r="8" spans="1:13" ht="25.5" x14ac:dyDescent="0.25">
      <c r="A8" s="17"/>
      <c r="B8" s="18">
        <v>32</v>
      </c>
      <c r="C8" s="19" t="s">
        <v>124</v>
      </c>
      <c r="D8" s="20">
        <v>337.81463000000008</v>
      </c>
      <c r="E8" s="21">
        <v>387.23785600000019</v>
      </c>
      <c r="F8" s="21">
        <f t="shared" ref="F8:F10" si="0">SUM(G8,H8,I8)</f>
        <v>177.19139517846702</v>
      </c>
      <c r="G8" s="21">
        <v>35.89905915858526</v>
      </c>
      <c r="H8" s="21">
        <v>99.973471884050468</v>
      </c>
      <c r="I8" s="21">
        <v>41.318864135831291</v>
      </c>
      <c r="J8" s="22">
        <f t="shared" ref="J8:J10" si="1">IFERROR(G8/E8,0)</f>
        <v>9.2705448608271512E-2</v>
      </c>
      <c r="K8" s="22">
        <f t="shared" ref="K8:K10" si="2">IFERROR(SUM(G8,H8)/E8,0)</f>
        <v>0.35087615773452596</v>
      </c>
      <c r="L8" s="23">
        <f t="shared" ref="L8:L10" si="3">IFERROR(SUM(G8,H8,I8)/E8,0)</f>
        <v>0.45757766817732543</v>
      </c>
      <c r="M8" s="4"/>
    </row>
    <row r="9" spans="1:13" ht="15.75" thickBot="1" x14ac:dyDescent="0.3">
      <c r="A9" s="41" t="s">
        <v>214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241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125</v>
      </c>
      <c r="B1" s="51" t="s">
        <v>84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1895</v>
      </c>
      <c r="N2" s="72" t="s">
        <v>1912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337.81463000000008</v>
      </c>
      <c r="E6" s="14">
        <f ca="1">SUM(E7:OFFSET(E7,50,0))</f>
        <v>387.23785600000002</v>
      </c>
      <c r="F6" s="14">
        <f ca="1">SUM(F7:OFFSET(F7,50,0))</f>
        <v>177.19139517846702</v>
      </c>
      <c r="G6" s="14">
        <f ca="1">SUM(G7:OFFSET(G7,50,0))</f>
        <v>35.89905915858526</v>
      </c>
      <c r="H6" s="14">
        <f ca="1">SUM(H7:OFFSET(H7,50,0))</f>
        <v>99.973471884050468</v>
      </c>
      <c r="I6" s="14">
        <f ca="1">SUM(I7:OFFSET(I7,50,0))</f>
        <v>41.318864135831291</v>
      </c>
      <c r="J6" s="15">
        <f ca="1">IFERROR(G6/E6,0)</f>
        <v>9.2705448608271554E-2</v>
      </c>
      <c r="K6" s="15">
        <f ca="1">IFERROR(SUM(G6,H6)/E6,0)</f>
        <v>0.35087615773452613</v>
      </c>
      <c r="L6" s="16">
        <f ca="1">IFERROR(SUM(G6,H6,I6)/E6,0)</f>
        <v>0.45757766817732565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</v>
      </c>
      <c r="C7" s="19" t="s">
        <v>258</v>
      </c>
      <c r="D7" s="20">
        <v>0</v>
      </c>
      <c r="E7" s="21">
        <v>161.51542899999998</v>
      </c>
      <c r="F7" s="21">
        <f t="shared" ref="F7:F25" si="0">SUM(G7,H7,I7)</f>
        <v>132.65027487838597</v>
      </c>
      <c r="G7" s="21">
        <v>24.134561462135025</v>
      </c>
      <c r="H7" s="21">
        <v>87.733327971807739</v>
      </c>
      <c r="I7" s="21">
        <v>20.782385444443207</v>
      </c>
      <c r="J7" s="22">
        <f t="shared" ref="J7:J25" si="1">IFERROR(G7/E7,0)</f>
        <v>0.14942573357579991</v>
      </c>
      <c r="K7" s="22">
        <f t="shared" ref="K7:K25" si="2">IFERROR(SUM(G7,H7)/E7,0)</f>
        <v>0.69261426061000508</v>
      </c>
      <c r="L7" s="23">
        <f t="shared" ref="L7:L25" si="3">IFERROR(SUM(G7,H7,I7)/E7,0)</f>
        <v>0.82128546913240086</v>
      </c>
      <c r="M7" s="4"/>
      <c r="N7" t="s">
        <v>258</v>
      </c>
      <c r="O7" s="5">
        <v>132.65027487838597</v>
      </c>
      <c r="P7" s="71">
        <v>0.82128546913240086</v>
      </c>
    </row>
    <row r="8" spans="1:16" x14ac:dyDescent="0.25">
      <c r="A8" s="17"/>
      <c r="B8" s="55">
        <v>2</v>
      </c>
      <c r="C8" s="19" t="s">
        <v>259</v>
      </c>
      <c r="D8" s="20">
        <v>0</v>
      </c>
      <c r="E8" s="21">
        <v>10.827846999999998</v>
      </c>
      <c r="F8" s="21">
        <f t="shared" si="0"/>
        <v>7.0097289893528796</v>
      </c>
      <c r="G8" s="21">
        <v>2.6061188933617814</v>
      </c>
      <c r="H8" s="21">
        <v>2.1930162454609672</v>
      </c>
      <c r="I8" s="21">
        <v>2.210593850530131</v>
      </c>
      <c r="J8" s="22">
        <f t="shared" si="1"/>
        <v>0.24068671208244646</v>
      </c>
      <c r="K8" s="22">
        <f t="shared" si="2"/>
        <v>0.44322155076837982</v>
      </c>
      <c r="L8" s="23">
        <f t="shared" si="3"/>
        <v>0.64737975973920581</v>
      </c>
      <c r="M8" s="4"/>
      <c r="N8" t="s">
        <v>259</v>
      </c>
      <c r="O8" s="5">
        <v>7.0097289893528796</v>
      </c>
      <c r="P8" s="71">
        <v>0.64737975973920581</v>
      </c>
    </row>
    <row r="9" spans="1:16" x14ac:dyDescent="0.25">
      <c r="A9" s="17"/>
      <c r="B9" s="55">
        <v>3</v>
      </c>
      <c r="C9" s="19" t="s">
        <v>260</v>
      </c>
      <c r="D9" s="20">
        <v>0</v>
      </c>
      <c r="E9" s="21">
        <v>0.19252399999999997</v>
      </c>
      <c r="F9" s="21">
        <f t="shared" si="0"/>
        <v>5.2317199377284851E-2</v>
      </c>
      <c r="G9" s="21">
        <v>2.5331599765195278E-2</v>
      </c>
      <c r="H9" s="21">
        <v>1.6202299852011492E-2</v>
      </c>
      <c r="I9" s="21">
        <v>1.078329976007808E-2</v>
      </c>
      <c r="J9" s="22">
        <f t="shared" si="1"/>
        <v>0.13157632173233094</v>
      </c>
      <c r="K9" s="22">
        <f t="shared" si="2"/>
        <v>0.21573362083276254</v>
      </c>
      <c r="L9" s="23">
        <f t="shared" si="3"/>
        <v>0.27174377935885841</v>
      </c>
      <c r="M9" s="4"/>
      <c r="N9" t="s">
        <v>265</v>
      </c>
      <c r="O9" s="5">
        <v>5.5426949480533949E-2</v>
      </c>
      <c r="P9" s="71">
        <v>0.34574423299898921</v>
      </c>
    </row>
    <row r="10" spans="1:16" x14ac:dyDescent="0.25">
      <c r="A10" s="17"/>
      <c r="B10" s="55">
        <v>4</v>
      </c>
      <c r="C10" s="19" t="s">
        <v>261</v>
      </c>
      <c r="D10" s="20">
        <v>0</v>
      </c>
      <c r="E10" s="21">
        <v>0.14537199999999997</v>
      </c>
      <c r="F10" s="21">
        <f t="shared" si="0"/>
        <v>4.7799299125472317E-2</v>
      </c>
      <c r="G10" s="21">
        <v>2.3991599500732264E-2</v>
      </c>
      <c r="H10" s="21">
        <v>9.6632997883716598E-3</v>
      </c>
      <c r="I10" s="21">
        <v>1.4144399836368393E-2</v>
      </c>
      <c r="J10" s="22">
        <f t="shared" si="1"/>
        <v>0.16503590444330593</v>
      </c>
      <c r="K10" s="22">
        <f t="shared" si="2"/>
        <v>0.2315088138644576</v>
      </c>
      <c r="L10" s="23">
        <f t="shared" si="3"/>
        <v>0.32880677933489477</v>
      </c>
      <c r="M10" s="4"/>
      <c r="N10" t="s">
        <v>267</v>
      </c>
      <c r="O10" s="5">
        <v>5.7537599577699439E-2</v>
      </c>
      <c r="P10" s="71">
        <v>0.34501375901815956</v>
      </c>
    </row>
    <row r="11" spans="1:16" x14ac:dyDescent="0.25">
      <c r="A11" s="17"/>
      <c r="B11" s="55">
        <v>5</v>
      </c>
      <c r="C11" s="19" t="s">
        <v>262</v>
      </c>
      <c r="D11" s="20">
        <v>0</v>
      </c>
      <c r="E11" s="21">
        <v>0.17453100000000002</v>
      </c>
      <c r="F11" s="21">
        <f t="shared" si="0"/>
        <v>5.5903699238115223E-2</v>
      </c>
      <c r="G11" s="21">
        <v>2.5011599576828303E-2</v>
      </c>
      <c r="H11" s="21">
        <v>1.702880002267193E-2</v>
      </c>
      <c r="I11" s="21">
        <v>1.386329963861499E-2</v>
      </c>
      <c r="J11" s="22">
        <f t="shared" si="1"/>
        <v>0.14330749022711323</v>
      </c>
      <c r="K11" s="22">
        <f t="shared" si="2"/>
        <v>0.24087640361597784</v>
      </c>
      <c r="L11" s="23">
        <f t="shared" si="3"/>
        <v>0.32030813573585903</v>
      </c>
      <c r="M11" s="4"/>
      <c r="N11" t="s">
        <v>282</v>
      </c>
      <c r="O11" s="5">
        <v>5.0603519063770364E-2</v>
      </c>
      <c r="P11" s="71">
        <v>0.34229265382664936</v>
      </c>
    </row>
    <row r="12" spans="1:16" x14ac:dyDescent="0.25">
      <c r="A12" s="17"/>
      <c r="B12" s="55">
        <v>6</v>
      </c>
      <c r="C12" s="19" t="s">
        <v>263</v>
      </c>
      <c r="D12" s="20">
        <v>0</v>
      </c>
      <c r="E12" s="21">
        <v>0.13946800000000004</v>
      </c>
      <c r="F12" s="21">
        <f t="shared" si="0"/>
        <v>3.2130160143879039E-2</v>
      </c>
      <c r="G12" s="21">
        <v>1.8683300102566136E-2</v>
      </c>
      <c r="H12" s="21">
        <v>9.1893299654657312E-3</v>
      </c>
      <c r="I12" s="21">
        <v>4.2575300758471712E-3</v>
      </c>
      <c r="J12" s="22">
        <f t="shared" si="1"/>
        <v>0.13396119613507135</v>
      </c>
      <c r="K12" s="22">
        <f t="shared" si="2"/>
        <v>0.19984964341663938</v>
      </c>
      <c r="L12" s="23">
        <f t="shared" si="3"/>
        <v>0.23037657486935376</v>
      </c>
      <c r="M12" s="4"/>
      <c r="N12" t="s">
        <v>268</v>
      </c>
      <c r="O12" s="5">
        <v>5.0393120352964615E-2</v>
      </c>
      <c r="P12" s="71">
        <v>0.34130349919718134</v>
      </c>
    </row>
    <row r="13" spans="1:16" x14ac:dyDescent="0.25">
      <c r="A13" s="17"/>
      <c r="B13" s="55">
        <v>8</v>
      </c>
      <c r="C13" s="19" t="s">
        <v>265</v>
      </c>
      <c r="D13" s="20">
        <v>0</v>
      </c>
      <c r="E13" s="21">
        <v>0.16031199999999998</v>
      </c>
      <c r="F13" s="21">
        <f t="shared" si="0"/>
        <v>5.5426949480533949E-2</v>
      </c>
      <c r="G13" s="21">
        <v>2.4906599534006091E-2</v>
      </c>
      <c r="H13" s="21">
        <v>1.8141349822144548E-2</v>
      </c>
      <c r="I13" s="21">
        <v>1.237900012438331E-2</v>
      </c>
      <c r="J13" s="22">
        <f t="shared" si="1"/>
        <v>0.15536328867462257</v>
      </c>
      <c r="K13" s="22">
        <f t="shared" si="2"/>
        <v>0.26852605766349769</v>
      </c>
      <c r="L13" s="23">
        <f t="shared" si="3"/>
        <v>0.34574423299898921</v>
      </c>
      <c r="M13" s="4"/>
      <c r="N13" t="s">
        <v>277</v>
      </c>
      <c r="O13" s="5">
        <v>4.9791349105362315E-2</v>
      </c>
      <c r="P13" s="71">
        <v>0.33962463665010745</v>
      </c>
    </row>
    <row r="14" spans="1:16" x14ac:dyDescent="0.25">
      <c r="A14" s="17"/>
      <c r="B14" s="55">
        <v>10</v>
      </c>
      <c r="C14" s="19" t="s">
        <v>267</v>
      </c>
      <c r="D14" s="20">
        <v>0</v>
      </c>
      <c r="E14" s="21">
        <v>0.16676899999999997</v>
      </c>
      <c r="F14" s="21">
        <f t="shared" si="0"/>
        <v>5.7537599577699439E-2</v>
      </c>
      <c r="G14" s="21">
        <v>2.9106599795341026E-2</v>
      </c>
      <c r="H14" s="21">
        <v>1.4987699885750772E-2</v>
      </c>
      <c r="I14" s="21">
        <v>1.3443299896607641E-2</v>
      </c>
      <c r="J14" s="22">
        <f t="shared" si="1"/>
        <v>0.17453243585643033</v>
      </c>
      <c r="K14" s="22">
        <f t="shared" si="2"/>
        <v>0.26440345436557039</v>
      </c>
      <c r="L14" s="23">
        <f t="shared" si="3"/>
        <v>0.34501375901815956</v>
      </c>
      <c r="M14" s="4"/>
      <c r="N14" t="s">
        <v>261</v>
      </c>
      <c r="O14" s="5">
        <v>4.7799299125472317E-2</v>
      </c>
      <c r="P14" s="71">
        <v>0.32880677933489477</v>
      </c>
    </row>
    <row r="15" spans="1:16" x14ac:dyDescent="0.25">
      <c r="A15" s="17"/>
      <c r="B15" s="55">
        <v>11</v>
      </c>
      <c r="C15" s="19" t="s">
        <v>268</v>
      </c>
      <c r="D15" s="20">
        <v>0</v>
      </c>
      <c r="E15" s="21">
        <v>0.14764899999999997</v>
      </c>
      <c r="F15" s="21">
        <f t="shared" si="0"/>
        <v>5.0393120352964615E-2</v>
      </c>
      <c r="G15" s="21">
        <v>2.2973099923547124E-2</v>
      </c>
      <c r="H15" s="21">
        <v>1.5886220546235563E-2</v>
      </c>
      <c r="I15" s="21">
        <v>1.1533799883181928E-2</v>
      </c>
      <c r="J15" s="22">
        <f t="shared" si="1"/>
        <v>0.15559265503692629</v>
      </c>
      <c r="K15" s="22">
        <f t="shared" si="2"/>
        <v>0.26318715649806429</v>
      </c>
      <c r="L15" s="23">
        <f t="shared" si="3"/>
        <v>0.34130349919718134</v>
      </c>
      <c r="M15" s="4"/>
      <c r="N15" t="s">
        <v>262</v>
      </c>
      <c r="O15" s="5">
        <v>5.5903699238115223E-2</v>
      </c>
      <c r="P15" s="71">
        <v>0.32030813573585903</v>
      </c>
    </row>
    <row r="16" spans="1:16" x14ac:dyDescent="0.25">
      <c r="A16" s="17"/>
      <c r="B16" s="55">
        <v>12</v>
      </c>
      <c r="C16" s="19" t="s">
        <v>269</v>
      </c>
      <c r="D16" s="20">
        <v>0</v>
      </c>
      <c r="E16" s="21">
        <v>0.17241000000000001</v>
      </c>
      <c r="F16" s="21">
        <f t="shared" si="0"/>
        <v>5.1037168956099777E-2</v>
      </c>
      <c r="G16" s="21">
        <v>2.4996599495352712E-2</v>
      </c>
      <c r="H16" s="21">
        <v>1.4844469620584277E-2</v>
      </c>
      <c r="I16" s="21">
        <v>1.1196099840162788E-2</v>
      </c>
      <c r="J16" s="22">
        <f t="shared" si="1"/>
        <v>0.14498346670931334</v>
      </c>
      <c r="K16" s="22">
        <f t="shared" si="2"/>
        <v>0.23108328470469802</v>
      </c>
      <c r="L16" s="23">
        <f t="shared" si="3"/>
        <v>0.2960220924314122</v>
      </c>
      <c r="M16" s="4"/>
      <c r="N16" t="s">
        <v>279</v>
      </c>
      <c r="O16" s="5">
        <v>5.9262799376483599E-2</v>
      </c>
      <c r="P16" s="71">
        <v>0.31826300502389065</v>
      </c>
    </row>
    <row r="17" spans="1:16" x14ac:dyDescent="0.25">
      <c r="A17" s="17"/>
      <c r="B17" s="55">
        <v>13</v>
      </c>
      <c r="C17" s="19" t="s">
        <v>270</v>
      </c>
      <c r="D17" s="20">
        <v>0</v>
      </c>
      <c r="E17" s="21">
        <v>0.18029100000000006</v>
      </c>
      <c r="F17" s="21">
        <f t="shared" si="0"/>
        <v>4.9625649389781756E-2</v>
      </c>
      <c r="G17" s="21">
        <v>1.8679949494980974E-2</v>
      </c>
      <c r="H17" s="21">
        <v>1.4393299949006177E-2</v>
      </c>
      <c r="I17" s="21">
        <v>1.6552399945794605E-2</v>
      </c>
      <c r="J17" s="22">
        <f t="shared" si="1"/>
        <v>0.10360999437010704</v>
      </c>
      <c r="K17" s="22">
        <f t="shared" si="2"/>
        <v>0.18344370736191568</v>
      </c>
      <c r="L17" s="23">
        <f t="shared" si="3"/>
        <v>0.27525305971890851</v>
      </c>
      <c r="M17" s="4"/>
      <c r="N17" t="s">
        <v>278</v>
      </c>
      <c r="O17" s="5">
        <v>5.3388839032777469E-2</v>
      </c>
      <c r="P17" s="71">
        <v>0.30206874933676647</v>
      </c>
    </row>
    <row r="18" spans="1:16" x14ac:dyDescent="0.25">
      <c r="A18" s="17"/>
      <c r="B18" s="55">
        <v>14</v>
      </c>
      <c r="C18" s="19" t="s">
        <v>271</v>
      </c>
      <c r="D18" s="20">
        <v>0</v>
      </c>
      <c r="E18" s="21">
        <v>0.18025100000000002</v>
      </c>
      <c r="F18" s="21">
        <f t="shared" si="0"/>
        <v>5.4400779166371649E-2</v>
      </c>
      <c r="G18" s="21">
        <v>2.4486599551892141E-2</v>
      </c>
      <c r="H18" s="21">
        <v>1.7536919829126418E-2</v>
      </c>
      <c r="I18" s="21">
        <v>1.237725978535309E-2</v>
      </c>
      <c r="J18" s="22">
        <f t="shared" si="1"/>
        <v>0.13584723275816576</v>
      </c>
      <c r="K18" s="22">
        <f t="shared" si="2"/>
        <v>0.23313889732106094</v>
      </c>
      <c r="L18" s="23">
        <f t="shared" si="3"/>
        <v>0.30180569964311788</v>
      </c>
      <c r="M18" s="4"/>
      <c r="N18" t="s">
        <v>271</v>
      </c>
      <c r="O18" s="5">
        <v>5.4400779166371649E-2</v>
      </c>
      <c r="P18" s="71">
        <v>0.30180569964311788</v>
      </c>
    </row>
    <row r="19" spans="1:16" x14ac:dyDescent="0.25">
      <c r="A19" s="17"/>
      <c r="B19" s="55">
        <v>15</v>
      </c>
      <c r="C19" s="19" t="s">
        <v>272</v>
      </c>
      <c r="D19" s="20">
        <v>337.81463000000008</v>
      </c>
      <c r="E19" s="21">
        <v>212.19990300000001</v>
      </c>
      <c r="F19" s="21">
        <f t="shared" si="0"/>
        <v>36.710298041193482</v>
      </c>
      <c r="G19" s="21">
        <v>8.7791543089861079</v>
      </c>
      <c r="H19" s="21">
        <v>9.8042975289213246</v>
      </c>
      <c r="I19" s="21">
        <v>18.12684620328605</v>
      </c>
      <c r="J19" s="22">
        <f t="shared" si="1"/>
        <v>4.1372093883502423E-2</v>
      </c>
      <c r="K19" s="22">
        <f t="shared" si="2"/>
        <v>8.7575213631965854E-2</v>
      </c>
      <c r="L19" s="23">
        <f t="shared" si="3"/>
        <v>0.17299865608889312</v>
      </c>
      <c r="M19" s="4"/>
      <c r="N19" t="s">
        <v>269</v>
      </c>
      <c r="O19" s="5">
        <v>5.1037168956099777E-2</v>
      </c>
      <c r="P19" s="71">
        <v>0.2960220924314122</v>
      </c>
    </row>
    <row r="20" spans="1:16" x14ac:dyDescent="0.25">
      <c r="A20" s="17"/>
      <c r="B20" s="55">
        <v>16</v>
      </c>
      <c r="C20" s="19" t="s">
        <v>273</v>
      </c>
      <c r="D20" s="20">
        <v>0</v>
      </c>
      <c r="E20" s="21">
        <v>0.191493</v>
      </c>
      <c r="F20" s="21">
        <f t="shared" si="0"/>
        <v>5.022006887520547E-2</v>
      </c>
      <c r="G20" s="21">
        <v>2.4786599449726054E-2</v>
      </c>
      <c r="H20" s="21">
        <v>1.5770169637107756E-2</v>
      </c>
      <c r="I20" s="21">
        <v>9.6632997883716598E-3</v>
      </c>
      <c r="J20" s="22">
        <f t="shared" si="1"/>
        <v>0.12943867112492913</v>
      </c>
      <c r="K20" s="22">
        <f t="shared" si="2"/>
        <v>0.21179243673050091</v>
      </c>
      <c r="L20" s="23">
        <f t="shared" si="3"/>
        <v>0.26225537682946881</v>
      </c>
      <c r="M20" s="4"/>
      <c r="N20" t="s">
        <v>270</v>
      </c>
      <c r="O20" s="5">
        <v>4.9625649389781756E-2</v>
      </c>
      <c r="P20" s="71">
        <v>0.27525305971890851</v>
      </c>
    </row>
    <row r="21" spans="1:16" x14ac:dyDescent="0.25">
      <c r="A21" s="17"/>
      <c r="B21" s="55">
        <v>20</v>
      </c>
      <c r="C21" s="19" t="s">
        <v>277</v>
      </c>
      <c r="D21" s="20">
        <v>0</v>
      </c>
      <c r="E21" s="21">
        <v>0.14660700000000004</v>
      </c>
      <c r="F21" s="21">
        <f t="shared" si="0"/>
        <v>4.9791349105362315E-2</v>
      </c>
      <c r="G21" s="21">
        <v>2.2425949518947164E-2</v>
      </c>
      <c r="H21" s="21">
        <v>1.4702099771966459E-2</v>
      </c>
      <c r="I21" s="21">
        <v>1.2663299814448692E-2</v>
      </c>
      <c r="J21" s="22">
        <f t="shared" si="1"/>
        <v>0.15296643079080233</v>
      </c>
      <c r="K21" s="22">
        <f t="shared" si="2"/>
        <v>0.25324881684308126</v>
      </c>
      <c r="L21" s="23">
        <f t="shared" si="3"/>
        <v>0.33962463665010745</v>
      </c>
      <c r="M21" s="4"/>
      <c r="N21" t="s">
        <v>280</v>
      </c>
      <c r="O21" s="5">
        <v>5.1255069272883702E-2</v>
      </c>
      <c r="P21" s="71">
        <v>0.27525116143365463</v>
      </c>
    </row>
    <row r="22" spans="1:16" x14ac:dyDescent="0.25">
      <c r="A22" s="17"/>
      <c r="B22" s="55">
        <v>21</v>
      </c>
      <c r="C22" s="19" t="s">
        <v>278</v>
      </c>
      <c r="D22" s="20">
        <v>0</v>
      </c>
      <c r="E22" s="21">
        <v>0.17674400000000004</v>
      </c>
      <c r="F22" s="21">
        <f t="shared" si="0"/>
        <v>5.3388839032777469E-2</v>
      </c>
      <c r="G22" s="21">
        <v>2.154659952793736E-2</v>
      </c>
      <c r="H22" s="21">
        <v>1.8115889793989481E-2</v>
      </c>
      <c r="I22" s="21">
        <v>1.3726349710850627E-2</v>
      </c>
      <c r="J22" s="22">
        <f t="shared" si="1"/>
        <v>0.12190852039071966</v>
      </c>
      <c r="K22" s="22">
        <f t="shared" si="2"/>
        <v>0.22440642580187634</v>
      </c>
      <c r="L22" s="23">
        <f t="shared" si="3"/>
        <v>0.30206874933676647</v>
      </c>
      <c r="M22" s="4"/>
      <c r="N22" t="s">
        <v>260</v>
      </c>
      <c r="O22" s="5">
        <v>5.2317199377284851E-2</v>
      </c>
      <c r="P22" s="71">
        <v>0.27174377935885841</v>
      </c>
    </row>
    <row r="23" spans="1:16" x14ac:dyDescent="0.25">
      <c r="A23" s="17"/>
      <c r="B23" s="55">
        <v>22</v>
      </c>
      <c r="C23" s="19" t="s">
        <v>279</v>
      </c>
      <c r="D23" s="20">
        <v>0</v>
      </c>
      <c r="E23" s="21">
        <v>0.18620699999999998</v>
      </c>
      <c r="F23" s="21">
        <f t="shared" si="0"/>
        <v>5.9262799376483599E-2</v>
      </c>
      <c r="G23" s="21">
        <v>2.4989599626678682E-2</v>
      </c>
      <c r="H23" s="21">
        <v>1.5397499875689391E-2</v>
      </c>
      <c r="I23" s="21">
        <v>1.8875699874115526E-2</v>
      </c>
      <c r="J23" s="22">
        <f t="shared" si="1"/>
        <v>0.13420333084512764</v>
      </c>
      <c r="K23" s="22">
        <f t="shared" si="2"/>
        <v>0.21689356201629412</v>
      </c>
      <c r="L23" s="23">
        <f t="shared" si="3"/>
        <v>0.31826300502389065</v>
      </c>
      <c r="M23" s="4"/>
      <c r="N23" t="s">
        <v>273</v>
      </c>
      <c r="O23" s="5">
        <v>5.022006887520547E-2</v>
      </c>
      <c r="P23" s="71">
        <v>0.26225537682946881</v>
      </c>
    </row>
    <row r="24" spans="1:16" x14ac:dyDescent="0.25">
      <c r="A24" s="17"/>
      <c r="B24" s="55">
        <v>23</v>
      </c>
      <c r="C24" s="19" t="s">
        <v>280</v>
      </c>
      <c r="D24" s="20">
        <v>0</v>
      </c>
      <c r="E24" s="21">
        <v>0.18621200000000002</v>
      </c>
      <c r="F24" s="21">
        <f t="shared" si="0"/>
        <v>5.1255069272883702E-2</v>
      </c>
      <c r="G24" s="21">
        <v>2.362659969003289E-2</v>
      </c>
      <c r="H24" s="21">
        <v>1.5512169742578408E-2</v>
      </c>
      <c r="I24" s="21">
        <v>1.2116299840272404E-2</v>
      </c>
      <c r="J24" s="22">
        <f t="shared" si="1"/>
        <v>0.12688011347299255</v>
      </c>
      <c r="K24" s="22">
        <f t="shared" si="2"/>
        <v>0.21018392709713279</v>
      </c>
      <c r="L24" s="23">
        <f t="shared" si="3"/>
        <v>0.27525116143365463</v>
      </c>
      <c r="M24" s="4"/>
      <c r="N24" t="s">
        <v>263</v>
      </c>
      <c r="O24" s="5">
        <v>3.2130160143879039E-2</v>
      </c>
      <c r="P24" s="71">
        <v>0.23037657486935376</v>
      </c>
    </row>
    <row r="25" spans="1:16" ht="15.75" thickBot="1" x14ac:dyDescent="0.3">
      <c r="A25" s="24"/>
      <c r="B25" s="56">
        <v>25</v>
      </c>
      <c r="C25" s="26" t="s">
        <v>282</v>
      </c>
      <c r="D25" s="27">
        <v>0</v>
      </c>
      <c r="E25" s="28">
        <v>0.147837</v>
      </c>
      <c r="F25" s="28">
        <f t="shared" si="0"/>
        <v>5.0603519063770364E-2</v>
      </c>
      <c r="G25" s="28">
        <v>2.3681599548581289E-2</v>
      </c>
      <c r="H25" s="28">
        <v>1.5458619757737324E-2</v>
      </c>
      <c r="I25" s="28">
        <v>1.146329975745175E-2</v>
      </c>
      <c r="J25" s="29">
        <f t="shared" si="1"/>
        <v>0.16018723018311579</v>
      </c>
      <c r="K25" s="29">
        <f t="shared" si="2"/>
        <v>0.26475252681208772</v>
      </c>
      <c r="L25" s="30">
        <f t="shared" si="3"/>
        <v>0.34229265382664936</v>
      </c>
      <c r="M25" s="4"/>
      <c r="N25" t="s">
        <v>272</v>
      </c>
      <c r="O25" s="5">
        <v>36.710298041193482</v>
      </c>
      <c r="P25" s="71">
        <v>0.17299865608889312</v>
      </c>
    </row>
    <row r="26" spans="1:16" x14ac:dyDescent="0.25">
      <c r="O26" s="5"/>
      <c r="P26" s="71"/>
    </row>
    <row r="27" spans="1:16" x14ac:dyDescent="0.25">
      <c r="O27" s="5"/>
      <c r="P27" s="71"/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topLeftCell="A10" workbookViewId="0">
      <selection activeCell="A17" sqref="A17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85546875" customWidth="1"/>
    <col min="6" max="6" width="13.5703125" customWidth="1"/>
    <col min="7" max="9" width="0" hidden="1" customWidth="1"/>
  </cols>
  <sheetData>
    <row r="1" spans="1:13" ht="15.75" x14ac:dyDescent="0.25">
      <c r="A1" s="50">
        <v>125</v>
      </c>
      <c r="B1" s="49" t="s">
        <v>84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1896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337.81463000000008</v>
      </c>
      <c r="E6" s="14">
        <v>387.23785600000002</v>
      </c>
      <c r="F6" s="14">
        <v>177.19139517846702</v>
      </c>
      <c r="G6" s="14">
        <v>35.89905915858526</v>
      </c>
      <c r="H6" s="14">
        <v>99.973471884050468</v>
      </c>
      <c r="I6" s="14">
        <v>41.318864135831291</v>
      </c>
      <c r="J6" s="15">
        <v>9.2705448608271554E-2</v>
      </c>
      <c r="K6" s="15">
        <v>0.35087615773452613</v>
      </c>
      <c r="L6" s="16">
        <v>0.45757766817732565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337.81462999999997</v>
      </c>
      <c r="E7" s="38">
        <f ca="1">SUM(E8:OFFSET(E6,MATCH("PROYECTOS",$A$8:$A$50,0),0))</f>
        <v>387.23785600000002</v>
      </c>
      <c r="F7" s="38">
        <f ca="1">SUM(F8:OFFSET(F6,MATCH("PROYECTOS",$A$8:$A$50,0),0))</f>
        <v>177.19139517846702</v>
      </c>
      <c r="G7" s="38">
        <f ca="1">SUM(G8:OFFSET(G6,MATCH("PROYECTOS",$A$8:$A$50,0),0))</f>
        <v>35.89905915858526</v>
      </c>
      <c r="H7" s="38">
        <f ca="1">SUM(H8:OFFSET(H6,MATCH("PROYECTOS",$A$8:$A$50,0),0))</f>
        <v>99.973471884050468</v>
      </c>
      <c r="I7" s="38">
        <f ca="1">SUM(I8:OFFSET(I6,MATCH("PROYECTOS",$A$8:$A$50,0),0))</f>
        <v>41.318864135831291</v>
      </c>
      <c r="J7" s="39">
        <f ca="1">IFERROR(G7/E7,0)</f>
        <v>9.2705448608271554E-2</v>
      </c>
      <c r="K7" s="39">
        <f ca="1">IFERROR(SUM(G7,H7)/E7,0)</f>
        <v>0.35087615773452613</v>
      </c>
      <c r="L7" s="40">
        <f ca="1">IFERROR(SUM(G7,H7,I7)/E7,0)</f>
        <v>0.45757766817732565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38.021331999999994</v>
      </c>
      <c r="E8" s="21">
        <v>47.260011000000013</v>
      </c>
      <c r="F8" s="21">
        <f t="shared" ref="F8:F12" si="0">SUM(G8,H8,I8)</f>
        <v>16.422809281277068</v>
      </c>
      <c r="G8" s="21">
        <v>6.386982921048002</v>
      </c>
      <c r="H8" s="21">
        <v>4.5433174621052785</v>
      </c>
      <c r="I8" s="21">
        <v>5.4925088981237877</v>
      </c>
      <c r="J8" s="22">
        <f t="shared" ref="J8:J13" si="1">IFERROR(G8/E8,0)</f>
        <v>0.13514560800775099</v>
      </c>
      <c r="K8" s="22">
        <f t="shared" ref="K8:K13" si="2">IFERROR(SUM(G8,H8)/E8,0)</f>
        <v>0.23128010662446263</v>
      </c>
      <c r="L8" s="23">
        <f t="shared" ref="L8:L13" si="3">IFERROR(SUM(G8,H8,I8)/E8,0)</f>
        <v>0.3474990575282994</v>
      </c>
      <c r="M8" s="4"/>
    </row>
    <row r="9" spans="1:13" x14ac:dyDescent="0.25">
      <c r="A9" s="17"/>
      <c r="B9" s="19">
        <v>3000654</v>
      </c>
      <c r="C9" s="19" t="s">
        <v>1898</v>
      </c>
      <c r="D9" s="20">
        <v>296.22442000000001</v>
      </c>
      <c r="E9" s="21">
        <v>337.66181399999999</v>
      </c>
      <c r="F9" s="21">
        <f t="shared" si="0"/>
        <v>160.10843212506461</v>
      </c>
      <c r="G9" s="21">
        <v>29.21495866854093</v>
      </c>
      <c r="H9" s="21">
        <v>95.250212880462641</v>
      </c>
      <c r="I9" s="21">
        <v>35.643260576061039</v>
      </c>
      <c r="J9" s="22">
        <f t="shared" si="1"/>
        <v>8.6521357930455622E-2</v>
      </c>
      <c r="K9" s="22">
        <f t="shared" si="2"/>
        <v>0.36860896432015133</v>
      </c>
      <c r="L9" s="23">
        <f t="shared" si="3"/>
        <v>0.47416801511664158</v>
      </c>
      <c r="M9" s="4"/>
    </row>
    <row r="10" spans="1:13" ht="38.25" x14ac:dyDescent="0.25">
      <c r="A10" s="17"/>
      <c r="B10" s="19">
        <v>3000655</v>
      </c>
      <c r="C10" s="19" t="s">
        <v>1899</v>
      </c>
      <c r="D10" s="20">
        <v>1.1621779999999999</v>
      </c>
      <c r="E10" s="21">
        <v>0.47491899999999998</v>
      </c>
      <c r="F10" s="21">
        <f t="shared" si="0"/>
        <v>8.388355937495362E-2</v>
      </c>
      <c r="G10" s="21">
        <v>3.9232909621205181E-2</v>
      </c>
      <c r="H10" s="21">
        <v>1.919313986581983E-2</v>
      </c>
      <c r="I10" s="21">
        <v>2.5457509887928609E-2</v>
      </c>
      <c r="J10" s="22">
        <f t="shared" si="1"/>
        <v>8.2609686327995258E-2</v>
      </c>
      <c r="K10" s="22">
        <f t="shared" si="2"/>
        <v>0.1230231881373982</v>
      </c>
      <c r="L10" s="23">
        <f t="shared" si="3"/>
        <v>0.17662708667152424</v>
      </c>
      <c r="M10" s="4"/>
    </row>
    <row r="11" spans="1:13" ht="25.5" x14ac:dyDescent="0.25">
      <c r="A11" s="17"/>
      <c r="B11" s="19">
        <v>3000656</v>
      </c>
      <c r="C11" s="19" t="s">
        <v>1900</v>
      </c>
      <c r="D11" s="20">
        <v>1.6482690000000002</v>
      </c>
      <c r="E11" s="21">
        <v>1.6132040000000003</v>
      </c>
      <c r="F11" s="21">
        <f t="shared" si="0"/>
        <v>0.4680686923347821</v>
      </c>
      <c r="G11" s="21">
        <v>0.21271050904761069</v>
      </c>
      <c r="H11" s="21">
        <v>0.11895882193857688</v>
      </c>
      <c r="I11" s="21">
        <v>0.13639936134859454</v>
      </c>
      <c r="J11" s="22">
        <f t="shared" si="1"/>
        <v>0.13185592711622995</v>
      </c>
      <c r="K11" s="22">
        <f t="shared" si="2"/>
        <v>0.20559664554897428</v>
      </c>
      <c r="L11" s="23">
        <f t="shared" si="3"/>
        <v>0.2901484823585746</v>
      </c>
      <c r="M11" s="4"/>
    </row>
    <row r="12" spans="1:13" ht="38.25" x14ac:dyDescent="0.25">
      <c r="A12" s="17"/>
      <c r="B12" s="19">
        <v>3000657</v>
      </c>
      <c r="C12" s="19" t="s">
        <v>1901</v>
      </c>
      <c r="D12" s="20">
        <v>0.75843099999999997</v>
      </c>
      <c r="E12" s="21">
        <v>0.22790800000000003</v>
      </c>
      <c r="F12" s="21">
        <f t="shared" si="0"/>
        <v>0.10820152041560505</v>
      </c>
      <c r="G12" s="21">
        <v>4.5174150327511597E-2</v>
      </c>
      <c r="H12" s="21">
        <v>4.1789579678152222E-2</v>
      </c>
      <c r="I12" s="21">
        <v>2.1237790409941226E-2</v>
      </c>
      <c r="J12" s="22">
        <f t="shared" si="1"/>
        <v>0.19821221864748756</v>
      </c>
      <c r="K12" s="22">
        <f t="shared" si="2"/>
        <v>0.38157383683619622</v>
      </c>
      <c r="L12" s="23">
        <f t="shared" si="3"/>
        <v>0.47475964167824314</v>
      </c>
      <c r="M12" s="4"/>
    </row>
    <row r="13" spans="1:13" ht="15.75" thickBot="1" x14ac:dyDescent="0.3">
      <c r="A13" s="41" t="s">
        <v>302</v>
      </c>
      <c r="B13" s="43"/>
      <c r="C13" s="43"/>
      <c r="D13" s="44">
        <f ca="1">OFFSET(D13,-MATCH("PROYECTOS",$A$8:$A$50,0)-1,0)-(OFFSET(D13,-MATCH("PROYECTOS",$A$8:$A$50,0),0))</f>
        <v>0</v>
      </c>
      <c r="E13" s="45">
        <f t="shared" ref="E13:I13" ca="1" si="4">OFFSET(E13,-MATCH("PROYECTOS",$A$8:$A$50,0)-1,0)-(OFFSET(E13,-MATCH("PROYECTOS",$A$8:$A$50,0),0))</f>
        <v>0</v>
      </c>
      <c r="F13" s="45">
        <f t="shared" ca="1" si="4"/>
        <v>0</v>
      </c>
      <c r="G13" s="45">
        <f t="shared" ca="1" si="4"/>
        <v>0</v>
      </c>
      <c r="H13" s="45">
        <f t="shared" ca="1" si="4"/>
        <v>0</v>
      </c>
      <c r="I13" s="45">
        <f t="shared" ca="1" si="4"/>
        <v>0</v>
      </c>
      <c r="J13" s="46">
        <f t="shared" ca="1" si="1"/>
        <v>0</v>
      </c>
      <c r="K13" s="46">
        <f t="shared" ca="1" si="2"/>
        <v>0</v>
      </c>
      <c r="L13" s="47">
        <f t="shared" ca="1" si="3"/>
        <v>0</v>
      </c>
      <c r="M13" s="4"/>
    </row>
    <row r="14" spans="1:13" ht="15.75" thickBot="1" x14ac:dyDescent="0.3"/>
    <row r="15" spans="1:13" ht="15.75" thickBot="1" x14ac:dyDescent="0.3">
      <c r="A15" s="89" t="s">
        <v>324</v>
      </c>
      <c r="B15" s="90"/>
      <c r="C15" s="90"/>
      <c r="D15" s="91"/>
    </row>
    <row r="16" spans="1:13" ht="15.75" thickBot="1" x14ac:dyDescent="0.3">
      <c r="A16" s="1" t="s">
        <v>1913</v>
      </c>
    </row>
    <row r="17" spans="1:4" ht="45" customHeight="1" x14ac:dyDescent="0.25">
      <c r="A17" s="82" t="s">
        <v>326</v>
      </c>
      <c r="B17" s="83"/>
      <c r="C17" s="83"/>
      <c r="D17" s="94" t="s">
        <v>327</v>
      </c>
    </row>
    <row r="18" spans="1:4" ht="15.75" thickBot="1" x14ac:dyDescent="0.3">
      <c r="A18" s="85"/>
      <c r="B18" s="86"/>
      <c r="C18" s="86"/>
      <c r="D18" s="105"/>
    </row>
    <row r="19" spans="1:4" ht="39" thickBot="1" x14ac:dyDescent="0.3">
      <c r="A19" s="73"/>
      <c r="B19" s="74">
        <v>3000655</v>
      </c>
      <c r="C19" s="74" t="s">
        <v>1899</v>
      </c>
      <c r="D19" s="75">
        <v>0.17662708667152424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workbookViewId="0"/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30</v>
      </c>
      <c r="B1" s="49" t="s">
        <v>19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513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4256.864099999998</v>
      </c>
      <c r="E6" s="14">
        <v>4606.1518499999993</v>
      </c>
      <c r="F6" s="14">
        <v>1395.5417646800556</v>
      </c>
      <c r="G6" s="14">
        <v>665.11654163776132</v>
      </c>
      <c r="H6" s="14">
        <v>365.62821100600416</v>
      </c>
      <c r="I6" s="14">
        <v>364.79701203629031</v>
      </c>
      <c r="J6" s="15">
        <v>0.14439744135612059</v>
      </c>
      <c r="K6" s="15">
        <v>0.22377567787821967</v>
      </c>
      <c r="L6" s="16">
        <v>0.30297346030397498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4055.3989969999984</v>
      </c>
      <c r="E7" s="38">
        <f ca="1">SUM(E8:OFFSET(E6,MATCH("PROYECTOS",$A$8:$A$50,0),0))</f>
        <v>4205.9214500000007</v>
      </c>
      <c r="F7" s="38">
        <f ca="1">SUM(F8:OFFSET(F6,MATCH("PROYECTOS",$A$8:$A$50,0),0))</f>
        <v>1339.5050120513404</v>
      </c>
      <c r="G7" s="38">
        <f ca="1">SUM(G8:OFFSET(G6,MATCH("PROYECTOS",$A$8:$A$50,0),0))</f>
        <v>648.58162192592738</v>
      </c>
      <c r="H7" s="38">
        <f ca="1">SUM(H8:OFFSET(H6,MATCH("PROYECTOS",$A$8:$A$50,0),0))</f>
        <v>338.23165454125268</v>
      </c>
      <c r="I7" s="38">
        <f ca="1">SUM(I8:OFFSET(I6,MATCH("PROYECTOS",$A$8:$A$50,0),0))</f>
        <v>352.69173558416026</v>
      </c>
      <c r="J7" s="39">
        <f ca="1">IFERROR(G7/E7,0)</f>
        <v>0.15420678432449739</v>
      </c>
      <c r="K7" s="39">
        <f ca="1">IFERROR(SUM(G7,H7)/E7,0)</f>
        <v>0.23462475184056988</v>
      </c>
      <c r="L7" s="40">
        <f ca="1">IFERROR(SUM(G7,H7,I7)/E7,0)</f>
        <v>0.31848074862438047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45.688576000000005</v>
      </c>
      <c r="E8" s="21">
        <v>49.617244000000014</v>
      </c>
      <c r="F8" s="21">
        <f t="shared" ref="F8:F13" si="0">SUM(G8,H8,I8)</f>
        <v>15.4593710833351</v>
      </c>
      <c r="G8" s="21">
        <v>6.3009629422649596</v>
      </c>
      <c r="H8" s="21">
        <v>4.6827209889197547</v>
      </c>
      <c r="I8" s="21">
        <v>4.4756871521503854</v>
      </c>
      <c r="J8" s="22">
        <f t="shared" ref="J8:J14" si="1">IFERROR(G8/E8,0)</f>
        <v>0.12699139319920627</v>
      </c>
      <c r="K8" s="22">
        <f t="shared" ref="K8:K14" si="2">IFERROR(SUM(G8,H8)/E8,0)</f>
        <v>0.22136827936643783</v>
      </c>
      <c r="L8" s="23">
        <f t="shared" ref="L8:L14" si="3">IFERROR(SUM(G8,H8,I8)/E8,0)</f>
        <v>0.31157254690194192</v>
      </c>
      <c r="M8" s="4"/>
    </row>
    <row r="9" spans="1:13" x14ac:dyDescent="0.25">
      <c r="A9" s="17"/>
      <c r="B9" s="19">
        <v>3000355</v>
      </c>
      <c r="C9" s="19" t="s">
        <v>515</v>
      </c>
      <c r="D9" s="20">
        <v>2060.9094689999988</v>
      </c>
      <c r="E9" s="21">
        <v>2196.4356820000003</v>
      </c>
      <c r="F9" s="21">
        <f t="shared" si="0"/>
        <v>664.98677681840013</v>
      </c>
      <c r="G9" s="21">
        <v>311.85879404779791</v>
      </c>
      <c r="H9" s="21">
        <v>173.51425395012978</v>
      </c>
      <c r="I9" s="21">
        <v>179.61372882047237</v>
      </c>
      <c r="J9" s="22">
        <f t="shared" si="1"/>
        <v>0.14198403194935796</v>
      </c>
      <c r="K9" s="22">
        <f t="shared" si="2"/>
        <v>0.22098213572817363</v>
      </c>
      <c r="L9" s="23">
        <f t="shared" si="3"/>
        <v>0.30275722720589093</v>
      </c>
      <c r="M9" s="4"/>
    </row>
    <row r="10" spans="1:13" ht="25.5" x14ac:dyDescent="0.25">
      <c r="A10" s="17"/>
      <c r="B10" s="19">
        <v>3000356</v>
      </c>
      <c r="C10" s="19" t="s">
        <v>516</v>
      </c>
      <c r="D10" s="20">
        <v>66.641765000000007</v>
      </c>
      <c r="E10" s="21">
        <v>67.065410000000043</v>
      </c>
      <c r="F10" s="21">
        <f t="shared" si="0"/>
        <v>16.456356820412111</v>
      </c>
      <c r="G10" s="21">
        <v>7.2481138965067657</v>
      </c>
      <c r="H10" s="21">
        <v>4.3674409510649639</v>
      </c>
      <c r="I10" s="21">
        <v>4.8408019728403815</v>
      </c>
      <c r="J10" s="22">
        <f t="shared" si="1"/>
        <v>0.10807529390347068</v>
      </c>
      <c r="K10" s="22">
        <f t="shared" si="2"/>
        <v>0.17319740306622627</v>
      </c>
      <c r="L10" s="23">
        <f t="shared" si="3"/>
        <v>0.24537771140759596</v>
      </c>
      <c r="M10" s="4"/>
    </row>
    <row r="11" spans="1:13" ht="25.5" x14ac:dyDescent="0.25">
      <c r="A11" s="17"/>
      <c r="B11" s="19">
        <v>3000422</v>
      </c>
      <c r="C11" s="19" t="s">
        <v>517</v>
      </c>
      <c r="D11" s="20">
        <v>1782.3419410000004</v>
      </c>
      <c r="E11" s="21">
        <v>1782.3419410000001</v>
      </c>
      <c r="F11" s="21">
        <f t="shared" si="0"/>
        <v>638.42000470215135</v>
      </c>
      <c r="G11" s="21">
        <v>322.63329093884386</v>
      </c>
      <c r="H11" s="21">
        <v>153.80902778326708</v>
      </c>
      <c r="I11" s="21">
        <v>161.97768598004041</v>
      </c>
      <c r="J11" s="22">
        <f t="shared" si="1"/>
        <v>0.18101649493689598</v>
      </c>
      <c r="K11" s="22">
        <f t="shared" si="2"/>
        <v>0.26731252166730607</v>
      </c>
      <c r="L11" s="23">
        <f t="shared" si="3"/>
        <v>0.35819165223927774</v>
      </c>
      <c r="M11" s="4"/>
    </row>
    <row r="12" spans="1:13" ht="38.25" x14ac:dyDescent="0.25">
      <c r="A12" s="17"/>
      <c r="B12" s="19">
        <v>3000520</v>
      </c>
      <c r="C12" s="19" t="s">
        <v>518</v>
      </c>
      <c r="D12" s="20">
        <v>81.366882000000004</v>
      </c>
      <c r="E12" s="21">
        <v>84.845737</v>
      </c>
      <c r="F12" s="21">
        <f t="shared" si="0"/>
        <v>3.1597910189339018</v>
      </c>
      <c r="G12" s="21">
        <v>0.51612500083865598</v>
      </c>
      <c r="H12" s="21">
        <v>1.4897152867670229</v>
      </c>
      <c r="I12" s="21">
        <v>1.1539507313282229</v>
      </c>
      <c r="J12" s="22">
        <f t="shared" si="1"/>
        <v>6.083098798925584E-3</v>
      </c>
      <c r="K12" s="22">
        <f t="shared" si="2"/>
        <v>2.3641026155570774E-2</v>
      </c>
      <c r="L12" s="23">
        <f t="shared" si="3"/>
        <v>3.7241600234245144E-2</v>
      </c>
      <c r="M12" s="4"/>
    </row>
    <row r="13" spans="1:13" ht="38.25" x14ac:dyDescent="0.25">
      <c r="A13" s="17"/>
      <c r="B13" s="19">
        <v>3000659</v>
      </c>
      <c r="C13" s="19" t="s">
        <v>519</v>
      </c>
      <c r="D13" s="20">
        <v>18.450364</v>
      </c>
      <c r="E13" s="21">
        <v>25.615436000000003</v>
      </c>
      <c r="F13" s="21">
        <f t="shared" si="0"/>
        <v>1.0227116081077838</v>
      </c>
      <c r="G13" s="21">
        <v>2.4335099675226957E-2</v>
      </c>
      <c r="H13" s="21">
        <v>0.36849558110407088</v>
      </c>
      <c r="I13" s="21">
        <v>0.629880927328486</v>
      </c>
      <c r="J13" s="22">
        <f t="shared" si="1"/>
        <v>9.5001700050028248E-4</v>
      </c>
      <c r="K13" s="22">
        <f t="shared" si="2"/>
        <v>1.5335701519165936E-2</v>
      </c>
      <c r="L13" s="23">
        <f t="shared" si="3"/>
        <v>3.9925598303608173E-2</v>
      </c>
      <c r="M13" s="4"/>
    </row>
    <row r="14" spans="1:13" ht="15.75" thickBot="1" x14ac:dyDescent="0.3">
      <c r="A14" s="41" t="s">
        <v>302</v>
      </c>
      <c r="B14" s="43"/>
      <c r="C14" s="43"/>
      <c r="D14" s="44">
        <f ca="1">OFFSET(D14,-MATCH("PROYECTOS",$A$8:$A$50,0)-1,0)-(OFFSET(D14,-MATCH("PROYECTOS",$A$8:$A$50,0),0))</f>
        <v>201.46510299999954</v>
      </c>
      <c r="E14" s="45">
        <f t="shared" ref="E14:I14" ca="1" si="4">OFFSET(E14,-MATCH("PROYECTOS",$A$8:$A$50,0)-1,0)-(OFFSET(E14,-MATCH("PROYECTOS",$A$8:$A$50,0),0))</f>
        <v>400.23039999999855</v>
      </c>
      <c r="F14" s="45">
        <f t="shared" ca="1" si="4"/>
        <v>56.036752628715249</v>
      </c>
      <c r="G14" s="45">
        <f t="shared" ca="1" si="4"/>
        <v>16.534919711833936</v>
      </c>
      <c r="H14" s="45">
        <f t="shared" ca="1" si="4"/>
        <v>27.396556464751484</v>
      </c>
      <c r="I14" s="45">
        <f t="shared" ca="1" si="4"/>
        <v>12.105276452130056</v>
      </c>
      <c r="J14" s="46">
        <f t="shared" ca="1" si="1"/>
        <v>4.1313502702028625E-2</v>
      </c>
      <c r="K14" s="46">
        <f t="shared" ca="1" si="2"/>
        <v>0.10976546553331676</v>
      </c>
      <c r="L14" s="47">
        <f t="shared" ca="1" si="3"/>
        <v>0.14001123510037139</v>
      </c>
      <c r="M14" s="4"/>
    </row>
    <row r="15" spans="1:13" ht="15.75" thickBot="1" x14ac:dyDescent="0.3"/>
    <row r="16" spans="1:13" ht="15.75" thickBot="1" x14ac:dyDescent="0.3">
      <c r="A16" s="89" t="s">
        <v>324</v>
      </c>
      <c r="B16" s="90"/>
      <c r="C16" s="90"/>
      <c r="D16" s="91"/>
    </row>
    <row r="17" spans="1:4" ht="15.75" thickBot="1" x14ac:dyDescent="0.3">
      <c r="A17" s="1" t="s">
        <v>549</v>
      </c>
    </row>
    <row r="18" spans="1:4" ht="45" customHeight="1" x14ac:dyDescent="0.25">
      <c r="A18" s="82" t="s">
        <v>326</v>
      </c>
      <c r="B18" s="83"/>
      <c r="C18" s="83"/>
      <c r="D18" s="94" t="s">
        <v>327</v>
      </c>
    </row>
    <row r="19" spans="1:4" ht="15.75" thickBot="1" x14ac:dyDescent="0.3">
      <c r="A19" s="92"/>
      <c r="B19" s="93"/>
      <c r="C19" s="93"/>
      <c r="D19" s="95"/>
    </row>
    <row r="20" spans="1:4" ht="25.5" x14ac:dyDescent="0.25">
      <c r="A20" s="17"/>
      <c r="B20" s="19">
        <v>3000356</v>
      </c>
      <c r="C20" s="19" t="s">
        <v>516</v>
      </c>
      <c r="D20" s="23">
        <v>0.24537771140759596</v>
      </c>
    </row>
    <row r="21" spans="1:4" ht="38.25" x14ac:dyDescent="0.25">
      <c r="A21" s="17"/>
      <c r="B21" s="19">
        <v>3000520</v>
      </c>
      <c r="C21" s="19" t="s">
        <v>518</v>
      </c>
      <c r="D21" s="23">
        <v>3.7241600234245144E-2</v>
      </c>
    </row>
    <row r="22" spans="1:4" ht="39" thickBot="1" x14ac:dyDescent="0.3">
      <c r="A22" s="24"/>
      <c r="B22" s="26">
        <v>3000659</v>
      </c>
      <c r="C22" s="26" t="s">
        <v>519</v>
      </c>
      <c r="D22" s="30">
        <v>3.9925598303608173E-2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"/>
  <sheetViews>
    <sheetView topLeftCell="A12" workbookViewId="0">
      <selection activeCell="A19" sqref="A19:XFD4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125</v>
      </c>
      <c r="B1" s="49" t="s">
        <v>84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1897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337.81463000000008</v>
      </c>
      <c r="I6" s="14">
        <v>387.23785600000002</v>
      </c>
      <c r="J6" s="14">
        <v>177.19139517846702</v>
      </c>
      <c r="K6" s="14">
        <v>35.89905915858526</v>
      </c>
      <c r="L6" s="14">
        <v>99.973471884050468</v>
      </c>
      <c r="M6" s="14">
        <v>41.318864135831291</v>
      </c>
      <c r="N6" s="15">
        <v>9.2705448608271554E-2</v>
      </c>
      <c r="O6" s="15">
        <v>0.35087615773452613</v>
      </c>
      <c r="P6" s="16">
        <v>0.45757766817732565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SUM(H8:OFFSET(H6,MATCH("PROYECTOS",$A$8:$A$28,0),0))</f>
        <v>337.81463000000002</v>
      </c>
      <c r="I7" s="38">
        <f ca="1">SUM(I8:OFFSET(I6,MATCH("PROYECTOS",$A$8:$A$28,0),0))</f>
        <v>387.23785600000002</v>
      </c>
      <c r="J7" s="38">
        <f ca="1">SUM(J8:OFFSET(J6,MATCH("PROYECTOS",$A$8:$A$28,0),0))</f>
        <v>177.19139517846702</v>
      </c>
      <c r="K7" s="38">
        <f ca="1">SUM(K8:OFFSET(K6,MATCH("PROYECTOS",$A$8:$A$28,0),0))</f>
        <v>35.89905915858526</v>
      </c>
      <c r="L7" s="38">
        <f ca="1">SUM(L8:OFFSET(L6,MATCH("PROYECTOS",$A$8:$A$28,0),0))</f>
        <v>99.973471884050468</v>
      </c>
      <c r="M7" s="38">
        <f ca="1">SUM(M8:OFFSET(M6,MATCH("PROYECTOS",$A$8:$A$28,0),0))</f>
        <v>41.318864135831291</v>
      </c>
      <c r="N7" s="39">
        <f ca="1">IFERROR(K7/I7,0)</f>
        <v>9.2705448608271554E-2</v>
      </c>
      <c r="O7" s="39">
        <f ca="1">IFERROR(SUM(K7,L7)/I7,0)</f>
        <v>0.35087615773452613</v>
      </c>
      <c r="P7" s="40">
        <f ca="1">IFERROR(SUM(K7,L7,M7)/I7,0)</f>
        <v>0.45757766817732565</v>
      </c>
      <c r="Q7" s="64"/>
      <c r="R7" s="38"/>
      <c r="S7" s="40"/>
    </row>
    <row r="8" spans="1:19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1</v>
      </c>
      <c r="G8" s="19" t="s">
        <v>539</v>
      </c>
      <c r="H8" s="20">
        <v>38.021331999999994</v>
      </c>
      <c r="I8" s="21">
        <v>47.260010999999999</v>
      </c>
      <c r="J8" s="21">
        <f t="shared" ref="J8:J18" si="0">SUM(K8,L8,M8)</f>
        <v>16.422809281277068</v>
      </c>
      <c r="K8" s="21">
        <v>6.386982921048002</v>
      </c>
      <c r="L8" s="21">
        <v>4.5433174621052785</v>
      </c>
      <c r="M8" s="21">
        <v>5.4925088981237877</v>
      </c>
      <c r="N8" s="22">
        <f t="shared" ref="N8:N19" si="1">IFERROR(K8/I8,0)</f>
        <v>0.13514560800775105</v>
      </c>
      <c r="O8" s="22">
        <f t="shared" ref="O8:O19" si="2">IFERROR(SUM(K8,L8)/I8,0)</f>
        <v>0.23128010662446272</v>
      </c>
      <c r="P8" s="23">
        <f t="shared" ref="P8:P19" si="3">IFERROR(SUM(K8,L8,M8)/I8,0)</f>
        <v>0.34749905752829952</v>
      </c>
      <c r="Q8" s="70">
        <v>31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5001277</v>
      </c>
      <c r="C9" s="19" t="s">
        <v>1902</v>
      </c>
      <c r="D9" s="68">
        <v>3000657</v>
      </c>
      <c r="E9" s="19" t="s">
        <v>1901</v>
      </c>
      <c r="F9" s="69">
        <v>103</v>
      </c>
      <c r="G9" s="19" t="s">
        <v>748</v>
      </c>
      <c r="H9" s="20">
        <v>0.52984799999999999</v>
      </c>
      <c r="I9" s="21">
        <v>0.17472800000000002</v>
      </c>
      <c r="J9" s="21">
        <f t="shared" si="0"/>
        <v>6.2408870784565806E-2</v>
      </c>
      <c r="K9" s="21">
        <v>3.1416299752891064E-2</v>
      </c>
      <c r="L9" s="21">
        <v>1.8681330548133701E-2</v>
      </c>
      <c r="M9" s="21">
        <v>1.2311240483541042E-2</v>
      </c>
      <c r="N9" s="22">
        <f t="shared" si="1"/>
        <v>0.17980117527179995</v>
      </c>
      <c r="O9" s="22">
        <f t="shared" si="2"/>
        <v>0.28671781455190215</v>
      </c>
      <c r="P9" s="23">
        <f t="shared" si="3"/>
        <v>0.35717727430386542</v>
      </c>
      <c r="Q9" s="70">
        <v>0</v>
      </c>
      <c r="R9" s="21">
        <v>0</v>
      </c>
      <c r="S9" s="23">
        <f t="shared" ref="S9:S18" si="4">IFERROR(R9/Q9,0)</f>
        <v>0</v>
      </c>
    </row>
    <row r="10" spans="1:19" ht="38.25" x14ac:dyDescent="0.25">
      <c r="A10" s="17"/>
      <c r="B10" s="19">
        <v>5002163</v>
      </c>
      <c r="C10" s="19" t="s">
        <v>1903</v>
      </c>
      <c r="D10" s="68">
        <v>3000656</v>
      </c>
      <c r="E10" s="19" t="s">
        <v>1900</v>
      </c>
      <c r="F10" s="69">
        <v>535</v>
      </c>
      <c r="G10" s="19" t="s">
        <v>768</v>
      </c>
      <c r="H10" s="20">
        <v>0.59589300000000012</v>
      </c>
      <c r="I10" s="21">
        <v>0.66992200000000013</v>
      </c>
      <c r="J10" s="21">
        <f t="shared" si="0"/>
        <v>0.20206251715717372</v>
      </c>
      <c r="K10" s="21">
        <v>0.1020148781244643</v>
      </c>
      <c r="L10" s="21">
        <v>4.3067289632745087E-2</v>
      </c>
      <c r="M10" s="21">
        <v>5.6980349399964325E-2</v>
      </c>
      <c r="N10" s="22">
        <f t="shared" si="1"/>
        <v>0.15227874009879402</v>
      </c>
      <c r="O10" s="22">
        <f t="shared" si="2"/>
        <v>0.2165657610247303</v>
      </c>
      <c r="P10" s="23">
        <f t="shared" si="3"/>
        <v>0.30162096058522286</v>
      </c>
      <c r="Q10" s="70">
        <v>0</v>
      </c>
      <c r="R10" s="21">
        <v>0</v>
      </c>
      <c r="S10" s="23">
        <f t="shared" si="4"/>
        <v>0</v>
      </c>
    </row>
    <row r="11" spans="1:19" ht="51" x14ac:dyDescent="0.25">
      <c r="A11" s="17"/>
      <c r="B11" s="19">
        <v>5002164</v>
      </c>
      <c r="C11" s="19" t="s">
        <v>1904</v>
      </c>
      <c r="D11" s="68">
        <v>3000657</v>
      </c>
      <c r="E11" s="19" t="s">
        <v>1901</v>
      </c>
      <c r="F11" s="69">
        <v>535</v>
      </c>
      <c r="G11" s="19" t="s">
        <v>768</v>
      </c>
      <c r="H11" s="20">
        <v>0.22858300000000001</v>
      </c>
      <c r="I11" s="21">
        <v>5.3179999999999998E-2</v>
      </c>
      <c r="J11" s="21">
        <f t="shared" si="0"/>
        <v>4.5792649631039239E-2</v>
      </c>
      <c r="K11" s="21">
        <v>1.3757850574620534E-2</v>
      </c>
      <c r="L11" s="21">
        <v>2.3108249130018521E-2</v>
      </c>
      <c r="M11" s="21">
        <v>8.9265499264001846E-3</v>
      </c>
      <c r="N11" s="22">
        <f t="shared" si="1"/>
        <v>0.25870347075254857</v>
      </c>
      <c r="O11" s="22">
        <f t="shared" si="2"/>
        <v>0.69323241264834634</v>
      </c>
      <c r="P11" s="23">
        <f t="shared" si="3"/>
        <v>0.86108780803007223</v>
      </c>
      <c r="Q11" s="70">
        <v>0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5005020</v>
      </c>
      <c r="C12" s="19" t="s">
        <v>1905</v>
      </c>
      <c r="D12" s="68">
        <v>3000654</v>
      </c>
      <c r="E12" s="19" t="s">
        <v>1898</v>
      </c>
      <c r="F12" s="69">
        <v>230</v>
      </c>
      <c r="G12" s="19" t="s">
        <v>966</v>
      </c>
      <c r="H12" s="20">
        <v>296.22442000000001</v>
      </c>
      <c r="I12" s="21">
        <v>202.710319</v>
      </c>
      <c r="J12" s="21">
        <f t="shared" si="0"/>
        <v>140.95549939685407</v>
      </c>
      <c r="K12" s="21">
        <v>25.480532426707214</v>
      </c>
      <c r="L12" s="21">
        <v>90.127744772675214</v>
      </c>
      <c r="M12" s="21">
        <v>25.347222197471638</v>
      </c>
      <c r="N12" s="22">
        <f t="shared" si="1"/>
        <v>0.12569923698214502</v>
      </c>
      <c r="O12" s="22">
        <f t="shared" si="2"/>
        <v>0.57031273873819133</v>
      </c>
      <c r="P12" s="23">
        <f t="shared" si="3"/>
        <v>0.69535433663272994</v>
      </c>
      <c r="Q12" s="70">
        <v>2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5005021</v>
      </c>
      <c r="C13" s="19" t="s">
        <v>1906</v>
      </c>
      <c r="D13" s="68">
        <v>3000654</v>
      </c>
      <c r="E13" s="19" t="s">
        <v>1898</v>
      </c>
      <c r="F13" s="69">
        <v>88</v>
      </c>
      <c r="G13" s="19" t="s">
        <v>769</v>
      </c>
      <c r="H13" s="20">
        <v>0</v>
      </c>
      <c r="I13" s="21">
        <v>6.1118309999999987</v>
      </c>
      <c r="J13" s="21">
        <f t="shared" si="0"/>
        <v>4.2052017402020283</v>
      </c>
      <c r="K13" s="21">
        <v>1.2949618708225898</v>
      </c>
      <c r="L13" s="21">
        <v>1.1852242476306856</v>
      </c>
      <c r="M13" s="21">
        <v>1.7250156217487529</v>
      </c>
      <c r="N13" s="22">
        <f t="shared" si="1"/>
        <v>0.21187789237342952</v>
      </c>
      <c r="O13" s="22">
        <f t="shared" si="2"/>
        <v>0.40580083422680963</v>
      </c>
      <c r="P13" s="23">
        <f t="shared" si="3"/>
        <v>0.68804286967392081</v>
      </c>
      <c r="Q13" s="70">
        <v>1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5005022</v>
      </c>
      <c r="C14" s="19" t="s">
        <v>1907</v>
      </c>
      <c r="D14" s="68">
        <v>3000654</v>
      </c>
      <c r="E14" s="19" t="s">
        <v>1898</v>
      </c>
      <c r="F14" s="69">
        <v>259</v>
      </c>
      <c r="G14" s="19" t="s">
        <v>402</v>
      </c>
      <c r="H14" s="20">
        <v>0</v>
      </c>
      <c r="I14" s="21">
        <v>53.980457000000001</v>
      </c>
      <c r="J14" s="21">
        <f t="shared" si="0"/>
        <v>3.4580191632558126</v>
      </c>
      <c r="K14" s="21">
        <v>0.14843574335100129</v>
      </c>
      <c r="L14" s="21">
        <v>0.57080145896179602</v>
      </c>
      <c r="M14" s="21">
        <v>2.7387819609430153</v>
      </c>
      <c r="N14" s="22">
        <f t="shared" si="1"/>
        <v>2.7498052369397557E-3</v>
      </c>
      <c r="O14" s="22">
        <f t="shared" si="2"/>
        <v>1.3324029515215058E-2</v>
      </c>
      <c r="P14" s="23">
        <f t="shared" si="3"/>
        <v>6.4060575909088965E-2</v>
      </c>
      <c r="Q14" s="70">
        <v>2</v>
      </c>
      <c r="R14" s="21">
        <v>0</v>
      </c>
      <c r="S14" s="23">
        <f t="shared" si="4"/>
        <v>0</v>
      </c>
    </row>
    <row r="15" spans="1:19" ht="25.5" x14ac:dyDescent="0.25">
      <c r="A15" s="17"/>
      <c r="B15" s="19">
        <v>5005023</v>
      </c>
      <c r="C15" s="19" t="s">
        <v>1908</v>
      </c>
      <c r="D15" s="68">
        <v>3000654</v>
      </c>
      <c r="E15" s="19" t="s">
        <v>1898</v>
      </c>
      <c r="F15" s="69">
        <v>599</v>
      </c>
      <c r="G15" s="19" t="s">
        <v>1230</v>
      </c>
      <c r="H15" s="20">
        <v>0</v>
      </c>
      <c r="I15" s="21">
        <v>74.859207000000012</v>
      </c>
      <c r="J15" s="21">
        <f t="shared" si="0"/>
        <v>11.489711824752703</v>
      </c>
      <c r="K15" s="21">
        <v>2.2910286276601255</v>
      </c>
      <c r="L15" s="21">
        <v>3.366442401194945</v>
      </c>
      <c r="M15" s="21">
        <v>5.8322407958976328</v>
      </c>
      <c r="N15" s="22">
        <f t="shared" si="1"/>
        <v>3.0604500361059463E-2</v>
      </c>
      <c r="O15" s="22">
        <f t="shared" si="2"/>
        <v>7.5574819124854864E-2</v>
      </c>
      <c r="P15" s="23">
        <f t="shared" si="3"/>
        <v>0.15348428450160714</v>
      </c>
      <c r="Q15" s="70">
        <v>1</v>
      </c>
      <c r="R15" s="21">
        <v>0</v>
      </c>
      <c r="S15" s="23">
        <f t="shared" si="4"/>
        <v>0</v>
      </c>
    </row>
    <row r="16" spans="1:19" ht="38.25" x14ac:dyDescent="0.25">
      <c r="A16" s="17"/>
      <c r="B16" s="19">
        <v>5005024</v>
      </c>
      <c r="C16" s="19" t="s">
        <v>1909</v>
      </c>
      <c r="D16" s="68">
        <v>3000655</v>
      </c>
      <c r="E16" s="19" t="s">
        <v>1899</v>
      </c>
      <c r="F16" s="69">
        <v>86</v>
      </c>
      <c r="G16" s="19" t="s">
        <v>508</v>
      </c>
      <c r="H16" s="20">
        <v>1.1621779999999999</v>
      </c>
      <c r="I16" s="21">
        <v>0.47491899999999998</v>
      </c>
      <c r="J16" s="21">
        <f t="shared" si="0"/>
        <v>8.388355937495362E-2</v>
      </c>
      <c r="K16" s="21">
        <v>3.9232909621205181E-2</v>
      </c>
      <c r="L16" s="21">
        <v>1.919313986581983E-2</v>
      </c>
      <c r="M16" s="21">
        <v>2.5457509887928609E-2</v>
      </c>
      <c r="N16" s="22">
        <f t="shared" si="1"/>
        <v>8.2609686327995258E-2</v>
      </c>
      <c r="O16" s="22">
        <f t="shared" si="2"/>
        <v>0.1230231881373982</v>
      </c>
      <c r="P16" s="23">
        <f t="shared" si="3"/>
        <v>0.17662708667152424</v>
      </c>
      <c r="Q16" s="70">
        <v>0</v>
      </c>
      <c r="R16" s="21">
        <v>0</v>
      </c>
      <c r="S16" s="23">
        <f t="shared" si="4"/>
        <v>0</v>
      </c>
    </row>
    <row r="17" spans="1:19" ht="25.5" x14ac:dyDescent="0.25">
      <c r="A17" s="17"/>
      <c r="B17" s="19">
        <v>5005025</v>
      </c>
      <c r="C17" s="19" t="s">
        <v>1910</v>
      </c>
      <c r="D17" s="68">
        <v>3000656</v>
      </c>
      <c r="E17" s="19" t="s">
        <v>1900</v>
      </c>
      <c r="F17" s="69">
        <v>227</v>
      </c>
      <c r="G17" s="19" t="s">
        <v>771</v>
      </c>
      <c r="H17" s="20">
        <v>9.0275999999999995E-2</v>
      </c>
      <c r="I17" s="21">
        <v>3.0136000000000003E-2</v>
      </c>
      <c r="J17" s="21">
        <f t="shared" si="0"/>
        <v>0</v>
      </c>
      <c r="K17" s="21">
        <v>0</v>
      </c>
      <c r="L17" s="21">
        <v>0</v>
      </c>
      <c r="M17" s="21">
        <v>0</v>
      </c>
      <c r="N17" s="22">
        <f t="shared" si="1"/>
        <v>0</v>
      </c>
      <c r="O17" s="22">
        <f t="shared" si="2"/>
        <v>0</v>
      </c>
      <c r="P17" s="23">
        <f t="shared" si="3"/>
        <v>0</v>
      </c>
      <c r="Q17" s="70">
        <v>0</v>
      </c>
      <c r="R17" s="21">
        <v>0</v>
      </c>
      <c r="S17" s="23">
        <f t="shared" si="4"/>
        <v>0</v>
      </c>
    </row>
    <row r="18" spans="1:19" ht="25.5" x14ac:dyDescent="0.25">
      <c r="A18" s="17"/>
      <c r="B18" s="19">
        <v>5005026</v>
      </c>
      <c r="C18" s="19" t="s">
        <v>1911</v>
      </c>
      <c r="D18" s="68">
        <v>3000656</v>
      </c>
      <c r="E18" s="19" t="s">
        <v>1900</v>
      </c>
      <c r="F18" s="69">
        <v>109</v>
      </c>
      <c r="G18" s="19" t="s">
        <v>667</v>
      </c>
      <c r="H18" s="20">
        <v>0.96209999999999996</v>
      </c>
      <c r="I18" s="21">
        <v>0.91314600000000035</v>
      </c>
      <c r="J18" s="21">
        <f t="shared" si="0"/>
        <v>0.26600617517760838</v>
      </c>
      <c r="K18" s="21">
        <v>0.11069563092314638</v>
      </c>
      <c r="L18" s="21">
        <v>7.5891532305831788E-2</v>
      </c>
      <c r="M18" s="21">
        <v>7.9419011948630214E-2</v>
      </c>
      <c r="N18" s="22">
        <f t="shared" si="1"/>
        <v>0.12122446018834485</v>
      </c>
      <c r="O18" s="22">
        <f t="shared" si="2"/>
        <v>0.20433442541387478</v>
      </c>
      <c r="P18" s="23">
        <f t="shared" si="3"/>
        <v>0.29130738696507269</v>
      </c>
      <c r="Q18" s="70">
        <v>0</v>
      </c>
      <c r="R18" s="21">
        <v>0</v>
      </c>
      <c r="S18" s="23">
        <f t="shared" si="4"/>
        <v>0</v>
      </c>
    </row>
    <row r="19" spans="1:19" ht="15.75" thickBot="1" x14ac:dyDescent="0.3">
      <c r="A19" s="41" t="s">
        <v>302</v>
      </c>
      <c r="B19" s="43"/>
      <c r="C19" s="43"/>
      <c r="D19" s="65"/>
      <c r="E19" s="43"/>
      <c r="F19" s="66"/>
      <c r="G19" s="43"/>
      <c r="H19" s="44">
        <f t="shared" ref="H19:M19" ca="1" si="5">OFFSET(H19,-MATCH("PROYECTOS",$A$8:$A$28,0)-1,0)-(OFFSET(H19,-MATCH("PROYECTOS",$A$8:$A$28,0),0))</f>
        <v>0</v>
      </c>
      <c r="I19" s="45">
        <f t="shared" ca="1" si="5"/>
        <v>0</v>
      </c>
      <c r="J19" s="45">
        <f t="shared" ca="1" si="5"/>
        <v>0</v>
      </c>
      <c r="K19" s="45">
        <f t="shared" ca="1" si="5"/>
        <v>0</v>
      </c>
      <c r="L19" s="45">
        <f t="shared" ca="1" si="5"/>
        <v>0</v>
      </c>
      <c r="M19" s="45">
        <f t="shared" ca="1" si="5"/>
        <v>0</v>
      </c>
      <c r="N19" s="46">
        <f t="shared" ca="1" si="1"/>
        <v>0</v>
      </c>
      <c r="O19" s="46">
        <f t="shared" ca="1" si="2"/>
        <v>0</v>
      </c>
      <c r="P19" s="47">
        <f t="shared" ca="1" si="3"/>
        <v>0</v>
      </c>
      <c r="Q19" s="67"/>
      <c r="R19" s="45"/>
      <c r="S19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workbookViewId="0">
      <selection activeCell="A10" sqref="A10:L10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126</v>
      </c>
      <c r="B1" s="50" t="s">
        <v>85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1914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5.2311799999999993</v>
      </c>
      <c r="E6" s="14">
        <v>6.5312059999999992</v>
      </c>
      <c r="F6" s="14">
        <v>1.0292844480136409</v>
      </c>
      <c r="G6" s="14">
        <v>0.40619612799491733</v>
      </c>
      <c r="H6" s="14">
        <v>0.343497906185803</v>
      </c>
      <c r="I6" s="14">
        <v>0.2795904138329206</v>
      </c>
      <c r="J6" s="15">
        <v>6.2193127577803757E-2</v>
      </c>
      <c r="K6" s="15">
        <v>0.11478646274221337</v>
      </c>
      <c r="L6" s="16">
        <v>0.15759485277506805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5.2311799999999993</v>
      </c>
      <c r="E7" s="38">
        <f ca="1">SUM(E8:OFFSET(E6,MATCH("GOBIERNOS REGIONALES",$A$8:$A$50,0),0))</f>
        <v>6.4923859999999989</v>
      </c>
      <c r="F7" s="38">
        <f ca="1">SUM(F8:OFFSET(F6,MATCH("GOBIERNOS REGIONALES",$A$8:$A$50,0),0))</f>
        <v>1.0292844480136409</v>
      </c>
      <c r="G7" s="38">
        <f ca="1">SUM(G8:OFFSET(G6,MATCH("GOBIERNOS REGIONALES",$A$8:$A$50,0),0))</f>
        <v>0.40619612799491733</v>
      </c>
      <c r="H7" s="38">
        <f ca="1">SUM(H8:OFFSET(H6,MATCH("GOBIERNOS REGIONALES",$A$8:$A$50,0),0))</f>
        <v>0.343497906185803</v>
      </c>
      <c r="I7" s="38">
        <f ca="1">SUM(I8:OFFSET(I6,MATCH("GOBIERNOS REGIONALES",$A$8:$A$50,0),0))</f>
        <v>0.2795904138329206</v>
      </c>
      <c r="J7" s="39">
        <f ca="1">IFERROR(G7/E7,0)</f>
        <v>6.25649996773016E-2</v>
      </c>
      <c r="K7" s="39">
        <f ca="1">IFERROR(SUM(G7,H7)/E7,0)</f>
        <v>0.11547280678947931</v>
      </c>
      <c r="L7" s="40">
        <f ca="1">IFERROR(SUM(G7,H7,I7)/E7,0)</f>
        <v>0.15853716153254616</v>
      </c>
      <c r="M7" s="4"/>
    </row>
    <row r="8" spans="1:13" x14ac:dyDescent="0.25">
      <c r="A8" s="17"/>
      <c r="B8" s="18">
        <v>16</v>
      </c>
      <c r="C8" s="19" t="s">
        <v>119</v>
      </c>
      <c r="D8" s="20">
        <v>5.2311799999999993</v>
      </c>
      <c r="E8" s="21">
        <v>6.4923859999999989</v>
      </c>
      <c r="F8" s="21">
        <f t="shared" ref="F8:F11" si="0">SUM(G8,H8,I8)</f>
        <v>1.0292844480136409</v>
      </c>
      <c r="G8" s="21">
        <v>0.40619612799491733</v>
      </c>
      <c r="H8" s="21">
        <v>0.343497906185803</v>
      </c>
      <c r="I8" s="21">
        <v>0.2795904138329206</v>
      </c>
      <c r="J8" s="22">
        <f t="shared" ref="J8:J11" si="1">IFERROR(G8/E8,0)</f>
        <v>6.25649996773016E-2</v>
      </c>
      <c r="K8" s="22">
        <f t="shared" ref="K8:K11" si="2">IFERROR(SUM(G8,H8)/E8,0)</f>
        <v>0.11547280678947931</v>
      </c>
      <c r="L8" s="23">
        <f t="shared" ref="L8:L11" si="3">IFERROR(SUM(G8,H8,I8)/E8,0)</f>
        <v>0.15853716153254616</v>
      </c>
      <c r="M8" s="4"/>
    </row>
    <row r="9" spans="1:13" x14ac:dyDescent="0.25">
      <c r="A9" s="34" t="s">
        <v>214</v>
      </c>
      <c r="B9" s="57"/>
      <c r="C9" s="36"/>
      <c r="D9" s="37">
        <f ca="1">SUM(D10:OFFSET(D8,(MATCH("GOBIERNOS LOCALES",$A$8:$A$50,0)-MATCH("GOBIERNOS REGIONALES",$A$8:$A$50,0)),0))</f>
        <v>0</v>
      </c>
      <c r="E9" s="38">
        <f ca="1">SUM(E10:OFFSET(E8,(MATCH("GOBIERNOS LOCALES",$A$8:$A$50,0)-MATCH("GOBIERNOS REGIONALES",$A$8:$A$50,0)),0))</f>
        <v>3.882E-2</v>
      </c>
      <c r="F9" s="38">
        <f ca="1">SUM(F10:OFFSET(F8,(MATCH("GOBIERNOS LOCALES",$A$8:$A$50,0)-MATCH("GOBIERNOS REGIONALES",$A$8:$A$50,0)),0))</f>
        <v>0</v>
      </c>
      <c r="G9" s="38">
        <f ca="1">SUM(G10:OFFSET(G8,(MATCH("GOBIERNOS LOCALES",$A$8:$A$50,0)-MATCH("GOBIERNOS REGIONALES",$A$8:$A$50,0)),0))</f>
        <v>0</v>
      </c>
      <c r="H9" s="38">
        <f ca="1">SUM(H10:OFFSET(H8,(MATCH("GOBIERNOS LOCALES",$A$8:$A$50,0)-MATCH("GOBIERNOS REGIONALES",$A$8:$A$50,0)),0))</f>
        <v>0</v>
      </c>
      <c r="I9" s="38">
        <f ca="1">SUM(I10:OFFSET(I8,(MATCH("GOBIERNOS LOCALES",$A$8:$A$50,0)-MATCH("GOBIERNOS REGIONALES",$A$8:$A$50,0)),0))</f>
        <v>0</v>
      </c>
      <c r="J9" s="39">
        <f t="shared" ca="1" si="1"/>
        <v>0</v>
      </c>
      <c r="K9" s="39">
        <f t="shared" ca="1" si="2"/>
        <v>0</v>
      </c>
      <c r="L9" s="40">
        <f t="shared" ca="1" si="3"/>
        <v>0</v>
      </c>
      <c r="M9" s="4"/>
    </row>
    <row r="10" spans="1:13" ht="15.75" thickBot="1" x14ac:dyDescent="0.3">
      <c r="A10" s="24"/>
      <c r="B10" s="25">
        <v>458</v>
      </c>
      <c r="C10" s="26" t="s">
        <v>233</v>
      </c>
      <c r="D10" s="27">
        <v>0</v>
      </c>
      <c r="E10" s="28">
        <v>3.882E-2</v>
      </c>
      <c r="F10" s="28">
        <f t="shared" si="0"/>
        <v>0</v>
      </c>
      <c r="G10" s="28">
        <v>0</v>
      </c>
      <c r="H10" s="28">
        <v>0</v>
      </c>
      <c r="I10" s="28">
        <v>0</v>
      </c>
      <c r="J10" s="29">
        <f t="shared" si="1"/>
        <v>0</v>
      </c>
      <c r="K10" s="29">
        <f t="shared" si="2"/>
        <v>0</v>
      </c>
      <c r="L10" s="30">
        <f t="shared" si="3"/>
        <v>0</v>
      </c>
      <c r="M10" s="4"/>
    </row>
    <row r="11" spans="1:13" x14ac:dyDescent="0.25">
      <c r="A11" t="s">
        <v>241</v>
      </c>
      <c r="D11" s="5"/>
      <c r="E11" s="5"/>
      <c r="F11" s="5">
        <f t="shared" si="0"/>
        <v>0</v>
      </c>
      <c r="G11" s="5"/>
      <c r="H11" s="5"/>
      <c r="I11" s="5"/>
      <c r="J11" s="4">
        <f t="shared" si="1"/>
        <v>0</v>
      </c>
      <c r="K11" s="4">
        <f t="shared" si="2"/>
        <v>0</v>
      </c>
      <c r="L11" s="4">
        <f t="shared" si="3"/>
        <v>0</v>
      </c>
      <c r="M11" s="4"/>
    </row>
    <row r="12" spans="1:13" x14ac:dyDescent="0.25">
      <c r="D12" s="5"/>
      <c r="E12" s="5"/>
      <c r="F12" s="5"/>
      <c r="G12" s="5"/>
      <c r="H12" s="5"/>
      <c r="I12" s="5"/>
      <c r="J12" s="4"/>
      <c r="K12" s="4"/>
      <c r="L12" s="4"/>
      <c r="M12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126</v>
      </c>
      <c r="B1" s="51" t="s">
        <v>85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1915</v>
      </c>
      <c r="N2" s="72" t="s">
        <v>1922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5.2311799999999993</v>
      </c>
      <c r="E6" s="14">
        <f ca="1">SUM(E7:OFFSET(E7,50,0))</f>
        <v>6.5312059999999992</v>
      </c>
      <c r="F6" s="14">
        <f ca="1">SUM(F7:OFFSET(F7,50,0))</f>
        <v>1.0292844480136409</v>
      </c>
      <c r="G6" s="14">
        <f ca="1">SUM(G7:OFFSET(G7,50,0))</f>
        <v>0.40619612799491733</v>
      </c>
      <c r="H6" s="14">
        <f ca="1">SUM(H7:OFFSET(H7,50,0))</f>
        <v>0.343497906185803</v>
      </c>
      <c r="I6" s="14">
        <f ca="1">SUM(I7:OFFSET(I7,50,0))</f>
        <v>0.2795904138329206</v>
      </c>
      <c r="J6" s="15">
        <f ca="1">IFERROR(G6/E6,0)</f>
        <v>6.2193127577803757E-2</v>
      </c>
      <c r="K6" s="15">
        <f ca="1">IFERROR(SUM(G6,H6)/E6,0)</f>
        <v>0.11478646274221337</v>
      </c>
      <c r="L6" s="16">
        <f ca="1">IFERROR(SUM(G6,H6,I6)/E6,0)</f>
        <v>0.15759485277506805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15</v>
      </c>
      <c r="C7" s="19" t="s">
        <v>272</v>
      </c>
      <c r="D7" s="20">
        <v>5.2311799999999993</v>
      </c>
      <c r="E7" s="21">
        <v>6.4923859999999989</v>
      </c>
      <c r="F7" s="21">
        <f t="shared" ref="F7:F8" si="0">SUM(G7,H7,I7)</f>
        <v>1.0292844480136409</v>
      </c>
      <c r="G7" s="21">
        <v>0.40619612799491733</v>
      </c>
      <c r="H7" s="21">
        <v>0.343497906185803</v>
      </c>
      <c r="I7" s="21">
        <v>0.2795904138329206</v>
      </c>
      <c r="J7" s="22">
        <f t="shared" ref="J7:J8" si="1">IFERROR(G7/E7,0)</f>
        <v>6.25649996773016E-2</v>
      </c>
      <c r="K7" s="22">
        <f t="shared" ref="K7:K8" si="2">IFERROR(SUM(G7,H7)/E7,0)</f>
        <v>0.11547280678947931</v>
      </c>
      <c r="L7" s="23">
        <f t="shared" ref="L7:L8" si="3">IFERROR(SUM(G7,H7,I7)/E7,0)</f>
        <v>0.15853716153254616</v>
      </c>
      <c r="M7" s="4"/>
      <c r="N7" t="s">
        <v>272</v>
      </c>
      <c r="O7" s="5">
        <v>1.0292844480136409</v>
      </c>
      <c r="P7" s="71">
        <v>0.15853716153254616</v>
      </c>
    </row>
    <row r="8" spans="1:16" ht="15.75" thickBot="1" x14ac:dyDescent="0.3">
      <c r="A8" s="24"/>
      <c r="B8" s="56">
        <v>21</v>
      </c>
      <c r="C8" s="26" t="s">
        <v>278</v>
      </c>
      <c r="D8" s="27">
        <v>0</v>
      </c>
      <c r="E8" s="28">
        <v>3.882E-2</v>
      </c>
      <c r="F8" s="28">
        <f t="shared" si="0"/>
        <v>0</v>
      </c>
      <c r="G8" s="28">
        <v>0</v>
      </c>
      <c r="H8" s="28">
        <v>0</v>
      </c>
      <c r="I8" s="28">
        <v>0</v>
      </c>
      <c r="J8" s="29">
        <f t="shared" si="1"/>
        <v>0</v>
      </c>
      <c r="K8" s="29">
        <f t="shared" si="2"/>
        <v>0</v>
      </c>
      <c r="L8" s="30">
        <f t="shared" si="3"/>
        <v>0</v>
      </c>
      <c r="M8" s="4"/>
      <c r="N8" t="s">
        <v>278</v>
      </c>
      <c r="O8" s="5">
        <v>0</v>
      </c>
      <c r="P8" s="71">
        <v>0</v>
      </c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workbookViewId="0">
      <selection activeCell="A17" sqref="A17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126</v>
      </c>
      <c r="B1" s="49" t="s">
        <v>85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1916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5.2311799999999993</v>
      </c>
      <c r="E6" s="14">
        <v>6.5312059999999992</v>
      </c>
      <c r="F6" s="14">
        <v>1.0292844480136409</v>
      </c>
      <c r="G6" s="14">
        <v>0.40619612799491733</v>
      </c>
      <c r="H6" s="14">
        <v>0.343497906185803</v>
      </c>
      <c r="I6" s="14">
        <v>0.2795904138329206</v>
      </c>
      <c r="J6" s="15">
        <v>6.2193127577803757E-2</v>
      </c>
      <c r="K6" s="15">
        <v>0.11478646274221337</v>
      </c>
      <c r="L6" s="16">
        <v>0.15759485277506805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5.2311799999999993</v>
      </c>
      <c r="E7" s="38">
        <f ca="1">SUM(E8:OFFSET(E6,MATCH("PROYECTOS",$A$8:$A$50,0),0))</f>
        <v>6.5312059999999992</v>
      </c>
      <c r="F7" s="38">
        <f ca="1">SUM(F8:OFFSET(F6,MATCH("PROYECTOS",$A$8:$A$50,0),0))</f>
        <v>1.0292844480136409</v>
      </c>
      <c r="G7" s="38">
        <f ca="1">SUM(G8:OFFSET(G6,MATCH("PROYECTOS",$A$8:$A$50,0),0))</f>
        <v>0.40619612799491733</v>
      </c>
      <c r="H7" s="38">
        <f ca="1">SUM(H8:OFFSET(H6,MATCH("PROYECTOS",$A$8:$A$50,0),0))</f>
        <v>0.343497906185803</v>
      </c>
      <c r="I7" s="38">
        <f ca="1">SUM(I8:OFFSET(I6,MATCH("PROYECTOS",$A$8:$A$50,0),0))</f>
        <v>0.2795904138329206</v>
      </c>
      <c r="J7" s="39">
        <f ca="1">IFERROR(G7/E7,0)</f>
        <v>6.2193127577803757E-2</v>
      </c>
      <c r="K7" s="39">
        <f ca="1">IFERROR(SUM(G7,H7)/E7,0)</f>
        <v>0.11478646274221337</v>
      </c>
      <c r="L7" s="40">
        <f ca="1">IFERROR(SUM(G7,H7,I7)/E7,0)</f>
        <v>0.15759485277506805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5.2311799999999993</v>
      </c>
      <c r="E8" s="21">
        <v>3.391081999999999</v>
      </c>
      <c r="F8" s="21">
        <f t="shared" ref="F8:F9" si="0">SUM(G8,H8,I8)</f>
        <v>0.77562652606866322</v>
      </c>
      <c r="G8" s="21">
        <v>0.3351961289299652</v>
      </c>
      <c r="H8" s="21">
        <v>0.23131998225289863</v>
      </c>
      <c r="I8" s="21">
        <v>0.2091104148857994</v>
      </c>
      <c r="J8" s="22">
        <f t="shared" ref="J8:J10" si="1">IFERROR(G8/E8,0)</f>
        <v>9.8846364944865761E-2</v>
      </c>
      <c r="K8" s="22">
        <f t="shared" ref="K8:K10" si="2">IFERROR(SUM(G8,H8)/E8,0)</f>
        <v>0.16706057570500035</v>
      </c>
      <c r="L8" s="23">
        <f t="shared" ref="L8:L10" si="3">IFERROR(SUM(G8,H8,I8)/E8,0)</f>
        <v>0.2287253820664506</v>
      </c>
      <c r="M8" s="4"/>
    </row>
    <row r="9" spans="1:13" x14ac:dyDescent="0.25">
      <c r="A9" s="17"/>
      <c r="B9" s="19">
        <v>3000658</v>
      </c>
      <c r="C9" s="19" t="s">
        <v>1918</v>
      </c>
      <c r="D9" s="20">
        <v>0</v>
      </c>
      <c r="E9" s="21">
        <v>3.1401240000000001</v>
      </c>
      <c r="F9" s="21">
        <f t="shared" si="0"/>
        <v>0.25365792194497772</v>
      </c>
      <c r="G9" s="21">
        <v>7.0999999064952135E-2</v>
      </c>
      <c r="H9" s="21">
        <v>0.11217792393290438</v>
      </c>
      <c r="I9" s="21">
        <v>7.0479998947121203E-2</v>
      </c>
      <c r="J9" s="22">
        <f t="shared" si="1"/>
        <v>2.2610571768806625E-2</v>
      </c>
      <c r="K9" s="22">
        <f t="shared" si="2"/>
        <v>5.8334614492248235E-2</v>
      </c>
      <c r="L9" s="23">
        <f t="shared" si="3"/>
        <v>8.0779587667549974E-2</v>
      </c>
      <c r="M9" s="4"/>
    </row>
    <row r="10" spans="1:13" ht="15.75" thickBot="1" x14ac:dyDescent="0.3">
      <c r="A10" s="41" t="s">
        <v>302</v>
      </c>
      <c r="B10" s="43"/>
      <c r="C10" s="43"/>
      <c r="D10" s="44">
        <f ca="1">OFFSET(D10,-MATCH("PROYECTOS",$A$8:$A$50,0)-1,0)-(OFFSET(D10,-MATCH("PROYECTOS",$A$8:$A$50,0),0))</f>
        <v>0</v>
      </c>
      <c r="E10" s="45">
        <f t="shared" ref="E10:I10" ca="1" si="4">OFFSET(E10,-MATCH("PROYECTOS",$A$8:$A$50,0)-1,0)-(OFFSET(E10,-MATCH("PROYECTOS",$A$8:$A$50,0),0))</f>
        <v>0</v>
      </c>
      <c r="F10" s="45">
        <f t="shared" ca="1" si="4"/>
        <v>0</v>
      </c>
      <c r="G10" s="45">
        <f t="shared" ca="1" si="4"/>
        <v>0</v>
      </c>
      <c r="H10" s="45">
        <f t="shared" ca="1" si="4"/>
        <v>0</v>
      </c>
      <c r="I10" s="45">
        <f t="shared" ca="1" si="4"/>
        <v>0</v>
      </c>
      <c r="J10" s="46">
        <f t="shared" ca="1" si="1"/>
        <v>0</v>
      </c>
      <c r="K10" s="46">
        <f t="shared" ca="1" si="2"/>
        <v>0</v>
      </c>
      <c r="L10" s="47">
        <f t="shared" ca="1" si="3"/>
        <v>0</v>
      </c>
      <c r="M10" s="4"/>
    </row>
    <row r="11" spans="1:13" ht="15.75" thickBot="1" x14ac:dyDescent="0.3"/>
    <row r="12" spans="1:13" ht="15.75" thickBot="1" x14ac:dyDescent="0.3">
      <c r="A12" s="89" t="s">
        <v>324</v>
      </c>
      <c r="B12" s="90"/>
      <c r="C12" s="90"/>
      <c r="D12" s="91"/>
    </row>
    <row r="13" spans="1:13" ht="15.75" thickBot="1" x14ac:dyDescent="0.3">
      <c r="A13" s="1" t="s">
        <v>1923</v>
      </c>
    </row>
    <row r="14" spans="1:13" ht="45" customHeight="1" x14ac:dyDescent="0.25">
      <c r="A14" s="82" t="s">
        <v>326</v>
      </c>
      <c r="B14" s="83"/>
      <c r="C14" s="83"/>
      <c r="D14" s="94" t="s">
        <v>327</v>
      </c>
    </row>
    <row r="15" spans="1:13" ht="15.75" thickBot="1" x14ac:dyDescent="0.3">
      <c r="A15" s="92"/>
      <c r="B15" s="93"/>
      <c r="C15" s="93"/>
      <c r="D15" s="95"/>
    </row>
    <row r="16" spans="1:13" x14ac:dyDescent="0.25">
      <c r="A16" s="17"/>
      <c r="B16" s="19">
        <v>3000001</v>
      </c>
      <c r="C16" s="19" t="s">
        <v>284</v>
      </c>
      <c r="D16" s="23">
        <v>0.2287253820664506</v>
      </c>
    </row>
    <row r="17" spans="1:4" ht="15.75" thickBot="1" x14ac:dyDescent="0.3">
      <c r="A17" s="24"/>
      <c r="B17" s="26">
        <v>3000658</v>
      </c>
      <c r="C17" s="26" t="s">
        <v>1918</v>
      </c>
      <c r="D17" s="30">
        <v>8.0779587667549974E-2</v>
      </c>
    </row>
  </sheetData>
  <mergeCells count="10">
    <mergeCell ref="A12:D12"/>
    <mergeCell ref="A14:C15"/>
    <mergeCell ref="D14:D1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"/>
  <sheetViews>
    <sheetView workbookViewId="0">
      <selection activeCell="A11" sqref="A11:XFD4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126</v>
      </c>
      <c r="B1" s="49" t="s">
        <v>85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1917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5.2311799999999993</v>
      </c>
      <c r="I6" s="14">
        <v>6.5312059999999992</v>
      </c>
      <c r="J6" s="14">
        <v>1.0292844480136409</v>
      </c>
      <c r="K6" s="14">
        <v>0.40619612799491733</v>
      </c>
      <c r="L6" s="14">
        <v>0.343497906185803</v>
      </c>
      <c r="M6" s="14">
        <v>0.2795904138329206</v>
      </c>
      <c r="N6" s="15">
        <v>6.2193127577803757E-2</v>
      </c>
      <c r="O6" s="15">
        <v>0.11478646274221337</v>
      </c>
      <c r="P6" s="16">
        <v>0.15759485277506805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SUM(H8:OFFSET(H6,MATCH("PROYECTOS",$A$8:$A$20,0),0))</f>
        <v>5.2311799999999993</v>
      </c>
      <c r="I7" s="38">
        <f ca="1">SUM(I8:OFFSET(I6,MATCH("PROYECTOS",$A$8:$A$20,0),0))</f>
        <v>6.5312059999999992</v>
      </c>
      <c r="J7" s="38">
        <f ca="1">SUM(J8:OFFSET(J6,MATCH("PROYECTOS",$A$8:$A$20,0),0))</f>
        <v>1.0292844480136409</v>
      </c>
      <c r="K7" s="38">
        <f ca="1">SUM(K8:OFFSET(K6,MATCH("PROYECTOS",$A$8:$A$20,0),0))</f>
        <v>0.40619612799491733</v>
      </c>
      <c r="L7" s="38">
        <f ca="1">SUM(L8:OFFSET(L6,MATCH("PROYECTOS",$A$8:$A$20,0),0))</f>
        <v>0.343497906185803</v>
      </c>
      <c r="M7" s="38">
        <f ca="1">SUM(M8:OFFSET(M6,MATCH("PROYECTOS",$A$8:$A$20,0),0))</f>
        <v>0.2795904138329206</v>
      </c>
      <c r="N7" s="39">
        <f ca="1">IFERROR(K7/I7,0)</f>
        <v>6.2193127577803757E-2</v>
      </c>
      <c r="O7" s="39">
        <f ca="1">IFERROR(SUM(K7,L7)/I7,0)</f>
        <v>0.11478646274221337</v>
      </c>
      <c r="P7" s="40">
        <f ca="1">IFERROR(SUM(K7,L7,M7)/I7,0)</f>
        <v>0.15759485277506805</v>
      </c>
      <c r="Q7" s="64"/>
      <c r="R7" s="38"/>
      <c r="S7" s="40"/>
    </row>
    <row r="8" spans="1:19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1</v>
      </c>
      <c r="G8" s="19" t="s">
        <v>539</v>
      </c>
      <c r="H8" s="20">
        <v>5.2311799999999993</v>
      </c>
      <c r="I8" s="21">
        <v>3.391081999999999</v>
      </c>
      <c r="J8" s="21">
        <f t="shared" ref="J8:J10" si="0">SUM(K8,L8,M8)</f>
        <v>0.77562652606866322</v>
      </c>
      <c r="K8" s="21">
        <v>0.3351961289299652</v>
      </c>
      <c r="L8" s="21">
        <v>0.23131998225289863</v>
      </c>
      <c r="M8" s="21">
        <v>0.2091104148857994</v>
      </c>
      <c r="N8" s="22">
        <f t="shared" ref="N8:N11" si="1">IFERROR(K8/I8,0)</f>
        <v>9.8846364944865761E-2</v>
      </c>
      <c r="O8" s="22">
        <f t="shared" ref="O8:O11" si="2">IFERROR(SUM(K8,L8)/I8,0)</f>
        <v>0.16706057570500035</v>
      </c>
      <c r="P8" s="23">
        <f t="shared" ref="P8:P11" si="3">IFERROR(SUM(K8,L8,M8)/I8,0)</f>
        <v>0.2287253820664506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5005598</v>
      </c>
      <c r="C9" s="19" t="s">
        <v>1919</v>
      </c>
      <c r="D9" s="68">
        <v>3000658</v>
      </c>
      <c r="E9" s="19" t="s">
        <v>1918</v>
      </c>
      <c r="F9" s="69">
        <v>23</v>
      </c>
      <c r="G9" s="19" t="s">
        <v>1502</v>
      </c>
      <c r="H9" s="20">
        <v>0</v>
      </c>
      <c r="I9" s="21">
        <v>2.2648649999999999</v>
      </c>
      <c r="J9" s="21">
        <f t="shared" si="0"/>
        <v>0</v>
      </c>
      <c r="K9" s="21">
        <v>0</v>
      </c>
      <c r="L9" s="21">
        <v>0</v>
      </c>
      <c r="M9" s="21">
        <v>0</v>
      </c>
      <c r="N9" s="22">
        <f t="shared" si="1"/>
        <v>0</v>
      </c>
      <c r="O9" s="22">
        <f t="shared" si="2"/>
        <v>0</v>
      </c>
      <c r="P9" s="23">
        <f t="shared" si="3"/>
        <v>0</v>
      </c>
      <c r="Q9" s="70">
        <v>1</v>
      </c>
      <c r="R9" s="21">
        <v>0</v>
      </c>
      <c r="S9" s="23">
        <f t="shared" ref="S9:S10" si="4">IFERROR(R9/Q9,0)</f>
        <v>0</v>
      </c>
    </row>
    <row r="10" spans="1:19" ht="25.5" x14ac:dyDescent="0.25">
      <c r="A10" s="17"/>
      <c r="B10" s="19">
        <v>5005599</v>
      </c>
      <c r="C10" s="19" t="s">
        <v>1920</v>
      </c>
      <c r="D10" s="68">
        <v>3000658</v>
      </c>
      <c r="E10" s="19" t="s">
        <v>1918</v>
      </c>
      <c r="F10" s="69">
        <v>601</v>
      </c>
      <c r="G10" s="19" t="s">
        <v>1921</v>
      </c>
      <c r="H10" s="20">
        <v>0</v>
      </c>
      <c r="I10" s="21">
        <v>0.87525900000000001</v>
      </c>
      <c r="J10" s="21">
        <f t="shared" si="0"/>
        <v>0.25365792194497772</v>
      </c>
      <c r="K10" s="21">
        <v>7.0999999064952135E-2</v>
      </c>
      <c r="L10" s="21">
        <v>0.11217792393290438</v>
      </c>
      <c r="M10" s="21">
        <v>7.0479998947121203E-2</v>
      </c>
      <c r="N10" s="22">
        <f t="shared" si="1"/>
        <v>8.1118844896141754E-2</v>
      </c>
      <c r="O10" s="22">
        <f t="shared" si="2"/>
        <v>0.20928424957396213</v>
      </c>
      <c r="P10" s="23">
        <f t="shared" si="3"/>
        <v>0.28980898447771197</v>
      </c>
      <c r="Q10" s="70">
        <v>0</v>
      </c>
      <c r="R10" s="21">
        <v>0</v>
      </c>
      <c r="S10" s="23">
        <f t="shared" si="4"/>
        <v>0</v>
      </c>
    </row>
    <row r="11" spans="1:19" ht="15.75" thickBot="1" x14ac:dyDescent="0.3">
      <c r="A11" s="41" t="s">
        <v>302</v>
      </c>
      <c r="B11" s="43"/>
      <c r="C11" s="43"/>
      <c r="D11" s="65"/>
      <c r="E11" s="43"/>
      <c r="F11" s="66"/>
      <c r="G11" s="43"/>
      <c r="H11" s="44">
        <f t="shared" ref="H11:M11" ca="1" si="5">OFFSET(H11,-MATCH("PROYECTOS",$A$8:$A$20,0)-1,0)-(OFFSET(H11,-MATCH("PROYECTOS",$A$8:$A$20,0),0))</f>
        <v>0</v>
      </c>
      <c r="I11" s="45">
        <f t="shared" ca="1" si="5"/>
        <v>0</v>
      </c>
      <c r="J11" s="45">
        <f t="shared" ca="1" si="5"/>
        <v>0</v>
      </c>
      <c r="K11" s="45">
        <f t="shared" ca="1" si="5"/>
        <v>0</v>
      </c>
      <c r="L11" s="45">
        <f t="shared" ca="1" si="5"/>
        <v>0</v>
      </c>
      <c r="M11" s="45">
        <f t="shared" ca="1" si="5"/>
        <v>0</v>
      </c>
      <c r="N11" s="46">
        <f t="shared" ca="1" si="1"/>
        <v>0</v>
      </c>
      <c r="O11" s="46">
        <f t="shared" ca="1" si="2"/>
        <v>0</v>
      </c>
      <c r="P11" s="47">
        <f t="shared" ca="1" si="3"/>
        <v>0</v>
      </c>
      <c r="Q11" s="67"/>
      <c r="R11" s="45"/>
      <c r="S11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"/>
  <sheetViews>
    <sheetView workbookViewId="0">
      <selection activeCell="A23" sqref="A23:L23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127</v>
      </c>
      <c r="B1" s="50" t="s">
        <v>86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1924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271.08982400000002</v>
      </c>
      <c r="E6" s="14">
        <v>359.56273299999998</v>
      </c>
      <c r="F6" s="14">
        <v>68.109678712649469</v>
      </c>
      <c r="G6" s="14">
        <v>22.19914254863761</v>
      </c>
      <c r="H6" s="14">
        <v>23.317438188291213</v>
      </c>
      <c r="I6" s="14">
        <v>22.593097975720639</v>
      </c>
      <c r="J6" s="15">
        <v>6.1739275267544511E-2</v>
      </c>
      <c r="K6" s="15">
        <v>0.12658870500055083</v>
      </c>
      <c r="L6" s="16">
        <v>0.18942363171060186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200.19617900000003</v>
      </c>
      <c r="E7" s="38">
        <f ca="1">SUM(E8:OFFSET(E6,MATCH("GOBIERNOS REGIONALES",$A$8:$A$50,0),0))</f>
        <v>262.15839</v>
      </c>
      <c r="F7" s="38">
        <f ca="1">SUM(F8:OFFSET(F6,MATCH("GOBIERNOS REGIONALES",$A$8:$A$50,0),0))</f>
        <v>55.329978640422802</v>
      </c>
      <c r="G7" s="38">
        <f ca="1">SUM(G8:OFFSET(G6,MATCH("GOBIERNOS REGIONALES",$A$8:$A$50,0),0))</f>
        <v>17.819985800404538</v>
      </c>
      <c r="H7" s="38">
        <f ca="1">SUM(H8:OFFSET(H6,MATCH("GOBIERNOS REGIONALES",$A$8:$A$50,0),0))</f>
        <v>19.585407157698079</v>
      </c>
      <c r="I7" s="38">
        <f ca="1">SUM(I8:OFFSET(I6,MATCH("GOBIERNOS REGIONALES",$A$8:$A$50,0),0))</f>
        <v>17.924585682320185</v>
      </c>
      <c r="J7" s="39">
        <f ca="1">IFERROR(G7/E7,0)</f>
        <v>6.797411976936743E-2</v>
      </c>
      <c r="K7" s="39">
        <f ca="1">IFERROR(SUM(G7,H7)/E7,0)</f>
        <v>0.14268241790050137</v>
      </c>
      <c r="L7" s="40">
        <f ca="1">IFERROR(SUM(G7,H7,I7)/E7,0)</f>
        <v>0.21105553265116864</v>
      </c>
      <c r="M7" s="4"/>
    </row>
    <row r="8" spans="1:13" ht="38.25" x14ac:dyDescent="0.25">
      <c r="A8" s="17"/>
      <c r="B8" s="18">
        <v>8</v>
      </c>
      <c r="C8" s="19" t="s">
        <v>112</v>
      </c>
      <c r="D8" s="20">
        <v>79.689695</v>
      </c>
      <c r="E8" s="21">
        <v>80.103375000000014</v>
      </c>
      <c r="F8" s="21">
        <f t="shared" ref="F8:F24" si="0">SUM(G8,H8,I8)</f>
        <v>12.121940229159009</v>
      </c>
      <c r="G8" s="21">
        <v>1.7379586438892147</v>
      </c>
      <c r="H8" s="21">
        <v>6.8426725710742176</v>
      </c>
      <c r="I8" s="21">
        <v>3.5413090141955763</v>
      </c>
      <c r="J8" s="22">
        <f t="shared" ref="J8:J24" si="1">IFERROR(G8/E8,0)</f>
        <v>2.1696447170786681E-2</v>
      </c>
      <c r="K8" s="22">
        <f t="shared" ref="K8:K24" si="2">IFERROR(SUM(G8,H8)/E8,0)</f>
        <v>0.10711947174464785</v>
      </c>
      <c r="L8" s="23">
        <f t="shared" ref="L8:L24" si="3">IFERROR(SUM(G8,H8,I8)/E8,0)</f>
        <v>0.15132870779987742</v>
      </c>
      <c r="M8" s="4"/>
    </row>
    <row r="9" spans="1:13" ht="25.5" x14ac:dyDescent="0.25">
      <c r="A9" s="17"/>
      <c r="B9" s="18">
        <v>35</v>
      </c>
      <c r="C9" s="19" t="s">
        <v>126</v>
      </c>
      <c r="D9" s="20">
        <v>105.082094</v>
      </c>
      <c r="E9" s="21">
        <v>165.12305799999999</v>
      </c>
      <c r="F9" s="21">
        <f t="shared" si="0"/>
        <v>39.286134604850076</v>
      </c>
      <c r="G9" s="21">
        <v>15.104009171987855</v>
      </c>
      <c r="H9" s="21">
        <v>11.304454508991967</v>
      </c>
      <c r="I9" s="21">
        <v>12.877670923870255</v>
      </c>
      <c r="J9" s="22">
        <f t="shared" si="1"/>
        <v>9.1471229729695624E-2</v>
      </c>
      <c r="K9" s="22">
        <f t="shared" si="2"/>
        <v>0.15993201676885019</v>
      </c>
      <c r="L9" s="23">
        <f t="shared" si="3"/>
        <v>0.23792034305015161</v>
      </c>
      <c r="M9" s="4"/>
    </row>
    <row r="10" spans="1:13" x14ac:dyDescent="0.25">
      <c r="A10" s="17"/>
      <c r="B10" s="18">
        <v>180</v>
      </c>
      <c r="C10" s="19" t="s">
        <v>155</v>
      </c>
      <c r="D10" s="20">
        <v>15.424390000000002</v>
      </c>
      <c r="E10" s="21">
        <v>16.931956999999993</v>
      </c>
      <c r="F10" s="21">
        <f t="shared" si="0"/>
        <v>3.9219038064137166</v>
      </c>
      <c r="G10" s="21">
        <v>0.9780179845274688</v>
      </c>
      <c r="H10" s="21">
        <v>1.4382800776318945</v>
      </c>
      <c r="I10" s="21">
        <v>1.5056057442543533</v>
      </c>
      <c r="J10" s="22">
        <f t="shared" si="1"/>
        <v>5.776166243083828E-2</v>
      </c>
      <c r="K10" s="22">
        <f t="shared" si="2"/>
        <v>0.14270636655640953</v>
      </c>
      <c r="L10" s="23">
        <f t="shared" si="3"/>
        <v>0.2316273190638104</v>
      </c>
      <c r="M10" s="4"/>
    </row>
    <row r="11" spans="1:13" x14ac:dyDescent="0.25">
      <c r="A11" s="34" t="s">
        <v>214</v>
      </c>
      <c r="B11" s="57"/>
      <c r="C11" s="36"/>
      <c r="D11" s="37">
        <f ca="1">SUM(D12:OFFSET(D10,(MATCH("GOBIERNOS LOCALES",$A$8:$A$50,0)-MATCH("GOBIERNOS REGIONALES",$A$8:$A$50,0)),0))</f>
        <v>41.092368</v>
      </c>
      <c r="E11" s="38">
        <f ca="1">SUM(E12:OFFSET(E10,(MATCH("GOBIERNOS LOCALES",$A$8:$A$50,0)-MATCH("GOBIERNOS REGIONALES",$A$8:$A$50,0)),0))</f>
        <v>62.645286999999996</v>
      </c>
      <c r="F11" s="38">
        <f ca="1">SUM(F12:OFFSET(F10,(MATCH("GOBIERNOS LOCALES",$A$8:$A$50,0)-MATCH("GOBIERNOS REGIONALES",$A$8:$A$50,0)),0))</f>
        <v>3.798042032713056</v>
      </c>
      <c r="G11" s="38">
        <f ca="1">SUM(G12:OFFSET(G10,(MATCH("GOBIERNOS LOCALES",$A$8:$A$50,0)-MATCH("GOBIERNOS REGIONALES",$A$8:$A$50,0)),0))</f>
        <v>0.8185322857752908</v>
      </c>
      <c r="H11" s="38">
        <f ca="1">SUM(H12:OFFSET(H10,(MATCH("GOBIERNOS LOCALES",$A$8:$A$50,0)-MATCH("GOBIERNOS REGIONALES",$A$8:$A$50,0)),0))</f>
        <v>1.0273766492864524</v>
      </c>
      <c r="I11" s="38">
        <f ca="1">SUM(I12:OFFSET(I10,(MATCH("GOBIERNOS LOCALES",$A$8:$A$50,0)-MATCH("GOBIERNOS REGIONALES",$A$8:$A$50,0)),0))</f>
        <v>1.9521330976513127</v>
      </c>
      <c r="J11" s="39">
        <f t="shared" ca="1" si="1"/>
        <v>1.306614312063557E-2</v>
      </c>
      <c r="K11" s="39">
        <f t="shared" ca="1" si="2"/>
        <v>2.9466046425196252E-2</v>
      </c>
      <c r="L11" s="40">
        <f t="shared" ca="1" si="3"/>
        <v>6.0627737769212493E-2</v>
      </c>
      <c r="M11" s="4"/>
    </row>
    <row r="12" spans="1:13" x14ac:dyDescent="0.25">
      <c r="A12" s="17"/>
      <c r="B12" s="18">
        <v>440</v>
      </c>
      <c r="C12" s="19" t="s">
        <v>215</v>
      </c>
      <c r="D12" s="20">
        <v>32.953020000000002</v>
      </c>
      <c r="E12" s="21">
        <v>33.039541</v>
      </c>
      <c r="F12" s="21">
        <f t="shared" si="0"/>
        <v>1.4916273543713032</v>
      </c>
      <c r="G12" s="21">
        <v>0.26399903967103455</v>
      </c>
      <c r="H12" s="21">
        <v>0.14750453217493487</v>
      </c>
      <c r="I12" s="21">
        <v>1.0801237825253338</v>
      </c>
      <c r="J12" s="22">
        <f t="shared" si="1"/>
        <v>7.9903967089323229E-3</v>
      </c>
      <c r="K12" s="22">
        <f t="shared" si="2"/>
        <v>1.245488161733147E-2</v>
      </c>
      <c r="L12" s="23">
        <f t="shared" si="3"/>
        <v>4.5146733556961437E-2</v>
      </c>
      <c r="M12" s="4"/>
    </row>
    <row r="13" spans="1:13" x14ac:dyDescent="0.25">
      <c r="A13" s="17"/>
      <c r="B13" s="18">
        <v>443</v>
      </c>
      <c r="C13" s="19" t="s">
        <v>218</v>
      </c>
      <c r="D13" s="20">
        <v>5.5125529999999996</v>
      </c>
      <c r="E13" s="21">
        <v>5.924493</v>
      </c>
      <c r="F13" s="21">
        <f t="shared" si="0"/>
        <v>1.3226405349269044</v>
      </c>
      <c r="G13" s="21">
        <v>0.4063282085407991</v>
      </c>
      <c r="H13" s="21">
        <v>0.44596410429221578</v>
      </c>
      <c r="I13" s="21">
        <v>0.47034822209388949</v>
      </c>
      <c r="J13" s="22">
        <f t="shared" si="1"/>
        <v>6.8584469344600302E-2</v>
      </c>
      <c r="K13" s="22">
        <f t="shared" si="2"/>
        <v>0.14385911382341321</v>
      </c>
      <c r="L13" s="23">
        <f t="shared" si="3"/>
        <v>0.22324957341107574</v>
      </c>
      <c r="M13" s="4"/>
    </row>
    <row r="14" spans="1:13" x14ac:dyDescent="0.25">
      <c r="A14" s="17"/>
      <c r="B14" s="18">
        <v>444</v>
      </c>
      <c r="C14" s="19" t="s">
        <v>219</v>
      </c>
      <c r="D14" s="20">
        <v>1.5</v>
      </c>
      <c r="E14" s="21">
        <v>2.2846559999999996</v>
      </c>
      <c r="F14" s="21">
        <f t="shared" si="0"/>
        <v>2.2086699027568102E-3</v>
      </c>
      <c r="G14" s="21">
        <v>0</v>
      </c>
      <c r="H14" s="21">
        <v>0</v>
      </c>
      <c r="I14" s="21">
        <v>2.2086699027568102E-3</v>
      </c>
      <c r="J14" s="22">
        <f t="shared" si="1"/>
        <v>0</v>
      </c>
      <c r="K14" s="22">
        <f t="shared" si="2"/>
        <v>0</v>
      </c>
      <c r="L14" s="23">
        <f t="shared" si="3"/>
        <v>9.6674068339251532E-4</v>
      </c>
      <c r="M14" s="4"/>
    </row>
    <row r="15" spans="1:13" x14ac:dyDescent="0.25">
      <c r="A15" s="17"/>
      <c r="B15" s="18">
        <v>446</v>
      </c>
      <c r="C15" s="19" t="s">
        <v>221</v>
      </c>
      <c r="D15" s="20">
        <v>0</v>
      </c>
      <c r="E15" s="21">
        <v>6.6558949999999992</v>
      </c>
      <c r="F15" s="21">
        <f t="shared" si="0"/>
        <v>0.11479999870061874</v>
      </c>
      <c r="G15" s="21">
        <v>0</v>
      </c>
      <c r="H15" s="21">
        <v>0</v>
      </c>
      <c r="I15" s="21">
        <v>0.11479999870061874</v>
      </c>
      <c r="J15" s="22">
        <f t="shared" si="1"/>
        <v>0</v>
      </c>
      <c r="K15" s="22">
        <f t="shared" si="2"/>
        <v>0</v>
      </c>
      <c r="L15" s="23">
        <f t="shared" si="3"/>
        <v>1.7247868047891194E-2</v>
      </c>
      <c r="M15" s="4"/>
    </row>
    <row r="16" spans="1:13" x14ac:dyDescent="0.25">
      <c r="A16" s="17"/>
      <c r="B16" s="18">
        <v>450</v>
      </c>
      <c r="C16" s="19" t="s">
        <v>225</v>
      </c>
      <c r="D16" s="20">
        <v>0.36066200000000004</v>
      </c>
      <c r="E16" s="21">
        <v>0.46066200000000007</v>
      </c>
      <c r="F16" s="21">
        <f t="shared" si="0"/>
        <v>0.19145417806066689</v>
      </c>
      <c r="G16" s="21">
        <v>8.3645919170521665E-2</v>
      </c>
      <c r="H16" s="21">
        <v>4.083565971814096E-2</v>
      </c>
      <c r="I16" s="21">
        <v>6.6972599172004266E-2</v>
      </c>
      <c r="J16" s="22">
        <f t="shared" si="1"/>
        <v>0.18157764080936056</v>
      </c>
      <c r="K16" s="22">
        <f t="shared" si="2"/>
        <v>0.27022324152776356</v>
      </c>
      <c r="L16" s="23">
        <f t="shared" si="3"/>
        <v>0.41560662277476079</v>
      </c>
      <c r="M16" s="4"/>
    </row>
    <row r="17" spans="1:13" x14ac:dyDescent="0.25">
      <c r="A17" s="17"/>
      <c r="B17" s="18">
        <v>452</v>
      </c>
      <c r="C17" s="19" t="s">
        <v>227</v>
      </c>
      <c r="D17" s="20">
        <v>0</v>
      </c>
      <c r="E17" s="21">
        <v>8.803445</v>
      </c>
      <c r="F17" s="21">
        <f t="shared" si="0"/>
        <v>0.53364349016919732</v>
      </c>
      <c r="G17" s="21">
        <v>0</v>
      </c>
      <c r="H17" s="21">
        <v>0.34999999403953552</v>
      </c>
      <c r="I17" s="21">
        <v>0.1836434961296618</v>
      </c>
      <c r="J17" s="22">
        <f t="shared" si="1"/>
        <v>0</v>
      </c>
      <c r="K17" s="22">
        <f t="shared" si="2"/>
        <v>3.9757162569827552E-2</v>
      </c>
      <c r="L17" s="23">
        <f t="shared" si="3"/>
        <v>6.0617575297988155E-2</v>
      </c>
      <c r="M17" s="4"/>
    </row>
    <row r="18" spans="1:13" x14ac:dyDescent="0.25">
      <c r="A18" s="17"/>
      <c r="B18" s="18">
        <v>453</v>
      </c>
      <c r="C18" s="19" t="s">
        <v>228</v>
      </c>
      <c r="D18" s="20">
        <v>0.42605499999999996</v>
      </c>
      <c r="E18" s="21">
        <v>0.31005499999999997</v>
      </c>
      <c r="F18" s="21">
        <f t="shared" si="0"/>
        <v>0</v>
      </c>
      <c r="G18" s="21">
        <v>0</v>
      </c>
      <c r="H18" s="21">
        <v>0</v>
      </c>
      <c r="I18" s="21">
        <v>0</v>
      </c>
      <c r="J18" s="22">
        <f t="shared" si="1"/>
        <v>0</v>
      </c>
      <c r="K18" s="22">
        <f t="shared" si="2"/>
        <v>0</v>
      </c>
      <c r="L18" s="23">
        <f t="shared" si="3"/>
        <v>0</v>
      </c>
      <c r="M18" s="4"/>
    </row>
    <row r="19" spans="1:13" x14ac:dyDescent="0.25">
      <c r="A19" s="17"/>
      <c r="B19" s="18">
        <v>457</v>
      </c>
      <c r="C19" s="19" t="s">
        <v>232</v>
      </c>
      <c r="D19" s="20">
        <v>0.11191499999999999</v>
      </c>
      <c r="E19" s="21">
        <v>0.14091500000000001</v>
      </c>
      <c r="F19" s="21">
        <f t="shared" si="0"/>
        <v>2.3113200079023954E-2</v>
      </c>
      <c r="G19" s="21">
        <v>1.0633540026901755E-2</v>
      </c>
      <c r="H19" s="21">
        <v>8.8780600708560087E-3</v>
      </c>
      <c r="I19" s="21">
        <v>3.6015999812661903E-3</v>
      </c>
      <c r="J19" s="22">
        <f t="shared" si="1"/>
        <v>7.5460667969355674E-2</v>
      </c>
      <c r="K19" s="22">
        <f t="shared" si="2"/>
        <v>0.13846361350997241</v>
      </c>
      <c r="L19" s="23">
        <f t="shared" si="3"/>
        <v>0.16402228349731365</v>
      </c>
      <c r="M19" s="4"/>
    </row>
    <row r="20" spans="1:13" x14ac:dyDescent="0.25">
      <c r="A20" s="17"/>
      <c r="B20" s="18">
        <v>459</v>
      </c>
      <c r="C20" s="19" t="s">
        <v>234</v>
      </c>
      <c r="D20" s="20">
        <v>0</v>
      </c>
      <c r="E20" s="21">
        <v>0.29135199999999994</v>
      </c>
      <c r="F20" s="21">
        <f t="shared" si="0"/>
        <v>0.11855460650258465</v>
      </c>
      <c r="G20" s="21">
        <v>5.3925578366033733E-2</v>
      </c>
      <c r="H20" s="21">
        <v>3.4194298990769312E-2</v>
      </c>
      <c r="I20" s="21">
        <v>3.0434729145781603E-2</v>
      </c>
      <c r="J20" s="22">
        <f t="shared" si="1"/>
        <v>0.18508738009704323</v>
      </c>
      <c r="K20" s="22">
        <f t="shared" si="2"/>
        <v>0.30245159585931469</v>
      </c>
      <c r="L20" s="23">
        <f t="shared" si="3"/>
        <v>0.40691193642942103</v>
      </c>
      <c r="M20" s="4"/>
    </row>
    <row r="21" spans="1:13" x14ac:dyDescent="0.25">
      <c r="A21" s="17"/>
      <c r="B21" s="18">
        <v>461</v>
      </c>
      <c r="C21" s="19" t="s">
        <v>236</v>
      </c>
      <c r="D21" s="20">
        <v>0</v>
      </c>
      <c r="E21" s="21">
        <v>4.3774860000000002</v>
      </c>
      <c r="F21" s="21">
        <f t="shared" si="0"/>
        <v>0</v>
      </c>
      <c r="G21" s="21">
        <v>0</v>
      </c>
      <c r="H21" s="21">
        <v>0</v>
      </c>
      <c r="I21" s="21">
        <v>0</v>
      </c>
      <c r="J21" s="22">
        <f t="shared" si="1"/>
        <v>0</v>
      </c>
      <c r="K21" s="22">
        <f t="shared" si="2"/>
        <v>0</v>
      </c>
      <c r="L21" s="23">
        <f t="shared" si="3"/>
        <v>0</v>
      </c>
      <c r="M21" s="4"/>
    </row>
    <row r="22" spans="1:13" x14ac:dyDescent="0.25">
      <c r="A22" s="17"/>
      <c r="B22" s="18">
        <v>462</v>
      </c>
      <c r="C22" s="19" t="s">
        <v>237</v>
      </c>
      <c r="D22" s="20">
        <v>0</v>
      </c>
      <c r="E22" s="21">
        <v>0.12862399999999999</v>
      </c>
      <c r="F22" s="21">
        <f t="shared" si="0"/>
        <v>0</v>
      </c>
      <c r="G22" s="21">
        <v>0</v>
      </c>
      <c r="H22" s="21">
        <v>0</v>
      </c>
      <c r="I22" s="21">
        <v>0</v>
      </c>
      <c r="J22" s="22">
        <f t="shared" si="1"/>
        <v>0</v>
      </c>
      <c r="K22" s="22">
        <f t="shared" si="2"/>
        <v>0</v>
      </c>
      <c r="L22" s="23">
        <f t="shared" si="3"/>
        <v>0</v>
      </c>
      <c r="M22" s="4"/>
    </row>
    <row r="23" spans="1:13" x14ac:dyDescent="0.25">
      <c r="A23" s="17"/>
      <c r="B23" s="18">
        <v>464</v>
      </c>
      <c r="C23" s="19" t="s">
        <v>239</v>
      </c>
      <c r="D23" s="20">
        <v>0.228163</v>
      </c>
      <c r="E23" s="21">
        <v>0.228163</v>
      </c>
      <c r="F23" s="21">
        <f t="shared" si="0"/>
        <v>0</v>
      </c>
      <c r="G23" s="21">
        <v>0</v>
      </c>
      <c r="H23" s="21">
        <v>0</v>
      </c>
      <c r="I23" s="21">
        <v>0</v>
      </c>
      <c r="J23" s="22">
        <f t="shared" si="1"/>
        <v>0</v>
      </c>
      <c r="K23" s="22">
        <f t="shared" si="2"/>
        <v>0</v>
      </c>
      <c r="L23" s="23">
        <f t="shared" si="3"/>
        <v>0</v>
      </c>
      <c r="M23" s="4"/>
    </row>
    <row r="24" spans="1:13" ht="15.75" thickBot="1" x14ac:dyDescent="0.3">
      <c r="A24" s="41" t="s">
        <v>241</v>
      </c>
      <c r="B24" s="58"/>
      <c r="C24" s="43"/>
      <c r="D24" s="44">
        <v>29.801277000000006</v>
      </c>
      <c r="E24" s="45">
        <v>34.759056000000029</v>
      </c>
      <c r="F24" s="45">
        <f t="shared" si="0"/>
        <v>8.9816580395136043</v>
      </c>
      <c r="G24" s="45">
        <v>3.5606244624577812</v>
      </c>
      <c r="H24" s="45">
        <v>2.7046543813066819</v>
      </c>
      <c r="I24" s="45">
        <v>2.7163791957491412</v>
      </c>
      <c r="J24" s="46">
        <f t="shared" si="1"/>
        <v>0.10243731770096916</v>
      </c>
      <c r="K24" s="46">
        <f t="shared" si="2"/>
        <v>0.18024882044450397</v>
      </c>
      <c r="L24" s="47">
        <f t="shared" si="3"/>
        <v>0.25839764001397497</v>
      </c>
      <c r="M24" s="4"/>
    </row>
    <row r="25" spans="1:13" x14ac:dyDescent="0.25">
      <c r="D25" s="5"/>
      <c r="E25" s="5"/>
      <c r="F25" s="5"/>
      <c r="G25" s="5"/>
      <c r="H25" s="5"/>
      <c r="I25" s="5"/>
      <c r="J25" s="4"/>
      <c r="K25" s="4"/>
      <c r="L25" s="4"/>
      <c r="M25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127</v>
      </c>
      <c r="B1" s="51" t="s">
        <v>86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1925</v>
      </c>
      <c r="N2" s="72" t="s">
        <v>1940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271.08982400000002</v>
      </c>
      <c r="E6" s="14">
        <f ca="1">SUM(E7:OFFSET(E7,50,0))</f>
        <v>359.56273299999998</v>
      </c>
      <c r="F6" s="14">
        <f ca="1">SUM(F7:OFFSET(F7,50,0))</f>
        <v>68.109678712649469</v>
      </c>
      <c r="G6" s="14">
        <f ca="1">SUM(G7:OFFSET(G7,50,0))</f>
        <v>22.19914254863761</v>
      </c>
      <c r="H6" s="14">
        <f ca="1">SUM(H7:OFFSET(H7,50,0))</f>
        <v>23.317438188291213</v>
      </c>
      <c r="I6" s="14">
        <f ca="1">SUM(I7:OFFSET(I7,50,0))</f>
        <v>22.593097975720639</v>
      </c>
      <c r="J6" s="15">
        <f ca="1">IFERROR(G6/E6,0)</f>
        <v>6.1739275267544511E-2</v>
      </c>
      <c r="K6" s="15">
        <f ca="1">IFERROR(SUM(G6,H6)/E6,0)</f>
        <v>0.12658870500055083</v>
      </c>
      <c r="L6" s="16">
        <f ca="1">IFERROR(SUM(G6,H6,I6)/E6,0)</f>
        <v>0.18942363171060186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</v>
      </c>
      <c r="C7" s="19" t="s">
        <v>258</v>
      </c>
      <c r="D7" s="20">
        <v>61.881709000000008</v>
      </c>
      <c r="E7" s="21">
        <v>71.000839999999997</v>
      </c>
      <c r="F7" s="21">
        <f t="shared" ref="F7:F32" si="0">SUM(G7,H7,I7)</f>
        <v>11.944198399338347</v>
      </c>
      <c r="G7" s="21">
        <v>3.9541072095307754</v>
      </c>
      <c r="H7" s="21">
        <v>4.6873942935962987</v>
      </c>
      <c r="I7" s="21">
        <v>3.3026968962112733</v>
      </c>
      <c r="J7" s="22">
        <f t="shared" ref="J7:J32" si="1">IFERROR(G7/E7,0)</f>
        <v>5.569099195912014E-2</v>
      </c>
      <c r="K7" s="22">
        <f t="shared" ref="K7:K32" si="2">IFERROR(SUM(G7,H7)/E7,0)</f>
        <v>0.12170984882893039</v>
      </c>
      <c r="L7" s="23">
        <f t="shared" ref="L7:L32" si="3">IFERROR(SUM(G7,H7,I7)/E7,0)</f>
        <v>0.16822615618826972</v>
      </c>
      <c r="M7" s="4"/>
      <c r="N7" t="s">
        <v>268</v>
      </c>
      <c r="O7" s="5">
        <v>9.0023462274111807</v>
      </c>
      <c r="P7" s="71">
        <v>0.49591916571839567</v>
      </c>
    </row>
    <row r="8" spans="1:16" x14ac:dyDescent="0.25">
      <c r="A8" s="17"/>
      <c r="B8" s="55">
        <v>2</v>
      </c>
      <c r="C8" s="19" t="s">
        <v>259</v>
      </c>
      <c r="D8" s="20">
        <v>0.86132400000000009</v>
      </c>
      <c r="E8" s="21">
        <v>8.0889620000000004</v>
      </c>
      <c r="F8" s="21">
        <f t="shared" si="0"/>
        <v>0.25199508389778202</v>
      </c>
      <c r="G8" s="21">
        <v>0.11645060521550477</v>
      </c>
      <c r="H8" s="21">
        <v>3.8919320635613985E-2</v>
      </c>
      <c r="I8" s="21">
        <v>9.6625158046663273E-2</v>
      </c>
      <c r="J8" s="22">
        <f t="shared" si="1"/>
        <v>1.4396235909564757E-2</v>
      </c>
      <c r="K8" s="22">
        <f t="shared" si="2"/>
        <v>1.9207646895994659E-2</v>
      </c>
      <c r="L8" s="23">
        <f t="shared" si="3"/>
        <v>3.1152956819154549E-2</v>
      </c>
      <c r="M8" s="4"/>
      <c r="N8" t="s">
        <v>269</v>
      </c>
      <c r="O8" s="5">
        <v>0.75595166936182068</v>
      </c>
      <c r="P8" s="71">
        <v>0.4475849114937922</v>
      </c>
    </row>
    <row r="9" spans="1:16" x14ac:dyDescent="0.25">
      <c r="A9" s="17"/>
      <c r="B9" s="55">
        <v>3</v>
      </c>
      <c r="C9" s="19" t="s">
        <v>260</v>
      </c>
      <c r="D9" s="20">
        <v>6.4244999999999997E-2</v>
      </c>
      <c r="E9" s="21">
        <v>0.16598299999999999</v>
      </c>
      <c r="F9" s="21">
        <f t="shared" si="0"/>
        <v>3.3324959702440538E-2</v>
      </c>
      <c r="G9" s="21">
        <v>1.5976829788996838E-2</v>
      </c>
      <c r="H9" s="21">
        <v>5.4854800691828132E-3</v>
      </c>
      <c r="I9" s="21">
        <v>1.1862649844260886E-2</v>
      </c>
      <c r="J9" s="22">
        <f t="shared" si="1"/>
        <v>9.6255820108064313E-2</v>
      </c>
      <c r="K9" s="22">
        <f t="shared" si="2"/>
        <v>0.12930426524511338</v>
      </c>
      <c r="L9" s="23">
        <f t="shared" si="3"/>
        <v>0.2007733304160097</v>
      </c>
      <c r="M9" s="4"/>
      <c r="N9" t="s">
        <v>267</v>
      </c>
      <c r="O9" s="5">
        <v>0.7744563474188908</v>
      </c>
      <c r="P9" s="71">
        <v>0.44013279598617794</v>
      </c>
    </row>
    <row r="10" spans="1:16" x14ac:dyDescent="0.25">
      <c r="A10" s="17"/>
      <c r="B10" s="55">
        <v>4</v>
      </c>
      <c r="C10" s="19" t="s">
        <v>261</v>
      </c>
      <c r="D10" s="20">
        <v>9.8995829999999998</v>
      </c>
      <c r="E10" s="21">
        <v>27.007639999999999</v>
      </c>
      <c r="F10" s="21">
        <f t="shared" si="0"/>
        <v>6.0471224096381775</v>
      </c>
      <c r="G10" s="21">
        <v>1.2680735800895491</v>
      </c>
      <c r="H10" s="21">
        <v>2.7888391070009675</v>
      </c>
      <c r="I10" s="21">
        <v>1.9902097225476609</v>
      </c>
      <c r="J10" s="22">
        <f t="shared" si="1"/>
        <v>4.6952402360574602E-2</v>
      </c>
      <c r="K10" s="22">
        <f t="shared" si="2"/>
        <v>0.15021352058493512</v>
      </c>
      <c r="L10" s="23">
        <f t="shared" si="3"/>
        <v>0.22390414007437073</v>
      </c>
      <c r="M10" s="4"/>
      <c r="N10" t="s">
        <v>275</v>
      </c>
      <c r="O10" s="5">
        <v>0.61915550677804276</v>
      </c>
      <c r="P10" s="71">
        <v>0.3896395177600428</v>
      </c>
    </row>
    <row r="11" spans="1:16" x14ac:dyDescent="0.25">
      <c r="A11" s="17"/>
      <c r="B11" s="55">
        <v>5</v>
      </c>
      <c r="C11" s="19" t="s">
        <v>262</v>
      </c>
      <c r="D11" s="20">
        <v>2.1698910000000002</v>
      </c>
      <c r="E11" s="21">
        <v>3.7447629999999998</v>
      </c>
      <c r="F11" s="21">
        <f t="shared" si="0"/>
        <v>0.54987309256466688</v>
      </c>
      <c r="G11" s="21">
        <v>0.28265115423710085</v>
      </c>
      <c r="H11" s="21">
        <v>9.3552448859554715E-2</v>
      </c>
      <c r="I11" s="21">
        <v>0.17366948946801131</v>
      </c>
      <c r="J11" s="22">
        <f t="shared" si="1"/>
        <v>7.5479050139381554E-2</v>
      </c>
      <c r="K11" s="22">
        <f t="shared" si="2"/>
        <v>0.10046125832172972</v>
      </c>
      <c r="L11" s="23">
        <f t="shared" si="3"/>
        <v>0.14683788869006315</v>
      </c>
      <c r="M11" s="4"/>
      <c r="N11" t="s">
        <v>277</v>
      </c>
      <c r="O11" s="5">
        <v>0.2986840322973876</v>
      </c>
      <c r="P11" s="71">
        <v>0.29799001355581611</v>
      </c>
    </row>
    <row r="12" spans="1:16" x14ac:dyDescent="0.25">
      <c r="A12" s="17"/>
      <c r="B12" s="55">
        <v>6</v>
      </c>
      <c r="C12" s="19" t="s">
        <v>263</v>
      </c>
      <c r="D12" s="20">
        <v>5.4188809999999998</v>
      </c>
      <c r="E12" s="21">
        <v>2.0747740000000001</v>
      </c>
      <c r="F12" s="21">
        <f t="shared" si="0"/>
        <v>0.24151782193985127</v>
      </c>
      <c r="G12" s="21">
        <v>0.1917932318901876</v>
      </c>
      <c r="H12" s="21">
        <v>3.1429870121428394E-2</v>
      </c>
      <c r="I12" s="21">
        <v>1.8294719928235281E-2</v>
      </c>
      <c r="J12" s="22">
        <f t="shared" si="1"/>
        <v>9.2440541422915259E-2</v>
      </c>
      <c r="K12" s="22">
        <f t="shared" si="2"/>
        <v>0.10758911669975428</v>
      </c>
      <c r="L12" s="23">
        <f t="shared" si="3"/>
        <v>0.11640680958015247</v>
      </c>
      <c r="M12" s="4"/>
      <c r="N12" t="s">
        <v>270</v>
      </c>
      <c r="O12" s="5">
        <v>0.62047252160846256</v>
      </c>
      <c r="P12" s="71">
        <v>0.26128954378992425</v>
      </c>
    </row>
    <row r="13" spans="1:16" x14ac:dyDescent="0.25">
      <c r="A13" s="17"/>
      <c r="B13" s="55">
        <v>7</v>
      </c>
      <c r="C13" s="19" t="s">
        <v>264</v>
      </c>
      <c r="D13" s="20">
        <v>0.32816300000000004</v>
      </c>
      <c r="E13" s="21">
        <v>0.33596300000000001</v>
      </c>
      <c r="F13" s="21">
        <f t="shared" si="0"/>
        <v>1.6366999596357346E-2</v>
      </c>
      <c r="G13" s="21">
        <v>8.5669998079538345E-3</v>
      </c>
      <c r="H13" s="21">
        <v>3.8999998942017555E-3</v>
      </c>
      <c r="I13" s="21">
        <v>3.8999998942017555E-3</v>
      </c>
      <c r="J13" s="22">
        <f t="shared" si="1"/>
        <v>2.5499831255090095E-2</v>
      </c>
      <c r="K13" s="22">
        <f t="shared" si="2"/>
        <v>3.7108252105605644E-2</v>
      </c>
      <c r="L13" s="23">
        <f t="shared" si="3"/>
        <v>4.8716672956121192E-2</v>
      </c>
      <c r="M13" s="4"/>
      <c r="N13" t="s">
        <v>261</v>
      </c>
      <c r="O13" s="5">
        <v>6.0471224096381775</v>
      </c>
      <c r="P13" s="71">
        <v>0.22390414007437073</v>
      </c>
    </row>
    <row r="14" spans="1:16" x14ac:dyDescent="0.25">
      <c r="A14" s="17"/>
      <c r="B14" s="55">
        <v>8</v>
      </c>
      <c r="C14" s="19" t="s">
        <v>265</v>
      </c>
      <c r="D14" s="20">
        <v>4.2025859999999993</v>
      </c>
      <c r="E14" s="21">
        <v>12.739838000000001</v>
      </c>
      <c r="F14" s="21">
        <f t="shared" si="0"/>
        <v>1.1032264531222609</v>
      </c>
      <c r="G14" s="21">
        <v>0.28767421373049729</v>
      </c>
      <c r="H14" s="21">
        <v>0.3947782883169566</v>
      </c>
      <c r="I14" s="21">
        <v>0.42077395107480697</v>
      </c>
      <c r="J14" s="22">
        <f t="shared" si="1"/>
        <v>2.2580680675099423E-2</v>
      </c>
      <c r="K14" s="22">
        <f t="shared" si="2"/>
        <v>5.3568381485498785E-2</v>
      </c>
      <c r="L14" s="23">
        <f t="shared" si="3"/>
        <v>8.6596584126286444E-2</v>
      </c>
      <c r="M14" s="4"/>
      <c r="N14" t="s">
        <v>281</v>
      </c>
      <c r="O14" s="5">
        <v>1.2170627336017787</v>
      </c>
      <c r="P14" s="71">
        <v>0.21383362556372718</v>
      </c>
    </row>
    <row r="15" spans="1:16" x14ac:dyDescent="0.25">
      <c r="A15" s="17"/>
      <c r="B15" s="55">
        <v>9</v>
      </c>
      <c r="C15" s="19" t="s">
        <v>266</v>
      </c>
      <c r="D15" s="20">
        <v>0.2</v>
      </c>
      <c r="E15" s="21">
        <v>0.41921900000000001</v>
      </c>
      <c r="F15" s="21">
        <f t="shared" si="0"/>
        <v>6.0790041126892902E-2</v>
      </c>
      <c r="G15" s="21">
        <v>4.9374997615814209E-4</v>
      </c>
      <c r="H15" s="21">
        <v>1.3675919515662827E-2</v>
      </c>
      <c r="I15" s="21">
        <v>4.6620371635071933E-2</v>
      </c>
      <c r="J15" s="22">
        <f t="shared" si="1"/>
        <v>1.1777853011388846E-3</v>
      </c>
      <c r="K15" s="22">
        <f t="shared" si="2"/>
        <v>3.3800160517106735E-2</v>
      </c>
      <c r="L15" s="23">
        <f t="shared" si="3"/>
        <v>0.14500783868787651</v>
      </c>
      <c r="M15" s="4"/>
      <c r="N15" t="s">
        <v>278</v>
      </c>
      <c r="O15" s="5">
        <v>0.69194198016703012</v>
      </c>
      <c r="P15" s="71">
        <v>0.2095120322575755</v>
      </c>
    </row>
    <row r="16" spans="1:16" x14ac:dyDescent="0.25">
      <c r="A16" s="17"/>
      <c r="B16" s="55">
        <v>10</v>
      </c>
      <c r="C16" s="19" t="s">
        <v>267</v>
      </c>
      <c r="D16" s="20">
        <v>1.5688660000000003</v>
      </c>
      <c r="E16" s="21">
        <v>1.7595970000000001</v>
      </c>
      <c r="F16" s="21">
        <f t="shared" si="0"/>
        <v>0.7744563474188908</v>
      </c>
      <c r="G16" s="21">
        <v>0.4050379470718326</v>
      </c>
      <c r="H16" s="21">
        <v>0.15710597045836039</v>
      </c>
      <c r="I16" s="21">
        <v>0.21231242988869781</v>
      </c>
      <c r="J16" s="22">
        <f t="shared" si="1"/>
        <v>0.23018790499860625</v>
      </c>
      <c r="K16" s="22">
        <f t="shared" si="2"/>
        <v>0.31947310522249867</v>
      </c>
      <c r="L16" s="23">
        <f t="shared" si="3"/>
        <v>0.44013279598617794</v>
      </c>
      <c r="M16" s="4"/>
      <c r="N16" t="s">
        <v>260</v>
      </c>
      <c r="O16" s="5">
        <v>3.3324959702440538E-2</v>
      </c>
      <c r="P16" s="71">
        <v>0.2007733304160097</v>
      </c>
    </row>
    <row r="17" spans="1:16" x14ac:dyDescent="0.25">
      <c r="A17" s="17"/>
      <c r="B17" s="55">
        <v>11</v>
      </c>
      <c r="C17" s="19" t="s">
        <v>268</v>
      </c>
      <c r="D17" s="20">
        <v>0.64536000000000004</v>
      </c>
      <c r="E17" s="21">
        <v>18.152850000000004</v>
      </c>
      <c r="F17" s="21">
        <f t="shared" si="0"/>
        <v>9.0023462274111807</v>
      </c>
      <c r="G17" s="21">
        <v>3.216933440649882</v>
      </c>
      <c r="H17" s="21">
        <v>0.48631985089741647</v>
      </c>
      <c r="I17" s="21">
        <v>5.2990929358638823</v>
      </c>
      <c r="J17" s="22">
        <f t="shared" si="1"/>
        <v>0.17721368493927298</v>
      </c>
      <c r="K17" s="22">
        <f t="shared" si="2"/>
        <v>0.20400396034492091</v>
      </c>
      <c r="L17" s="23">
        <f t="shared" si="3"/>
        <v>0.49591916571839567</v>
      </c>
      <c r="M17" s="4"/>
      <c r="N17" t="s">
        <v>271</v>
      </c>
      <c r="O17" s="5">
        <v>2.6240973484327696</v>
      </c>
      <c r="P17" s="71">
        <v>0.19839512677029478</v>
      </c>
    </row>
    <row r="18" spans="1:16" x14ac:dyDescent="0.25">
      <c r="A18" s="17"/>
      <c r="B18" s="55">
        <v>12</v>
      </c>
      <c r="C18" s="19" t="s">
        <v>269</v>
      </c>
      <c r="D18" s="20">
        <v>0.70650800000000014</v>
      </c>
      <c r="E18" s="21">
        <v>1.6889569999999998</v>
      </c>
      <c r="F18" s="21">
        <f t="shared" si="0"/>
        <v>0.75595166936182068</v>
      </c>
      <c r="G18" s="21">
        <v>0.30533148330141557</v>
      </c>
      <c r="H18" s="21">
        <v>0.218436051523895</v>
      </c>
      <c r="I18" s="21">
        <v>0.2321841345365101</v>
      </c>
      <c r="J18" s="22">
        <f t="shared" si="1"/>
        <v>0.18078108755960964</v>
      </c>
      <c r="K18" s="22">
        <f t="shared" si="2"/>
        <v>0.3101130075101442</v>
      </c>
      <c r="L18" s="23">
        <f t="shared" si="3"/>
        <v>0.4475849114937922</v>
      </c>
      <c r="M18" s="4"/>
      <c r="N18" t="s">
        <v>282</v>
      </c>
      <c r="O18" s="5">
        <v>6.9306669951827971</v>
      </c>
      <c r="P18" s="71">
        <v>0.19206175677092613</v>
      </c>
    </row>
    <row r="19" spans="1:16" x14ac:dyDescent="0.25">
      <c r="A19" s="17"/>
      <c r="B19" s="55">
        <v>13</v>
      </c>
      <c r="C19" s="19" t="s">
        <v>270</v>
      </c>
      <c r="D19" s="20">
        <v>2.5926200000000001</v>
      </c>
      <c r="E19" s="21">
        <v>2.3746549999999997</v>
      </c>
      <c r="F19" s="21">
        <f t="shared" si="0"/>
        <v>0.62047252160846256</v>
      </c>
      <c r="G19" s="21">
        <v>0.11527958067017607</v>
      </c>
      <c r="H19" s="21">
        <v>0.28765561577893095</v>
      </c>
      <c r="I19" s="21">
        <v>0.21753732515935553</v>
      </c>
      <c r="J19" s="22">
        <f t="shared" si="1"/>
        <v>4.8545822728007261E-2</v>
      </c>
      <c r="K19" s="22">
        <f t="shared" si="2"/>
        <v>0.16968157330185105</v>
      </c>
      <c r="L19" s="23">
        <f t="shared" si="3"/>
        <v>0.26128954378992425</v>
      </c>
      <c r="M19" s="4"/>
      <c r="N19" t="s">
        <v>272</v>
      </c>
      <c r="O19" s="5">
        <v>14.693044878001047</v>
      </c>
      <c r="P19" s="71">
        <v>0.18793889158681062</v>
      </c>
    </row>
    <row r="20" spans="1:16" x14ac:dyDescent="0.25">
      <c r="A20" s="17"/>
      <c r="B20" s="55">
        <v>14</v>
      </c>
      <c r="C20" s="19" t="s">
        <v>271</v>
      </c>
      <c r="D20" s="20">
        <v>1.0653610000000002</v>
      </c>
      <c r="E20" s="21">
        <v>13.226621999999999</v>
      </c>
      <c r="F20" s="21">
        <f t="shared" si="0"/>
        <v>2.6240973484327696</v>
      </c>
      <c r="G20" s="21">
        <v>1.0685444017399277</v>
      </c>
      <c r="H20" s="21">
        <v>0.60718881505636091</v>
      </c>
      <c r="I20" s="21">
        <v>0.94836413163648103</v>
      </c>
      <c r="J20" s="22">
        <f t="shared" si="1"/>
        <v>8.0787399968028709E-2</v>
      </c>
      <c r="K20" s="22">
        <f t="shared" si="2"/>
        <v>0.12669396742390376</v>
      </c>
      <c r="L20" s="23">
        <f t="shared" si="3"/>
        <v>0.19839512677029478</v>
      </c>
      <c r="M20" s="4"/>
      <c r="N20" t="s">
        <v>280</v>
      </c>
      <c r="O20" s="5">
        <v>8.7655000388622284E-2</v>
      </c>
      <c r="P20" s="71">
        <v>0.17194638558248007</v>
      </c>
    </row>
    <row r="21" spans="1:16" x14ac:dyDescent="0.25">
      <c r="A21" s="17"/>
      <c r="B21" s="55">
        <v>15</v>
      </c>
      <c r="C21" s="19" t="s">
        <v>272</v>
      </c>
      <c r="D21" s="20">
        <v>78.704667000000001</v>
      </c>
      <c r="E21" s="21">
        <v>78.179906000000003</v>
      </c>
      <c r="F21" s="21">
        <f t="shared" si="0"/>
        <v>14.693044878001047</v>
      </c>
      <c r="G21" s="21">
        <v>5.5361675693238794</v>
      </c>
      <c r="H21" s="21">
        <v>4.6797126031883636</v>
      </c>
      <c r="I21" s="21">
        <v>4.4771647054888035</v>
      </c>
      <c r="J21" s="22">
        <f t="shared" si="1"/>
        <v>7.0813177612721601E-2</v>
      </c>
      <c r="K21" s="22">
        <f t="shared" si="2"/>
        <v>0.13067143074477786</v>
      </c>
      <c r="L21" s="23">
        <f t="shared" si="3"/>
        <v>0.18793889158681062</v>
      </c>
      <c r="M21" s="4"/>
      <c r="N21" t="s">
        <v>258</v>
      </c>
      <c r="O21" s="5">
        <v>11.944198399338347</v>
      </c>
      <c r="P21" s="71">
        <v>0.16822615618826972</v>
      </c>
    </row>
    <row r="22" spans="1:16" x14ac:dyDescent="0.25">
      <c r="A22" s="17"/>
      <c r="B22" s="55">
        <v>16</v>
      </c>
      <c r="C22" s="19" t="s">
        <v>273</v>
      </c>
      <c r="D22" s="20">
        <v>0.69705499999999998</v>
      </c>
      <c r="E22" s="21">
        <v>1.0537609999999999</v>
      </c>
      <c r="F22" s="21">
        <f t="shared" si="0"/>
        <v>1.9622920081019402E-2</v>
      </c>
      <c r="G22" s="21">
        <v>0</v>
      </c>
      <c r="H22" s="21">
        <v>9.7599001601338387E-3</v>
      </c>
      <c r="I22" s="21">
        <v>9.8630199208855629E-3</v>
      </c>
      <c r="J22" s="22">
        <f t="shared" si="1"/>
        <v>0</v>
      </c>
      <c r="K22" s="22">
        <f t="shared" si="2"/>
        <v>9.2619675240721948E-3</v>
      </c>
      <c r="L22" s="23">
        <f t="shared" si="3"/>
        <v>1.8621793823285739E-2</v>
      </c>
      <c r="M22" s="4"/>
      <c r="N22" t="s">
        <v>469</v>
      </c>
      <c r="O22" s="5">
        <v>8.7320911537171924</v>
      </c>
      <c r="P22" s="71">
        <v>0.15375847872606177</v>
      </c>
    </row>
    <row r="23" spans="1:16" x14ac:dyDescent="0.25">
      <c r="A23" s="17"/>
      <c r="B23" s="55">
        <v>17</v>
      </c>
      <c r="C23" s="19" t="s">
        <v>274</v>
      </c>
      <c r="D23" s="20">
        <v>4.4999999999999991E-2</v>
      </c>
      <c r="E23" s="21">
        <v>4.4999999999999991E-2</v>
      </c>
      <c r="F23" s="21">
        <f t="shared" si="0"/>
        <v>0</v>
      </c>
      <c r="G23" s="21">
        <v>0</v>
      </c>
      <c r="H23" s="21">
        <v>0</v>
      </c>
      <c r="I23" s="21">
        <v>0</v>
      </c>
      <c r="J23" s="22">
        <f t="shared" si="1"/>
        <v>0</v>
      </c>
      <c r="K23" s="22">
        <f t="shared" si="2"/>
        <v>0</v>
      </c>
      <c r="L23" s="23">
        <f t="shared" si="3"/>
        <v>0</v>
      </c>
      <c r="M23" s="4"/>
      <c r="N23" t="s">
        <v>262</v>
      </c>
      <c r="O23" s="5">
        <v>0.54987309256466688</v>
      </c>
      <c r="P23" s="71">
        <v>0.14683788869006315</v>
      </c>
    </row>
    <row r="24" spans="1:16" x14ac:dyDescent="0.25">
      <c r="A24" s="17"/>
      <c r="B24" s="55">
        <v>18</v>
      </c>
      <c r="C24" s="19" t="s">
        <v>275</v>
      </c>
      <c r="D24" s="20">
        <v>0.35499999999999998</v>
      </c>
      <c r="E24" s="21">
        <v>1.5890470000000001</v>
      </c>
      <c r="F24" s="21">
        <f t="shared" si="0"/>
        <v>0.61915550677804276</v>
      </c>
      <c r="G24" s="21">
        <v>0.18228355795145035</v>
      </c>
      <c r="H24" s="21">
        <v>0.19320340844569728</v>
      </c>
      <c r="I24" s="21">
        <v>0.24366854038089514</v>
      </c>
      <c r="J24" s="22">
        <f t="shared" si="1"/>
        <v>0.11471250249454569</v>
      </c>
      <c r="K24" s="22">
        <f t="shared" si="2"/>
        <v>0.23629695433624531</v>
      </c>
      <c r="L24" s="23">
        <f t="shared" si="3"/>
        <v>0.3896395177600428</v>
      </c>
      <c r="M24" s="4"/>
      <c r="N24" t="s">
        <v>266</v>
      </c>
      <c r="O24" s="5">
        <v>6.0790041126892902E-2</v>
      </c>
      <c r="P24" s="71">
        <v>0.14500783868787651</v>
      </c>
    </row>
    <row r="25" spans="1:16" x14ac:dyDescent="0.25">
      <c r="A25" s="17"/>
      <c r="B25" s="55">
        <v>19</v>
      </c>
      <c r="C25" s="19" t="s">
        <v>276</v>
      </c>
      <c r="D25" s="20">
        <v>0.46200599999999992</v>
      </c>
      <c r="E25" s="21">
        <v>5.4712459999999989</v>
      </c>
      <c r="F25" s="21">
        <f t="shared" si="0"/>
        <v>0.2483634390282532</v>
      </c>
      <c r="G25" s="21">
        <v>6.8861159332300304E-2</v>
      </c>
      <c r="H25" s="21">
        <v>0.11984901977302798</v>
      </c>
      <c r="I25" s="21">
        <v>5.9653259922924917E-2</v>
      </c>
      <c r="J25" s="22">
        <f t="shared" si="1"/>
        <v>1.2586010450325267E-2</v>
      </c>
      <c r="K25" s="22">
        <f t="shared" si="2"/>
        <v>3.4491261973109658E-2</v>
      </c>
      <c r="L25" s="23">
        <f t="shared" si="3"/>
        <v>4.5394310368836135E-2</v>
      </c>
      <c r="M25" s="4"/>
      <c r="N25" t="s">
        <v>263</v>
      </c>
      <c r="O25" s="5">
        <v>0.24151782193985127</v>
      </c>
      <c r="P25" s="71">
        <v>0.11640680958015247</v>
      </c>
    </row>
    <row r="26" spans="1:16" x14ac:dyDescent="0.25">
      <c r="A26" s="17"/>
      <c r="B26" s="55">
        <v>20</v>
      </c>
      <c r="C26" s="19" t="s">
        <v>277</v>
      </c>
      <c r="D26" s="20">
        <v>0.9346890000000001</v>
      </c>
      <c r="E26" s="21">
        <v>1.002329</v>
      </c>
      <c r="F26" s="21">
        <f t="shared" si="0"/>
        <v>0.2986840322973876</v>
      </c>
      <c r="G26" s="21">
        <v>0.11374440032523125</v>
      </c>
      <c r="H26" s="21">
        <v>0.13795434100393322</v>
      </c>
      <c r="I26" s="21">
        <v>4.6985290968223126E-2</v>
      </c>
      <c r="J26" s="22">
        <f t="shared" si="1"/>
        <v>0.11348010516031289</v>
      </c>
      <c r="K26" s="22">
        <f t="shared" si="2"/>
        <v>0.25111389706290499</v>
      </c>
      <c r="L26" s="23">
        <f t="shared" si="3"/>
        <v>0.29799001355581611</v>
      </c>
      <c r="M26" s="4"/>
      <c r="N26" t="s">
        <v>265</v>
      </c>
      <c r="O26" s="5">
        <v>1.1032264531222609</v>
      </c>
      <c r="P26" s="71">
        <v>8.6596584126286444E-2</v>
      </c>
    </row>
    <row r="27" spans="1:16" x14ac:dyDescent="0.25">
      <c r="A27" s="17"/>
      <c r="B27" s="55">
        <v>21</v>
      </c>
      <c r="C27" s="19" t="s">
        <v>278</v>
      </c>
      <c r="D27" s="20">
        <v>2.5324830000000005</v>
      </c>
      <c r="E27" s="21">
        <v>3.3026360000000001</v>
      </c>
      <c r="F27" s="21">
        <f t="shared" si="0"/>
        <v>0.69194198016703012</v>
      </c>
      <c r="G27" s="21">
        <v>0.27012386779824737</v>
      </c>
      <c r="H27" s="21">
        <v>0.25485933370146086</v>
      </c>
      <c r="I27" s="21">
        <v>0.16695877866732189</v>
      </c>
      <c r="J27" s="22">
        <f t="shared" si="1"/>
        <v>8.1790384347002629E-2</v>
      </c>
      <c r="K27" s="22">
        <f t="shared" si="2"/>
        <v>0.15895884423827156</v>
      </c>
      <c r="L27" s="23">
        <f t="shared" si="3"/>
        <v>0.2095120322575755</v>
      </c>
      <c r="M27" s="4"/>
      <c r="N27" t="s">
        <v>279</v>
      </c>
      <c r="O27" s="5">
        <v>0.54565069824639068</v>
      </c>
      <c r="P27" s="71">
        <v>7.7285926578164965E-2</v>
      </c>
    </row>
    <row r="28" spans="1:16" x14ac:dyDescent="0.25">
      <c r="A28" s="17"/>
      <c r="B28" s="55">
        <v>22</v>
      </c>
      <c r="C28" s="19" t="s">
        <v>279</v>
      </c>
      <c r="D28" s="20">
        <v>1.3243150000000001</v>
      </c>
      <c r="E28" s="21">
        <v>7.0601559999999983</v>
      </c>
      <c r="F28" s="21">
        <f t="shared" si="0"/>
        <v>0.54565069824639068</v>
      </c>
      <c r="G28" s="21">
        <v>0.25922617993637687</v>
      </c>
      <c r="H28" s="21">
        <v>0.17008861973772582</v>
      </c>
      <c r="I28" s="21">
        <v>0.11633589857228799</v>
      </c>
      <c r="J28" s="22">
        <f t="shared" si="1"/>
        <v>3.6716777920541267E-2</v>
      </c>
      <c r="K28" s="22">
        <f t="shared" si="2"/>
        <v>6.0808118074742651E-2</v>
      </c>
      <c r="L28" s="23">
        <f t="shared" si="3"/>
        <v>7.7285926578164965E-2</v>
      </c>
      <c r="M28" s="4"/>
      <c r="N28" t="s">
        <v>264</v>
      </c>
      <c r="O28" s="5">
        <v>1.6366999596357346E-2</v>
      </c>
      <c r="P28" s="71">
        <v>4.8716672956121192E-2</v>
      </c>
    </row>
    <row r="29" spans="1:16" x14ac:dyDescent="0.25">
      <c r="A29" s="17"/>
      <c r="B29" s="55">
        <v>23</v>
      </c>
      <c r="C29" s="19" t="s">
        <v>280</v>
      </c>
      <c r="D29" s="20">
        <v>0.171598</v>
      </c>
      <c r="E29" s="21">
        <v>0.50978100000000004</v>
      </c>
      <c r="F29" s="21">
        <f t="shared" si="0"/>
        <v>8.7655000388622284E-2</v>
      </c>
      <c r="G29" s="21">
        <v>0</v>
      </c>
      <c r="H29" s="21">
        <v>8.7655000388622284E-2</v>
      </c>
      <c r="I29" s="21">
        <v>0</v>
      </c>
      <c r="J29" s="22">
        <f t="shared" si="1"/>
        <v>0</v>
      </c>
      <c r="K29" s="22">
        <f t="shared" si="2"/>
        <v>0.17194638558248007</v>
      </c>
      <c r="L29" s="23">
        <f t="shared" si="3"/>
        <v>0.17194638558248007</v>
      </c>
      <c r="M29" s="4"/>
      <c r="N29" t="s">
        <v>276</v>
      </c>
      <c r="O29" s="5">
        <v>0.2483634390282532</v>
      </c>
      <c r="P29" s="71">
        <v>4.5394310368836135E-2</v>
      </c>
    </row>
    <row r="30" spans="1:16" x14ac:dyDescent="0.25">
      <c r="A30" s="17"/>
      <c r="B30" s="55">
        <v>24</v>
      </c>
      <c r="C30" s="19" t="s">
        <v>281</v>
      </c>
      <c r="D30" s="20">
        <v>0.04</v>
      </c>
      <c r="E30" s="21">
        <v>5.6916339999999996</v>
      </c>
      <c r="F30" s="21">
        <f t="shared" si="0"/>
        <v>1.2170627336017787</v>
      </c>
      <c r="G30" s="21">
        <v>0.16758695244789124</v>
      </c>
      <c r="H30" s="21">
        <v>8.9520890731364489E-2</v>
      </c>
      <c r="I30" s="21">
        <v>0.95995489042252302</v>
      </c>
      <c r="J30" s="22">
        <f t="shared" si="1"/>
        <v>2.9444435894488516E-2</v>
      </c>
      <c r="K30" s="22">
        <f t="shared" si="2"/>
        <v>4.5172940350566418E-2</v>
      </c>
      <c r="L30" s="23">
        <f t="shared" si="3"/>
        <v>0.21383362556372718</v>
      </c>
      <c r="M30" s="4"/>
      <c r="N30" t="s">
        <v>259</v>
      </c>
      <c r="O30" s="5">
        <v>0.25199508389778202</v>
      </c>
      <c r="P30" s="71">
        <v>3.1152956819154549E-2</v>
      </c>
    </row>
    <row r="31" spans="1:16" x14ac:dyDescent="0.25">
      <c r="A31" s="17"/>
      <c r="B31" s="55">
        <v>25</v>
      </c>
      <c r="C31" s="19" t="s">
        <v>282</v>
      </c>
      <c r="D31" s="20">
        <v>33.967914</v>
      </c>
      <c r="E31" s="21">
        <v>36.085616999999999</v>
      </c>
      <c r="F31" s="21">
        <f t="shared" si="0"/>
        <v>6.9306669951827971</v>
      </c>
      <c r="G31" s="21">
        <v>3.6404264646043885</v>
      </c>
      <c r="H31" s="21">
        <v>2.2913654832344363</v>
      </c>
      <c r="I31" s="21">
        <v>0.99887504734397226</v>
      </c>
      <c r="J31" s="22">
        <f t="shared" si="1"/>
        <v>0.10088303227860532</v>
      </c>
      <c r="K31" s="22">
        <f t="shared" si="2"/>
        <v>0.16438105929680585</v>
      </c>
      <c r="L31" s="23">
        <f t="shared" si="3"/>
        <v>0.19206175677092613</v>
      </c>
      <c r="M31" s="4"/>
      <c r="N31" t="s">
        <v>273</v>
      </c>
      <c r="O31" s="5">
        <v>1.9622920081019402E-2</v>
      </c>
      <c r="P31" s="71">
        <v>1.8621793823285739E-2</v>
      </c>
    </row>
    <row r="32" spans="1:16" ht="15.75" thickBot="1" x14ac:dyDescent="0.3">
      <c r="A32" s="24"/>
      <c r="B32" s="56">
        <v>98</v>
      </c>
      <c r="C32" s="26" t="s">
        <v>469</v>
      </c>
      <c r="D32" s="27">
        <v>60.250000000000007</v>
      </c>
      <c r="E32" s="28">
        <v>56.79095700000002</v>
      </c>
      <c r="F32" s="28">
        <f t="shared" si="0"/>
        <v>8.7320911537171924</v>
      </c>
      <c r="G32" s="28">
        <v>0.72380796921788715</v>
      </c>
      <c r="H32" s="28">
        <v>5.4687885562016163</v>
      </c>
      <c r="I32" s="28">
        <v>2.5394946282976889</v>
      </c>
      <c r="J32" s="29">
        <f t="shared" si="1"/>
        <v>1.2745127172586419E-2</v>
      </c>
      <c r="K32" s="29">
        <f t="shared" si="2"/>
        <v>0.10904194703779162</v>
      </c>
      <c r="L32" s="30">
        <f t="shared" si="3"/>
        <v>0.15375847872606177</v>
      </c>
      <c r="M32" s="4"/>
      <c r="N32" t="s">
        <v>274</v>
      </c>
      <c r="O32" s="5">
        <v>0</v>
      </c>
      <c r="P32" s="71">
        <v>0</v>
      </c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workbookViewId="0">
      <selection activeCell="A18" sqref="A18:D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127</v>
      </c>
      <c r="B1" s="49" t="s">
        <v>86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1926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271.08982400000002</v>
      </c>
      <c r="E6" s="14">
        <v>359.56273299999998</v>
      </c>
      <c r="F6" s="14">
        <v>68.109678712649469</v>
      </c>
      <c r="G6" s="14">
        <v>22.19914254863761</v>
      </c>
      <c r="H6" s="14">
        <v>23.317438188291213</v>
      </c>
      <c r="I6" s="14">
        <v>22.593097975720639</v>
      </c>
      <c r="J6" s="15">
        <v>6.1739275267544511E-2</v>
      </c>
      <c r="K6" s="15">
        <v>0.12658870500055083</v>
      </c>
      <c r="L6" s="16">
        <v>0.18942363171060186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159.23002899999997</v>
      </c>
      <c r="E7" s="38">
        <f ca="1">SUM(E8:OFFSET(E6,MATCH("PROYECTOS",$A$8:$A$50,0),0))</f>
        <v>152.99235600000009</v>
      </c>
      <c r="F7" s="38">
        <f ca="1">SUM(F8:OFFSET(F6,MATCH("PROYECTOS",$A$8:$A$50,0),0))</f>
        <v>30.023273604308621</v>
      </c>
      <c r="G7" s="38">
        <f ca="1">SUM(G8:OFFSET(G6,MATCH("PROYECTOS",$A$8:$A$50,0),0))</f>
        <v>8.8611831406051351</v>
      </c>
      <c r="H7" s="38">
        <f ca="1">SUM(H8:OFFSET(H6,MATCH("PROYECTOS",$A$8:$A$50,0),0))</f>
        <v>12.169761197720014</v>
      </c>
      <c r="I7" s="38">
        <f ca="1">SUM(I8:OFFSET(I6,MATCH("PROYECTOS",$A$8:$A$50,0),0))</f>
        <v>8.9923292659834715</v>
      </c>
      <c r="J7" s="39">
        <f ca="1">IFERROR(G7/E7,0)</f>
        <v>5.7919123361987644E-2</v>
      </c>
      <c r="K7" s="39">
        <f ca="1">IFERROR(SUM(G7,H7)/E7,0)</f>
        <v>0.13746402034834432</v>
      </c>
      <c r="L7" s="40">
        <f ca="1">IFERROR(SUM(G7,H7,I7)/E7,0)</f>
        <v>0.19624035075522731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19.634695000000001</v>
      </c>
      <c r="E8" s="21">
        <v>20.122827999999998</v>
      </c>
      <c r="F8" s="21">
        <f t="shared" ref="F8:F10" si="0">SUM(G8,H8,I8)</f>
        <v>5.6130206596387779</v>
      </c>
      <c r="G8" s="21">
        <v>2.7013504054120858</v>
      </c>
      <c r="H8" s="21">
        <v>1.4209543149841011</v>
      </c>
      <c r="I8" s="21">
        <v>1.490715939242591</v>
      </c>
      <c r="J8" s="22">
        <f t="shared" ref="J8:J11" si="1">IFERROR(G8/E8,0)</f>
        <v>0.13424307982019654</v>
      </c>
      <c r="K8" s="22">
        <f t="shared" ref="K8:K11" si="2">IFERROR(SUM(G8,H8)/E8,0)</f>
        <v>0.20485712646334736</v>
      </c>
      <c r="L8" s="23">
        <f t="shared" ref="L8:L11" si="3">IFERROR(SUM(G8,H8,I8)/E8,0)</f>
        <v>0.27893796337367582</v>
      </c>
      <c r="M8" s="4"/>
    </row>
    <row r="9" spans="1:13" ht="51" x14ac:dyDescent="0.25">
      <c r="A9" s="17"/>
      <c r="B9" s="19">
        <v>3000664</v>
      </c>
      <c r="C9" s="19" t="s">
        <v>1928</v>
      </c>
      <c r="D9" s="20">
        <v>49.344335000000001</v>
      </c>
      <c r="E9" s="21">
        <v>40.801215000000006</v>
      </c>
      <c r="F9" s="21">
        <f t="shared" si="0"/>
        <v>8.2931085161661358</v>
      </c>
      <c r="G9" s="21">
        <v>2.7648608017170773</v>
      </c>
      <c r="H9" s="21">
        <v>2.6600586355151208</v>
      </c>
      <c r="I9" s="21">
        <v>2.8681890789339377</v>
      </c>
      <c r="J9" s="22">
        <f t="shared" si="1"/>
        <v>6.7764178143152762E-2</v>
      </c>
      <c r="K9" s="22">
        <f t="shared" si="2"/>
        <v>0.13295975223365769</v>
      </c>
      <c r="L9" s="23">
        <f t="shared" si="3"/>
        <v>0.20325641077517262</v>
      </c>
      <c r="M9" s="4"/>
    </row>
    <row r="10" spans="1:13" ht="25.5" x14ac:dyDescent="0.25">
      <c r="A10" s="17"/>
      <c r="B10" s="19">
        <v>3000665</v>
      </c>
      <c r="C10" s="19" t="s">
        <v>1929</v>
      </c>
      <c r="D10" s="20">
        <v>90.250998999999979</v>
      </c>
      <c r="E10" s="21">
        <v>92.068313000000074</v>
      </c>
      <c r="F10" s="21">
        <f t="shared" si="0"/>
        <v>16.117144428503707</v>
      </c>
      <c r="G10" s="21">
        <v>3.394971933475972</v>
      </c>
      <c r="H10" s="21">
        <v>8.0887482472207921</v>
      </c>
      <c r="I10" s="21">
        <v>4.6334242478069427</v>
      </c>
      <c r="J10" s="22">
        <f t="shared" si="1"/>
        <v>3.6874488332114541E-2</v>
      </c>
      <c r="K10" s="22">
        <f t="shared" si="2"/>
        <v>0.12473042903150354</v>
      </c>
      <c r="L10" s="23">
        <f t="shared" si="3"/>
        <v>0.17505636742256475</v>
      </c>
      <c r="M10" s="4"/>
    </row>
    <row r="11" spans="1:13" ht="15.75" thickBot="1" x14ac:dyDescent="0.3">
      <c r="A11" s="41" t="s">
        <v>302</v>
      </c>
      <c r="B11" s="43"/>
      <c r="C11" s="43"/>
      <c r="D11" s="44">
        <f ca="1">OFFSET(D11,-MATCH("PROYECTOS",$A$8:$A$50,0)-1,0)-(OFFSET(D11,-MATCH("PROYECTOS",$A$8:$A$50,0),0))</f>
        <v>111.85979500000005</v>
      </c>
      <c r="E11" s="45">
        <f t="shared" ref="E11:I11" ca="1" si="4">OFFSET(E11,-MATCH("PROYECTOS",$A$8:$A$50,0)-1,0)-(OFFSET(E11,-MATCH("PROYECTOS",$A$8:$A$50,0),0))</f>
        <v>206.57037699999989</v>
      </c>
      <c r="F11" s="45">
        <f t="shared" ca="1" si="4"/>
        <v>38.086405108340848</v>
      </c>
      <c r="G11" s="45">
        <f t="shared" ca="1" si="4"/>
        <v>13.337959408032475</v>
      </c>
      <c r="H11" s="45">
        <f t="shared" ca="1" si="4"/>
        <v>11.147676990571199</v>
      </c>
      <c r="I11" s="45">
        <f t="shared" ca="1" si="4"/>
        <v>13.600768709737167</v>
      </c>
      <c r="J11" s="46">
        <f t="shared" ca="1" si="1"/>
        <v>6.4568596919549998E-2</v>
      </c>
      <c r="K11" s="46">
        <f t="shared" ca="1" si="2"/>
        <v>0.11853411294594135</v>
      </c>
      <c r="L11" s="47">
        <f t="shared" ca="1" si="3"/>
        <v>0.18437496054112765</v>
      </c>
      <c r="M11" s="4"/>
    </row>
    <row r="12" spans="1:13" ht="15.75" thickBot="1" x14ac:dyDescent="0.3"/>
    <row r="13" spans="1:13" ht="15.75" thickBot="1" x14ac:dyDescent="0.3">
      <c r="A13" s="89" t="s">
        <v>324</v>
      </c>
      <c r="B13" s="90"/>
      <c r="C13" s="90"/>
      <c r="D13" s="91"/>
    </row>
    <row r="14" spans="1:13" ht="15.75" thickBot="1" x14ac:dyDescent="0.3">
      <c r="A14" s="1" t="s">
        <v>1941</v>
      </c>
    </row>
    <row r="15" spans="1:13" ht="45" customHeight="1" x14ac:dyDescent="0.25">
      <c r="A15" s="82" t="s">
        <v>326</v>
      </c>
      <c r="B15" s="83"/>
      <c r="C15" s="83"/>
      <c r="D15" s="94" t="s">
        <v>327</v>
      </c>
    </row>
    <row r="16" spans="1:13" ht="15.75" thickBot="1" x14ac:dyDescent="0.3">
      <c r="A16" s="92"/>
      <c r="B16" s="93"/>
      <c r="C16" s="93"/>
      <c r="D16" s="95"/>
    </row>
    <row r="17" spans="1:4" ht="51" x14ac:dyDescent="0.25">
      <c r="A17" s="17"/>
      <c r="B17" s="19">
        <v>3000664</v>
      </c>
      <c r="C17" s="19" t="s">
        <v>1928</v>
      </c>
      <c r="D17" s="23">
        <v>0.20325641077517262</v>
      </c>
    </row>
    <row r="18" spans="1:4" ht="26.25" thickBot="1" x14ac:dyDescent="0.3">
      <c r="A18" s="24"/>
      <c r="B18" s="26">
        <v>3000665</v>
      </c>
      <c r="C18" s="26" t="s">
        <v>1929</v>
      </c>
      <c r="D18" s="30">
        <v>0.17505636742256475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topLeftCell="A13" workbookViewId="0">
      <selection activeCell="A18" sqref="A18:XFD4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127</v>
      </c>
      <c r="B1" s="49" t="s">
        <v>86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1927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271.08982400000002</v>
      </c>
      <c r="I6" s="14">
        <v>359.56273299999998</v>
      </c>
      <c r="J6" s="14">
        <v>68.109678712649469</v>
      </c>
      <c r="K6" s="14">
        <v>22.19914254863761</v>
      </c>
      <c r="L6" s="14">
        <v>23.317438188291213</v>
      </c>
      <c r="M6" s="14">
        <v>22.593097975720639</v>
      </c>
      <c r="N6" s="15">
        <v>6.1739275267544511E-2</v>
      </c>
      <c r="O6" s="15">
        <v>0.12658870500055083</v>
      </c>
      <c r="P6" s="16">
        <v>0.18942363171060186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SUM(H8:OFFSET(H6,MATCH("PROYECTOS",$A$8:$A$27,0),0))</f>
        <v>159.23002900000003</v>
      </c>
      <c r="I7" s="38">
        <f ca="1">SUM(I8:OFFSET(I6,MATCH("PROYECTOS",$A$8:$A$27,0),0))</f>
        <v>152.992356</v>
      </c>
      <c r="J7" s="38">
        <f ca="1">SUM(J8:OFFSET(J6,MATCH("PROYECTOS",$A$8:$A$27,0),0))</f>
        <v>30.023273604308621</v>
      </c>
      <c r="K7" s="38">
        <f ca="1">SUM(K8:OFFSET(K6,MATCH("PROYECTOS",$A$8:$A$27,0),0))</f>
        <v>8.8611831406051351</v>
      </c>
      <c r="L7" s="38">
        <f ca="1">SUM(L8:OFFSET(L6,MATCH("PROYECTOS",$A$8:$A$27,0),0))</f>
        <v>12.169761197720014</v>
      </c>
      <c r="M7" s="38">
        <f ca="1">SUM(M8:OFFSET(M6,MATCH("PROYECTOS",$A$8:$A$27,0),0))</f>
        <v>8.9923292659834715</v>
      </c>
      <c r="N7" s="39">
        <f ca="1">IFERROR(K7/I7,0)</f>
        <v>5.7919123361987672E-2</v>
      </c>
      <c r="O7" s="39">
        <f ca="1">IFERROR(SUM(K7,L7)/I7,0)</f>
        <v>0.1374640203483444</v>
      </c>
      <c r="P7" s="40">
        <f ca="1">IFERROR(SUM(K7,L7,M7)/I7,0)</f>
        <v>0.19624035075522742</v>
      </c>
      <c r="Q7" s="64"/>
      <c r="R7" s="38"/>
      <c r="S7" s="40"/>
    </row>
    <row r="8" spans="1:19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1</v>
      </c>
      <c r="G8" s="19" t="s">
        <v>539</v>
      </c>
      <c r="H8" s="20">
        <v>19.634695000000001</v>
      </c>
      <c r="I8" s="21">
        <v>20.122827999999998</v>
      </c>
      <c r="J8" s="21">
        <f t="shared" ref="J8:J17" si="0">SUM(K8,L8,M8)</f>
        <v>5.6130206596387779</v>
      </c>
      <c r="K8" s="21">
        <v>2.7013504054120858</v>
      </c>
      <c r="L8" s="21">
        <v>1.4209543149841011</v>
      </c>
      <c r="M8" s="21">
        <v>1.490715939242591</v>
      </c>
      <c r="N8" s="22">
        <f t="shared" ref="N8:N18" si="1">IFERROR(K8/I8,0)</f>
        <v>0.13424307982019654</v>
      </c>
      <c r="O8" s="22">
        <f t="shared" ref="O8:O18" si="2">IFERROR(SUM(K8,L8)/I8,0)</f>
        <v>0.20485712646334736</v>
      </c>
      <c r="P8" s="23">
        <f t="shared" ref="P8:P18" si="3">IFERROR(SUM(K8,L8,M8)/I8,0)</f>
        <v>0.27893796337367582</v>
      </c>
      <c r="Q8" s="70">
        <v>16</v>
      </c>
      <c r="R8" s="21">
        <v>0</v>
      </c>
      <c r="S8" s="23">
        <f>IFERROR(R8/Q8,0)</f>
        <v>0</v>
      </c>
    </row>
    <row r="9" spans="1:19" ht="51" x14ac:dyDescent="0.25">
      <c r="A9" s="17"/>
      <c r="B9" s="19">
        <v>5005043</v>
      </c>
      <c r="C9" s="19" t="s">
        <v>1930</v>
      </c>
      <c r="D9" s="68">
        <v>3000664</v>
      </c>
      <c r="E9" s="19" t="s">
        <v>1928</v>
      </c>
      <c r="F9" s="69">
        <v>86</v>
      </c>
      <c r="G9" s="19" t="s">
        <v>508</v>
      </c>
      <c r="H9" s="20">
        <v>4.2891749999999993</v>
      </c>
      <c r="I9" s="21">
        <v>6.3449139999999993</v>
      </c>
      <c r="J9" s="21">
        <f t="shared" si="0"/>
        <v>0.85917142863036133</v>
      </c>
      <c r="K9" s="21">
        <v>0.20591398178657982</v>
      </c>
      <c r="L9" s="21">
        <v>0.16903188483411213</v>
      </c>
      <c r="M9" s="21">
        <v>0.48422556200966937</v>
      </c>
      <c r="N9" s="22">
        <f t="shared" si="1"/>
        <v>3.2453392084838321E-2</v>
      </c>
      <c r="O9" s="22">
        <f t="shared" si="2"/>
        <v>5.9093924144707398E-2</v>
      </c>
      <c r="P9" s="23">
        <f t="shared" si="3"/>
        <v>0.13541104396850162</v>
      </c>
      <c r="Q9" s="70">
        <v>5</v>
      </c>
      <c r="R9" s="21">
        <v>0</v>
      </c>
      <c r="S9" s="23">
        <f t="shared" ref="S9:S17" si="4">IFERROR(R9/Q9,0)</f>
        <v>0</v>
      </c>
    </row>
    <row r="10" spans="1:19" ht="51" x14ac:dyDescent="0.25">
      <c r="A10" s="17"/>
      <c r="B10" s="19">
        <v>5005044</v>
      </c>
      <c r="C10" s="19" t="s">
        <v>1931</v>
      </c>
      <c r="D10" s="68">
        <v>3000664</v>
      </c>
      <c r="E10" s="19" t="s">
        <v>1928</v>
      </c>
      <c r="F10" s="69">
        <v>86</v>
      </c>
      <c r="G10" s="19" t="s">
        <v>508</v>
      </c>
      <c r="H10" s="20">
        <v>7.2498089999999999</v>
      </c>
      <c r="I10" s="21">
        <v>5.5381190000000009</v>
      </c>
      <c r="J10" s="21">
        <f t="shared" si="0"/>
        <v>0.71713517070747912</v>
      </c>
      <c r="K10" s="21">
        <v>0.10887050675228238</v>
      </c>
      <c r="L10" s="21">
        <v>0.24065078888088465</v>
      </c>
      <c r="M10" s="21">
        <v>0.36761387507431209</v>
      </c>
      <c r="N10" s="22">
        <f t="shared" si="1"/>
        <v>1.9658390647128089E-2</v>
      </c>
      <c r="O10" s="22">
        <f t="shared" si="2"/>
        <v>6.3111915008176422E-2</v>
      </c>
      <c r="P10" s="23">
        <f t="shared" si="3"/>
        <v>0.12949074779857186</v>
      </c>
      <c r="Q10" s="70">
        <v>0</v>
      </c>
      <c r="R10" s="21">
        <v>0</v>
      </c>
      <c r="S10" s="23">
        <f t="shared" si="4"/>
        <v>0</v>
      </c>
    </row>
    <row r="11" spans="1:19" ht="51" x14ac:dyDescent="0.25">
      <c r="A11" s="17"/>
      <c r="B11" s="19">
        <v>5005045</v>
      </c>
      <c r="C11" s="19" t="s">
        <v>1932</v>
      </c>
      <c r="D11" s="68">
        <v>3000664</v>
      </c>
      <c r="E11" s="19" t="s">
        <v>1928</v>
      </c>
      <c r="F11" s="69">
        <v>86</v>
      </c>
      <c r="G11" s="19" t="s">
        <v>508</v>
      </c>
      <c r="H11" s="20">
        <v>13.501338000000002</v>
      </c>
      <c r="I11" s="21">
        <v>12.652854</v>
      </c>
      <c r="J11" s="21">
        <f t="shared" si="0"/>
        <v>3.2052099599794346</v>
      </c>
      <c r="K11" s="21">
        <v>0.76763541098807764</v>
      </c>
      <c r="L11" s="21">
        <v>1.2654703816341097</v>
      </c>
      <c r="M11" s="21">
        <v>1.1721041673572472</v>
      </c>
      <c r="N11" s="22">
        <f t="shared" si="1"/>
        <v>6.0668953501563969E-2</v>
      </c>
      <c r="O11" s="22">
        <f t="shared" si="2"/>
        <v>0.160683573257242</v>
      </c>
      <c r="P11" s="23">
        <f t="shared" si="3"/>
        <v>0.25331912942166523</v>
      </c>
      <c r="Q11" s="70">
        <v>1145.001</v>
      </c>
      <c r="R11" s="21">
        <v>0</v>
      </c>
      <c r="S11" s="23">
        <f t="shared" si="4"/>
        <v>0</v>
      </c>
    </row>
    <row r="12" spans="1:19" ht="51" x14ac:dyDescent="0.25">
      <c r="A12" s="17"/>
      <c r="B12" s="19">
        <v>5005046</v>
      </c>
      <c r="C12" s="19" t="s">
        <v>1933</v>
      </c>
      <c r="D12" s="68">
        <v>3000664</v>
      </c>
      <c r="E12" s="19" t="s">
        <v>1928</v>
      </c>
      <c r="F12" s="69">
        <v>65</v>
      </c>
      <c r="G12" s="19" t="s">
        <v>964</v>
      </c>
      <c r="H12" s="20">
        <v>13.724629999999998</v>
      </c>
      <c r="I12" s="21">
        <v>10.973276000000002</v>
      </c>
      <c r="J12" s="21">
        <f t="shared" si="0"/>
        <v>2.7005273559279885</v>
      </c>
      <c r="K12" s="21">
        <v>1.481842304350721</v>
      </c>
      <c r="L12" s="21">
        <v>0.66870507892599562</v>
      </c>
      <c r="M12" s="21">
        <v>0.54997997265127196</v>
      </c>
      <c r="N12" s="22">
        <f t="shared" si="1"/>
        <v>0.13504101276143246</v>
      </c>
      <c r="O12" s="22">
        <f t="shared" si="2"/>
        <v>0.19598043312468547</v>
      </c>
      <c r="P12" s="23">
        <f t="shared" si="3"/>
        <v>0.24610037658106731</v>
      </c>
      <c r="Q12" s="70">
        <v>0</v>
      </c>
      <c r="R12" s="21">
        <v>0</v>
      </c>
      <c r="S12" s="23">
        <f t="shared" si="4"/>
        <v>0</v>
      </c>
    </row>
    <row r="13" spans="1:19" ht="51" x14ac:dyDescent="0.25">
      <c r="A13" s="17"/>
      <c r="B13" s="19">
        <v>5005047</v>
      </c>
      <c r="C13" s="19" t="s">
        <v>1934</v>
      </c>
      <c r="D13" s="68">
        <v>3000664</v>
      </c>
      <c r="E13" s="19" t="s">
        <v>1928</v>
      </c>
      <c r="F13" s="69">
        <v>603</v>
      </c>
      <c r="G13" s="19" t="s">
        <v>1939</v>
      </c>
      <c r="H13" s="20">
        <v>1.0915650000000001</v>
      </c>
      <c r="I13" s="21">
        <v>2.5225649999999997</v>
      </c>
      <c r="J13" s="21">
        <f t="shared" si="0"/>
        <v>0.13841035153018311</v>
      </c>
      <c r="K13" s="21">
        <v>1.6299999668262899E-2</v>
      </c>
      <c r="L13" s="21">
        <v>4.9937850213609636E-2</v>
      </c>
      <c r="M13" s="21">
        <v>7.2172501648310572E-2</v>
      </c>
      <c r="N13" s="22">
        <f t="shared" si="1"/>
        <v>6.4616767727542802E-3</v>
      </c>
      <c r="O13" s="22">
        <f t="shared" si="2"/>
        <v>2.6258134034949563E-2</v>
      </c>
      <c r="P13" s="23">
        <f t="shared" si="3"/>
        <v>5.4868893975054407E-2</v>
      </c>
      <c r="Q13" s="70">
        <v>0</v>
      </c>
      <c r="R13" s="21">
        <v>0</v>
      </c>
      <c r="S13" s="23">
        <f t="shared" si="4"/>
        <v>0</v>
      </c>
    </row>
    <row r="14" spans="1:19" ht="51" x14ac:dyDescent="0.25">
      <c r="A14" s="17"/>
      <c r="B14" s="19">
        <v>5005048</v>
      </c>
      <c r="C14" s="19" t="s">
        <v>1935</v>
      </c>
      <c r="D14" s="68">
        <v>3000664</v>
      </c>
      <c r="E14" s="19" t="s">
        <v>1928</v>
      </c>
      <c r="F14" s="69">
        <v>46</v>
      </c>
      <c r="G14" s="19" t="s">
        <v>772</v>
      </c>
      <c r="H14" s="20">
        <v>0.72709999999999986</v>
      </c>
      <c r="I14" s="21">
        <v>1.101281</v>
      </c>
      <c r="J14" s="21">
        <f t="shared" si="0"/>
        <v>0.56968575049540959</v>
      </c>
      <c r="K14" s="21">
        <v>0.13096591926296242</v>
      </c>
      <c r="L14" s="21">
        <v>0.24935283095692284</v>
      </c>
      <c r="M14" s="21">
        <v>0.18936700027552433</v>
      </c>
      <c r="N14" s="22">
        <f t="shared" si="1"/>
        <v>0.11892143718357297</v>
      </c>
      <c r="O14" s="22">
        <f t="shared" si="2"/>
        <v>0.34534215174863209</v>
      </c>
      <c r="P14" s="23">
        <f t="shared" si="3"/>
        <v>0.5172937247581767</v>
      </c>
      <c r="Q14" s="70">
        <v>0</v>
      </c>
      <c r="R14" s="21">
        <v>0</v>
      </c>
      <c r="S14" s="23">
        <f t="shared" si="4"/>
        <v>0</v>
      </c>
    </row>
    <row r="15" spans="1:19" ht="51" x14ac:dyDescent="0.25">
      <c r="A15" s="17"/>
      <c r="B15" s="19">
        <v>5005049</v>
      </c>
      <c r="C15" s="19" t="s">
        <v>1936</v>
      </c>
      <c r="D15" s="68">
        <v>3000664</v>
      </c>
      <c r="E15" s="19" t="s">
        <v>1928</v>
      </c>
      <c r="F15" s="69">
        <v>14</v>
      </c>
      <c r="G15" s="19" t="s">
        <v>695</v>
      </c>
      <c r="H15" s="20">
        <v>8.7607179999999989</v>
      </c>
      <c r="I15" s="21">
        <v>1.6682060000000001</v>
      </c>
      <c r="J15" s="21">
        <f t="shared" si="0"/>
        <v>0.10296849889527948</v>
      </c>
      <c r="K15" s="21">
        <v>5.3332678908191156E-2</v>
      </c>
      <c r="L15" s="21">
        <v>1.6909820069486159E-2</v>
      </c>
      <c r="M15" s="21">
        <v>3.2725999917602167E-2</v>
      </c>
      <c r="N15" s="22">
        <f t="shared" si="1"/>
        <v>3.1970079779230595E-2</v>
      </c>
      <c r="O15" s="22">
        <f t="shared" si="2"/>
        <v>4.2106609721867271E-2</v>
      </c>
      <c r="P15" s="23">
        <f t="shared" si="3"/>
        <v>6.1724090966750793E-2</v>
      </c>
      <c r="Q15" s="70">
        <v>0</v>
      </c>
      <c r="R15" s="21">
        <v>0</v>
      </c>
      <c r="S15" s="23">
        <f t="shared" si="4"/>
        <v>0</v>
      </c>
    </row>
    <row r="16" spans="1:19" ht="25.5" x14ac:dyDescent="0.25">
      <c r="A16" s="17"/>
      <c r="B16" s="19">
        <v>5005050</v>
      </c>
      <c r="C16" s="19" t="s">
        <v>1937</v>
      </c>
      <c r="D16" s="68">
        <v>3000665</v>
      </c>
      <c r="E16" s="19" t="s">
        <v>1929</v>
      </c>
      <c r="F16" s="69">
        <v>14</v>
      </c>
      <c r="G16" s="19" t="s">
        <v>695</v>
      </c>
      <c r="H16" s="20">
        <v>29.939339</v>
      </c>
      <c r="I16" s="21">
        <v>35.329279999999969</v>
      </c>
      <c r="J16" s="21">
        <f t="shared" si="0"/>
        <v>7.6503005171662153</v>
      </c>
      <c r="K16" s="21">
        <v>2.7327869645650935</v>
      </c>
      <c r="L16" s="21">
        <v>2.7289292316454521</v>
      </c>
      <c r="M16" s="21">
        <v>2.1885843209556697</v>
      </c>
      <c r="N16" s="22">
        <f t="shared" si="1"/>
        <v>7.7351900875565427E-2</v>
      </c>
      <c r="O16" s="22">
        <f t="shared" si="2"/>
        <v>0.15459460810439812</v>
      </c>
      <c r="P16" s="23">
        <f t="shared" si="3"/>
        <v>0.21654278029912361</v>
      </c>
      <c r="Q16" s="70">
        <v>6</v>
      </c>
      <c r="R16" s="21">
        <v>0</v>
      </c>
      <c r="S16" s="23">
        <f t="shared" si="4"/>
        <v>0</v>
      </c>
    </row>
    <row r="17" spans="1:19" ht="25.5" x14ac:dyDescent="0.25">
      <c r="A17" s="17"/>
      <c r="B17" s="19">
        <v>5005051</v>
      </c>
      <c r="C17" s="19" t="s">
        <v>1938</v>
      </c>
      <c r="D17" s="68">
        <v>3000665</v>
      </c>
      <c r="E17" s="19" t="s">
        <v>1929</v>
      </c>
      <c r="F17" s="69">
        <v>14</v>
      </c>
      <c r="G17" s="19" t="s">
        <v>695</v>
      </c>
      <c r="H17" s="20">
        <v>60.31166000000001</v>
      </c>
      <c r="I17" s="21">
        <v>56.739033000000028</v>
      </c>
      <c r="J17" s="21">
        <f t="shared" si="0"/>
        <v>8.4668439113374916</v>
      </c>
      <c r="K17" s="21">
        <v>0.66218496891087852</v>
      </c>
      <c r="L17" s="21">
        <v>5.35981901557534</v>
      </c>
      <c r="M17" s="21">
        <v>2.444839926851273</v>
      </c>
      <c r="N17" s="22">
        <f t="shared" si="1"/>
        <v>1.1670712980090411E-2</v>
      </c>
      <c r="O17" s="22">
        <f t="shared" si="2"/>
        <v>0.1061351183846615</v>
      </c>
      <c r="P17" s="23">
        <f t="shared" si="3"/>
        <v>0.14922432518963599</v>
      </c>
      <c r="Q17" s="70">
        <v>0</v>
      </c>
      <c r="R17" s="21">
        <v>0</v>
      </c>
      <c r="S17" s="23">
        <f t="shared" si="4"/>
        <v>0</v>
      </c>
    </row>
    <row r="18" spans="1:19" ht="15.75" thickBot="1" x14ac:dyDescent="0.3">
      <c r="A18" s="41" t="s">
        <v>302</v>
      </c>
      <c r="B18" s="43"/>
      <c r="C18" s="43"/>
      <c r="D18" s="65"/>
      <c r="E18" s="43"/>
      <c r="F18" s="66"/>
      <c r="G18" s="43"/>
      <c r="H18" s="44">
        <f t="shared" ref="H18:M18" ca="1" si="5">OFFSET(H18,-MATCH("PROYECTOS",$A$8:$A$27,0)-1,0)-(OFFSET(H18,-MATCH("PROYECTOS",$A$8:$A$27,0),0))</f>
        <v>111.85979499999999</v>
      </c>
      <c r="I18" s="45">
        <f t="shared" ca="1" si="5"/>
        <v>206.57037699999998</v>
      </c>
      <c r="J18" s="45">
        <f t="shared" ca="1" si="5"/>
        <v>38.086405108340848</v>
      </c>
      <c r="K18" s="45">
        <f t="shared" ca="1" si="5"/>
        <v>13.337959408032475</v>
      </c>
      <c r="L18" s="45">
        <f t="shared" ca="1" si="5"/>
        <v>11.147676990571199</v>
      </c>
      <c r="M18" s="45">
        <f t="shared" ca="1" si="5"/>
        <v>13.600768709737167</v>
      </c>
      <c r="N18" s="46">
        <f t="shared" ca="1" si="1"/>
        <v>6.456859691954997E-2</v>
      </c>
      <c r="O18" s="46">
        <f t="shared" ca="1" si="2"/>
        <v>0.11853411294594131</v>
      </c>
      <c r="P18" s="47">
        <f t="shared" ca="1" si="3"/>
        <v>0.18437496054112756</v>
      </c>
      <c r="Q18" s="67"/>
      <c r="R18" s="45"/>
      <c r="S18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workbookViewId="0">
      <selection activeCell="A14" sqref="A14:L14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128</v>
      </c>
      <c r="B1" s="50" t="s">
        <v>87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1942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55.431047999999997</v>
      </c>
      <c r="E6" s="14">
        <v>64.71059000000001</v>
      </c>
      <c r="F6" s="14">
        <v>10.862675947429125</v>
      </c>
      <c r="G6" s="14">
        <v>4.7757770310063279</v>
      </c>
      <c r="H6" s="14">
        <v>3.3717928679361648</v>
      </c>
      <c r="I6" s="14">
        <v>2.7151060484866321</v>
      </c>
      <c r="J6" s="15">
        <v>7.3802093768675692E-2</v>
      </c>
      <c r="K6" s="15">
        <v>0.12590782898042641</v>
      </c>
      <c r="L6" s="16">
        <v>0.16786550620893925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55.43104799999999</v>
      </c>
      <c r="E7" s="38">
        <f ca="1">SUM(E8:OFFSET(E6,MATCH("GOBIERNOS REGIONALES",$A$8:$A$50,0),0))</f>
        <v>64.558189999999996</v>
      </c>
      <c r="F7" s="38">
        <f ca="1">SUM(F8:OFFSET(F6,MATCH("GOBIERNOS REGIONALES",$A$8:$A$50,0),0))</f>
        <v>10.799329148017023</v>
      </c>
      <c r="G7" s="38">
        <f ca="1">SUM(G8:OFFSET(G6,MATCH("GOBIERNOS REGIONALES",$A$8:$A$50,0),0))</f>
        <v>4.7592770310957349</v>
      </c>
      <c r="H7" s="38">
        <f ca="1">SUM(H8:OFFSET(H6,MATCH("GOBIERNOS REGIONALES",$A$8:$A$50,0),0))</f>
        <v>3.3465888684804668</v>
      </c>
      <c r="I7" s="38">
        <f ca="1">SUM(I8:OFFSET(I6,MATCH("GOBIERNOS REGIONALES",$A$8:$A$50,0),0))</f>
        <v>2.6934632484408212</v>
      </c>
      <c r="J7" s="39">
        <f ca="1">IFERROR(G7/E7,0)</f>
        <v>7.3720732119282387E-2</v>
      </c>
      <c r="K7" s="39">
        <f ca="1">IFERROR(SUM(G7,H7)/E7,0)</f>
        <v>0.12555906383955626</v>
      </c>
      <c r="L7" s="40">
        <f ca="1">IFERROR(SUM(G7,H7,I7)/E7,0)</f>
        <v>0.16728054407995366</v>
      </c>
      <c r="M7" s="4"/>
    </row>
    <row r="8" spans="1:13" x14ac:dyDescent="0.25">
      <c r="A8" s="17"/>
      <c r="B8" s="18">
        <v>1</v>
      </c>
      <c r="C8" s="19" t="s">
        <v>105</v>
      </c>
      <c r="D8" s="20">
        <v>2</v>
      </c>
      <c r="E8" s="21">
        <v>2</v>
      </c>
      <c r="F8" s="21">
        <f t="shared" ref="F8:F15" si="0">SUM(G8,H8,I8)</f>
        <v>0.16841374756768346</v>
      </c>
      <c r="G8" s="21">
        <v>8.7919589495868422E-2</v>
      </c>
      <c r="H8" s="21">
        <v>5.1002409789361991E-2</v>
      </c>
      <c r="I8" s="21">
        <v>2.9491748282453045E-2</v>
      </c>
      <c r="J8" s="22">
        <f t="shared" ref="J8:J15" si="1">IFERROR(G8/E8,0)</f>
        <v>4.3959794747934211E-2</v>
      </c>
      <c r="K8" s="22">
        <f t="shared" ref="K8:K15" si="2">IFERROR(SUM(G8,H8)/E8,0)</f>
        <v>6.9460999642615207E-2</v>
      </c>
      <c r="L8" s="23">
        <f t="shared" ref="L8:L15" si="3">IFERROR(SUM(G8,H8,I8)/E8,0)</f>
        <v>8.4206873783841729E-2</v>
      </c>
      <c r="M8" s="4"/>
    </row>
    <row r="9" spans="1:13" x14ac:dyDescent="0.25">
      <c r="A9" s="17"/>
      <c r="B9" s="18">
        <v>7</v>
      </c>
      <c r="C9" s="19" t="s">
        <v>111</v>
      </c>
      <c r="D9" s="20">
        <v>51.538975999999991</v>
      </c>
      <c r="E9" s="21">
        <v>56.139462999999992</v>
      </c>
      <c r="F9" s="21">
        <f t="shared" si="0"/>
        <v>10.20341253940569</v>
      </c>
      <c r="G9" s="21">
        <v>4.5994632346482831</v>
      </c>
      <c r="H9" s="21">
        <v>3.2313908685173374</v>
      </c>
      <c r="I9" s="21">
        <v>2.3725584362400696</v>
      </c>
      <c r="J9" s="22">
        <f t="shared" si="1"/>
        <v>8.1929234603620699E-2</v>
      </c>
      <c r="K9" s="22">
        <f t="shared" si="2"/>
        <v>0.13948929477942498</v>
      </c>
      <c r="L9" s="23">
        <f t="shared" si="3"/>
        <v>0.1817511603095614</v>
      </c>
      <c r="M9" s="4"/>
    </row>
    <row r="10" spans="1:13" x14ac:dyDescent="0.25">
      <c r="A10" s="17"/>
      <c r="B10" s="18">
        <v>26</v>
      </c>
      <c r="C10" s="19" t="s">
        <v>123</v>
      </c>
      <c r="D10" s="20">
        <v>0</v>
      </c>
      <c r="E10" s="21">
        <v>4.4359390000000003</v>
      </c>
      <c r="F10" s="21">
        <f t="shared" si="0"/>
        <v>0.1764109842479229</v>
      </c>
      <c r="G10" s="21">
        <v>0</v>
      </c>
      <c r="H10" s="21">
        <v>0</v>
      </c>
      <c r="I10" s="21">
        <v>0.1764109842479229</v>
      </c>
      <c r="J10" s="22">
        <f t="shared" si="1"/>
        <v>0</v>
      </c>
      <c r="K10" s="22">
        <f t="shared" si="2"/>
        <v>0</v>
      </c>
      <c r="L10" s="23">
        <f t="shared" si="3"/>
        <v>3.9768577576906015E-2</v>
      </c>
      <c r="M10" s="4"/>
    </row>
    <row r="11" spans="1:13" ht="25.5" x14ac:dyDescent="0.25">
      <c r="A11" s="17"/>
      <c r="B11" s="18">
        <v>50</v>
      </c>
      <c r="C11" s="19" t="s">
        <v>132</v>
      </c>
      <c r="D11" s="20">
        <v>0.73307199999999995</v>
      </c>
      <c r="E11" s="21">
        <v>0.82378800000000008</v>
      </c>
      <c r="F11" s="21">
        <f t="shared" si="0"/>
        <v>0.13786149988391116</v>
      </c>
      <c r="G11" s="21">
        <v>2.8920329438733461E-2</v>
      </c>
      <c r="H11" s="21">
        <v>3.9161830114608165E-2</v>
      </c>
      <c r="I11" s="21">
        <v>6.9779340330569539E-2</v>
      </c>
      <c r="J11" s="22">
        <f t="shared" si="1"/>
        <v>3.5106519442785596E-2</v>
      </c>
      <c r="K11" s="22">
        <f t="shared" si="2"/>
        <v>8.2645243136998378E-2</v>
      </c>
      <c r="L11" s="23">
        <f t="shared" si="3"/>
        <v>0.16735070173868902</v>
      </c>
      <c r="M11" s="4"/>
    </row>
    <row r="12" spans="1:13" ht="38.25" x14ac:dyDescent="0.25">
      <c r="A12" s="17"/>
      <c r="B12" s="18">
        <v>72</v>
      </c>
      <c r="C12" s="19" t="s">
        <v>143</v>
      </c>
      <c r="D12" s="20">
        <v>1.1589999999999998</v>
      </c>
      <c r="E12" s="21">
        <v>1.1590000000000003</v>
      </c>
      <c r="F12" s="21">
        <f t="shared" si="0"/>
        <v>0.11323037691181526</v>
      </c>
      <c r="G12" s="21">
        <v>4.2973877512849867E-2</v>
      </c>
      <c r="H12" s="21">
        <v>2.5033760059159249E-2</v>
      </c>
      <c r="I12" s="21">
        <v>4.5222739339806139E-2</v>
      </c>
      <c r="J12" s="22">
        <f t="shared" si="1"/>
        <v>3.7078410278558981E-2</v>
      </c>
      <c r="K12" s="22">
        <f t="shared" si="2"/>
        <v>5.8677858129429772E-2</v>
      </c>
      <c r="L12" s="23">
        <f t="shared" si="3"/>
        <v>9.7696615109417795E-2</v>
      </c>
      <c r="M12" s="4"/>
    </row>
    <row r="13" spans="1:13" x14ac:dyDescent="0.25">
      <c r="A13" s="34" t="s">
        <v>214</v>
      </c>
      <c r="B13" s="57"/>
      <c r="C13" s="36"/>
      <c r="D13" s="37">
        <f ca="1">SUM(D14:OFFSET(D12,(MATCH("GOBIERNOS LOCALES",$A$8:$A$50,0)-MATCH("GOBIERNOS REGIONALES",$A$8:$A$50,0)),0))</f>
        <v>0</v>
      </c>
      <c r="E13" s="38">
        <f ca="1">SUM(E14:OFFSET(E12,(MATCH("GOBIERNOS LOCALES",$A$8:$A$50,0)-MATCH("GOBIERNOS REGIONALES",$A$8:$A$50,0)),0))</f>
        <v>0.15240000000000001</v>
      </c>
      <c r="F13" s="38">
        <f ca="1">SUM(F14:OFFSET(F12,(MATCH("GOBIERNOS LOCALES",$A$8:$A$50,0)-MATCH("GOBIERNOS REGIONALES",$A$8:$A$50,0)),0))</f>
        <v>6.3346799412101973E-2</v>
      </c>
      <c r="G13" s="38">
        <f ca="1">SUM(G14:OFFSET(G12,(MATCH("GOBIERNOS LOCALES",$A$8:$A$50,0)-MATCH("GOBIERNOS REGIONALES",$A$8:$A$50,0)),0))</f>
        <v>1.6499999910593033E-2</v>
      </c>
      <c r="H13" s="38">
        <f ca="1">SUM(H14:OFFSET(H12,(MATCH("GOBIERNOS LOCALES",$A$8:$A$50,0)-MATCH("GOBIERNOS REGIONALES",$A$8:$A$50,0)),0))</f>
        <v>2.5203999455698067E-2</v>
      </c>
      <c r="I13" s="38">
        <f ca="1">SUM(I14:OFFSET(I12,(MATCH("GOBIERNOS LOCALES",$A$8:$A$50,0)-MATCH("GOBIERNOS REGIONALES",$A$8:$A$50,0)),0))</f>
        <v>2.1642800045810873E-2</v>
      </c>
      <c r="J13" s="39">
        <f t="shared" ca="1" si="1"/>
        <v>0.10826771594877317</v>
      </c>
      <c r="K13" s="39">
        <f t="shared" ca="1" si="2"/>
        <v>0.27364828980505967</v>
      </c>
      <c r="L13" s="40">
        <f t="shared" ca="1" si="3"/>
        <v>0.415661413465236</v>
      </c>
      <c r="M13" s="4"/>
    </row>
    <row r="14" spans="1:13" ht="15.75" thickBot="1" x14ac:dyDescent="0.3">
      <c r="A14" s="24"/>
      <c r="B14" s="25">
        <v>459</v>
      </c>
      <c r="C14" s="26" t="s">
        <v>234</v>
      </c>
      <c r="D14" s="27">
        <v>0</v>
      </c>
      <c r="E14" s="28">
        <v>0.15240000000000001</v>
      </c>
      <c r="F14" s="28">
        <f t="shared" si="0"/>
        <v>6.3346799412101973E-2</v>
      </c>
      <c r="G14" s="28">
        <v>1.6499999910593033E-2</v>
      </c>
      <c r="H14" s="28">
        <v>2.5203999455698067E-2</v>
      </c>
      <c r="I14" s="28">
        <v>2.1642800045810873E-2</v>
      </c>
      <c r="J14" s="29">
        <f t="shared" si="1"/>
        <v>0.10826771594877317</v>
      </c>
      <c r="K14" s="29">
        <f t="shared" si="2"/>
        <v>0.27364828980505967</v>
      </c>
      <c r="L14" s="30">
        <f t="shared" si="3"/>
        <v>0.415661413465236</v>
      </c>
      <c r="M14" s="4"/>
    </row>
    <row r="15" spans="1:13" x14ac:dyDescent="0.25">
      <c r="A15" t="s">
        <v>241</v>
      </c>
      <c r="D15" s="5"/>
      <c r="E15" s="5"/>
      <c r="F15" s="5">
        <f t="shared" si="0"/>
        <v>0</v>
      </c>
      <c r="G15" s="5"/>
      <c r="H15" s="5"/>
      <c r="I15" s="5"/>
      <c r="J15" s="4">
        <f t="shared" si="1"/>
        <v>0</v>
      </c>
      <c r="K15" s="4">
        <f t="shared" si="2"/>
        <v>0</v>
      </c>
      <c r="L15" s="4">
        <f t="shared" si="3"/>
        <v>0</v>
      </c>
      <c r="M15" s="4"/>
    </row>
    <row r="16" spans="1:13" x14ac:dyDescent="0.25">
      <c r="D16" s="5"/>
      <c r="E16" s="5"/>
      <c r="F16" s="5"/>
      <c r="G16" s="5"/>
      <c r="H16" s="5"/>
      <c r="I16" s="5"/>
      <c r="J16" s="4"/>
      <c r="K16" s="4"/>
      <c r="L16" s="4"/>
      <c r="M16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9"/>
  <sheetViews>
    <sheetView topLeftCell="A10" workbookViewId="0">
      <selection activeCell="A37" sqref="A37:L3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</v>
      </c>
      <c r="B1" s="50" t="s">
        <v>13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242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1741.554175</v>
      </c>
      <c r="E6" s="14">
        <v>2008.8536969999996</v>
      </c>
      <c r="F6" s="14">
        <v>757.44379140929914</v>
      </c>
      <c r="G6" s="14">
        <v>369.14744663957867</v>
      </c>
      <c r="H6" s="14">
        <v>269.82071073248795</v>
      </c>
      <c r="I6" s="14">
        <v>118.47563403723245</v>
      </c>
      <c r="J6" s="15">
        <v>0.18376024455681342</v>
      </c>
      <c r="K6" s="15">
        <v>0.31807600440305572</v>
      </c>
      <c r="L6" s="16">
        <v>0.37705274034662523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693.83453100000008</v>
      </c>
      <c r="E7" s="38">
        <f ca="1">SUM(E8:OFFSET(E6,MATCH("GOBIERNOS REGIONALES",$A$8:$A$50,0),0))</f>
        <v>616.57185300000003</v>
      </c>
      <c r="F7" s="38">
        <f ca="1">SUM(F8:OFFSET(F6,MATCH("GOBIERNOS REGIONALES",$A$8:$A$50,0),0))</f>
        <v>351.48670160037489</v>
      </c>
      <c r="G7" s="38">
        <f ca="1">SUM(G8:OFFSET(G6,MATCH("GOBIERNOS REGIONALES",$A$8:$A$50,0),0))</f>
        <v>191.33628305735692</v>
      </c>
      <c r="H7" s="38">
        <f ca="1">SUM(H8:OFFSET(H6,MATCH("GOBIERNOS REGIONALES",$A$8:$A$50,0),0))</f>
        <v>151.90583645266094</v>
      </c>
      <c r="I7" s="38">
        <f ca="1">SUM(I8:OFFSET(I6,MATCH("GOBIERNOS REGIONALES",$A$8:$A$50,0),0))</f>
        <v>8.2445820903570493</v>
      </c>
      <c r="J7" s="39">
        <f ca="1">IFERROR(G7/E7,0)</f>
        <v>0.3103227663189434</v>
      </c>
      <c r="K7" s="39">
        <f ca="1">IFERROR(SUM(G7,H7)/E7,0)</f>
        <v>0.55669443527130624</v>
      </c>
      <c r="L7" s="40">
        <f ca="1">IFERROR(SUM(G7,H7,I7)/E7,0)</f>
        <v>0.57006608376651746</v>
      </c>
      <c r="M7" s="4"/>
    </row>
    <row r="8" spans="1:13" x14ac:dyDescent="0.25">
      <c r="A8" s="17"/>
      <c r="B8" s="18">
        <v>11</v>
      </c>
      <c r="C8" s="19" t="s">
        <v>115</v>
      </c>
      <c r="D8" s="20">
        <v>287.76068699999996</v>
      </c>
      <c r="E8" s="21">
        <v>259.10582000000005</v>
      </c>
      <c r="F8" s="21">
        <f t="shared" ref="F8:F38" si="0">SUM(G8,H8,I8)</f>
        <v>137.27029264770499</v>
      </c>
      <c r="G8" s="21">
        <v>33.502883124570872</v>
      </c>
      <c r="H8" s="21">
        <v>101.02296021803704</v>
      </c>
      <c r="I8" s="21">
        <v>2.7444493050970777</v>
      </c>
      <c r="J8" s="22">
        <f t="shared" ref="J8:J38" si="1">IFERROR(G8/E8,0)</f>
        <v>0.12930193202364526</v>
      </c>
      <c r="K8" s="22">
        <f t="shared" ref="K8:K38" si="2">IFERROR(SUM(G8,H8)/E8,0)</f>
        <v>0.51919267325839258</v>
      </c>
      <c r="L8" s="23">
        <f t="shared" ref="L8:L38" si="3">IFERROR(SUM(G8,H8,I8)/E8,0)</f>
        <v>0.52978467503240556</v>
      </c>
      <c r="M8" s="4"/>
    </row>
    <row r="9" spans="1:13" x14ac:dyDescent="0.25">
      <c r="A9" s="17"/>
      <c r="B9" s="18">
        <v>131</v>
      </c>
      <c r="C9" s="19" t="s">
        <v>147</v>
      </c>
      <c r="D9" s="20">
        <v>9.4945880000000002</v>
      </c>
      <c r="E9" s="21">
        <v>9.6946439999999985</v>
      </c>
      <c r="F9" s="21">
        <f t="shared" si="0"/>
        <v>1.9164448942186709</v>
      </c>
      <c r="G9" s="21">
        <v>0.42064151538579608</v>
      </c>
      <c r="H9" s="21">
        <v>0.53668581302463281</v>
      </c>
      <c r="I9" s="21">
        <v>0.95911756580824203</v>
      </c>
      <c r="J9" s="22">
        <f t="shared" si="1"/>
        <v>4.3389062598461189E-2</v>
      </c>
      <c r="K9" s="22">
        <f t="shared" si="2"/>
        <v>9.8748064231180543E-2</v>
      </c>
      <c r="L9" s="23">
        <f t="shared" si="3"/>
        <v>0.19768079098300786</v>
      </c>
      <c r="M9" s="4"/>
    </row>
    <row r="10" spans="1:13" x14ac:dyDescent="0.25">
      <c r="A10" s="17"/>
      <c r="B10" s="18">
        <v>135</v>
      </c>
      <c r="C10" s="19" t="s">
        <v>148</v>
      </c>
      <c r="D10" s="20">
        <v>231.35033700000008</v>
      </c>
      <c r="E10" s="21">
        <v>144.03548999999995</v>
      </c>
      <c r="F10" s="21">
        <f t="shared" si="0"/>
        <v>130.24405085947365</v>
      </c>
      <c r="G10" s="21">
        <v>127.83094880264252</v>
      </c>
      <c r="H10" s="21">
        <v>2.1621940620243549</v>
      </c>
      <c r="I10" s="21">
        <v>0.25090799480676651</v>
      </c>
      <c r="J10" s="22">
        <f t="shared" si="1"/>
        <v>0.88749619140839919</v>
      </c>
      <c r="K10" s="22">
        <f t="shared" si="2"/>
        <v>0.90250772823188874</v>
      </c>
      <c r="L10" s="23">
        <f t="shared" si="3"/>
        <v>0.90424971553520372</v>
      </c>
      <c r="M10" s="4"/>
    </row>
    <row r="11" spans="1:13" ht="25.5" x14ac:dyDescent="0.25">
      <c r="A11" s="17"/>
      <c r="B11" s="18">
        <v>137</v>
      </c>
      <c r="C11" s="19" t="s">
        <v>150</v>
      </c>
      <c r="D11" s="20">
        <v>165.22891899999999</v>
      </c>
      <c r="E11" s="21">
        <v>203.73589899999999</v>
      </c>
      <c r="F11" s="21">
        <f t="shared" si="0"/>
        <v>82.055913198977578</v>
      </c>
      <c r="G11" s="21">
        <v>29.581809614757731</v>
      </c>
      <c r="H11" s="21">
        <v>48.183996359574891</v>
      </c>
      <c r="I11" s="21">
        <v>4.2901072246449621</v>
      </c>
      <c r="J11" s="22">
        <f t="shared" si="1"/>
        <v>0.14519684434581523</v>
      </c>
      <c r="K11" s="22">
        <f t="shared" si="2"/>
        <v>0.38169908374533751</v>
      </c>
      <c r="L11" s="23">
        <f t="shared" si="3"/>
        <v>0.40275628203833425</v>
      </c>
      <c r="M11" s="4"/>
    </row>
    <row r="12" spans="1:13" x14ac:dyDescent="0.25">
      <c r="A12" s="34" t="s">
        <v>214</v>
      </c>
      <c r="B12" s="57"/>
      <c r="C12" s="36"/>
      <c r="D12" s="37">
        <f ca="1">SUM(D13:OFFSET(D11,(MATCH("GOBIERNOS LOCALES",$A$8:$A$50,0)-MATCH("GOBIERNOS REGIONALES",$A$8:$A$50,0)),0))</f>
        <v>969.33628699999997</v>
      </c>
      <c r="E12" s="38">
        <f ca="1">SUM(E13:OFFSET(E11,(MATCH("GOBIERNOS LOCALES",$A$8:$A$50,0)-MATCH("GOBIERNOS REGIONALES",$A$8:$A$50,0)),0))</f>
        <v>1236.283189</v>
      </c>
      <c r="F12" s="38">
        <f ca="1">SUM(F13:OFFSET(F11,(MATCH("GOBIERNOS LOCALES",$A$8:$A$50,0)-MATCH("GOBIERNOS REGIONALES",$A$8:$A$50,0)),0))</f>
        <v>380.1175177196917</v>
      </c>
      <c r="G12" s="38">
        <f ca="1">SUM(G13:OFFSET(G11,(MATCH("GOBIERNOS LOCALES",$A$8:$A$50,0)-MATCH("GOBIERNOS REGIONALES",$A$8:$A$50,0)),0))</f>
        <v>170.88165828340084</v>
      </c>
      <c r="H12" s="38">
        <f ca="1">SUM(H13:OFFSET(H11,(MATCH("GOBIERNOS LOCALES",$A$8:$A$50,0)-MATCH("GOBIERNOS REGIONALES",$A$8:$A$50,0)),0))</f>
        <v>108.8309729015707</v>
      </c>
      <c r="I12" s="38">
        <f ca="1">SUM(I13:OFFSET(I11,(MATCH("GOBIERNOS LOCALES",$A$8:$A$50,0)-MATCH("GOBIERNOS REGIONALES",$A$8:$A$50,0)),0))</f>
        <v>100.40488653472021</v>
      </c>
      <c r="J12" s="39">
        <f t="shared" ca="1" si="1"/>
        <v>0.13822209976148178</v>
      </c>
      <c r="K12" s="39">
        <f t="shared" ca="1" si="2"/>
        <v>0.22625287933521479</v>
      </c>
      <c r="L12" s="40">
        <f t="shared" ca="1" si="3"/>
        <v>0.30746799851509732</v>
      </c>
      <c r="M12" s="4"/>
    </row>
    <row r="13" spans="1:13" x14ac:dyDescent="0.25">
      <c r="A13" s="17"/>
      <c r="B13" s="18">
        <v>440</v>
      </c>
      <c r="C13" s="19" t="s">
        <v>215</v>
      </c>
      <c r="D13" s="20">
        <v>57.886104999999986</v>
      </c>
      <c r="E13" s="21">
        <v>54.653735000000019</v>
      </c>
      <c r="F13" s="21">
        <f t="shared" si="0"/>
        <v>14.902821914386436</v>
      </c>
      <c r="G13" s="21">
        <v>5.9632237619653097</v>
      </c>
      <c r="H13" s="21">
        <v>3.7058208587491208</v>
      </c>
      <c r="I13" s="21">
        <v>5.2337772936720057</v>
      </c>
      <c r="J13" s="22">
        <f t="shared" si="1"/>
        <v>0.109109171806196</v>
      </c>
      <c r="K13" s="22">
        <f t="shared" si="2"/>
        <v>0.17691461746785334</v>
      </c>
      <c r="L13" s="23">
        <f t="shared" si="3"/>
        <v>0.2726770990927963</v>
      </c>
      <c r="M13" s="4"/>
    </row>
    <row r="14" spans="1:13" x14ac:dyDescent="0.25">
      <c r="A14" s="17"/>
      <c r="B14" s="18">
        <v>441</v>
      </c>
      <c r="C14" s="19" t="s">
        <v>216</v>
      </c>
      <c r="D14" s="20">
        <v>41.138819999999996</v>
      </c>
      <c r="E14" s="21">
        <v>55.675986000000023</v>
      </c>
      <c r="F14" s="21">
        <f t="shared" si="0"/>
        <v>17.947846285622717</v>
      </c>
      <c r="G14" s="21">
        <v>8.136930533501527</v>
      </c>
      <c r="H14" s="21">
        <v>4.8465276420993177</v>
      </c>
      <c r="I14" s="21">
        <v>4.9643881100218721</v>
      </c>
      <c r="J14" s="22">
        <f t="shared" si="1"/>
        <v>0.14614793770336681</v>
      </c>
      <c r="K14" s="22">
        <f t="shared" si="2"/>
        <v>0.23319673540403649</v>
      </c>
      <c r="L14" s="23">
        <f t="shared" si="3"/>
        <v>0.32236243262261594</v>
      </c>
      <c r="M14" s="4"/>
    </row>
    <row r="15" spans="1:13" x14ac:dyDescent="0.25">
      <c r="A15" s="17"/>
      <c r="B15" s="18">
        <v>442</v>
      </c>
      <c r="C15" s="19" t="s">
        <v>217</v>
      </c>
      <c r="D15" s="20">
        <v>48.119011</v>
      </c>
      <c r="E15" s="21">
        <v>59.406615999999985</v>
      </c>
      <c r="F15" s="21">
        <f t="shared" si="0"/>
        <v>20.362681965715723</v>
      </c>
      <c r="G15" s="21">
        <v>8.5965994160965238</v>
      </c>
      <c r="H15" s="21">
        <v>5.3309732688036036</v>
      </c>
      <c r="I15" s="21">
        <v>6.4351092808155954</v>
      </c>
      <c r="J15" s="22">
        <f t="shared" si="1"/>
        <v>0.1447077782733244</v>
      </c>
      <c r="K15" s="22">
        <f t="shared" si="2"/>
        <v>0.23444480804798123</v>
      </c>
      <c r="L15" s="23">
        <f t="shared" si="3"/>
        <v>0.34276791604685458</v>
      </c>
      <c r="M15" s="4"/>
    </row>
    <row r="16" spans="1:13" x14ac:dyDescent="0.25">
      <c r="A16" s="17"/>
      <c r="B16" s="18">
        <v>443</v>
      </c>
      <c r="C16" s="19" t="s">
        <v>218</v>
      </c>
      <c r="D16" s="20">
        <v>31.169344999999989</v>
      </c>
      <c r="E16" s="21">
        <v>39.469212999999996</v>
      </c>
      <c r="F16" s="21">
        <f t="shared" si="0"/>
        <v>14.045363371388135</v>
      </c>
      <c r="G16" s="21">
        <v>5.407026471419158</v>
      </c>
      <c r="H16" s="21">
        <v>4.8721188754789182</v>
      </c>
      <c r="I16" s="21">
        <v>3.7662180244900583</v>
      </c>
      <c r="J16" s="22">
        <f t="shared" si="1"/>
        <v>0.13699352129010423</v>
      </c>
      <c r="K16" s="22">
        <f t="shared" si="2"/>
        <v>0.26043451504589354</v>
      </c>
      <c r="L16" s="23">
        <f t="shared" si="3"/>
        <v>0.35585618014192821</v>
      </c>
      <c r="M16" s="4"/>
    </row>
    <row r="17" spans="1:13" x14ac:dyDescent="0.25">
      <c r="A17" s="17"/>
      <c r="B17" s="18">
        <v>444</v>
      </c>
      <c r="C17" s="19" t="s">
        <v>219</v>
      </c>
      <c r="D17" s="20">
        <v>59.443691000000001</v>
      </c>
      <c r="E17" s="21">
        <v>80.947195000000008</v>
      </c>
      <c r="F17" s="21">
        <f t="shared" si="0"/>
        <v>22.524074090092661</v>
      </c>
      <c r="G17" s="21">
        <v>10.59047195823041</v>
      </c>
      <c r="H17" s="21">
        <v>5.928727409806803</v>
      </c>
      <c r="I17" s="21">
        <v>6.0048747220554457</v>
      </c>
      <c r="J17" s="22">
        <f t="shared" si="1"/>
        <v>0.13083185845081363</v>
      </c>
      <c r="K17" s="22">
        <f t="shared" si="2"/>
        <v>0.20407377140167998</v>
      </c>
      <c r="L17" s="23">
        <f t="shared" si="3"/>
        <v>0.27825638788462848</v>
      </c>
      <c r="M17" s="4"/>
    </row>
    <row r="18" spans="1:13" x14ac:dyDescent="0.25">
      <c r="A18" s="17"/>
      <c r="B18" s="18">
        <v>445</v>
      </c>
      <c r="C18" s="19" t="s">
        <v>220</v>
      </c>
      <c r="D18" s="20">
        <v>67.078903000000025</v>
      </c>
      <c r="E18" s="21">
        <v>101.19830400000005</v>
      </c>
      <c r="F18" s="21">
        <f t="shared" si="0"/>
        <v>26.894701055188307</v>
      </c>
      <c r="G18" s="21">
        <v>13.339294755199262</v>
      </c>
      <c r="H18" s="21">
        <v>5.8447136614163355</v>
      </c>
      <c r="I18" s="21">
        <v>7.7106926385727093</v>
      </c>
      <c r="J18" s="22">
        <f t="shared" si="1"/>
        <v>0.13181342204311305</v>
      </c>
      <c r="K18" s="22">
        <f t="shared" si="2"/>
        <v>0.18956847751732667</v>
      </c>
      <c r="L18" s="23">
        <f t="shared" si="3"/>
        <v>0.26576236944828929</v>
      </c>
      <c r="M18" s="4"/>
    </row>
    <row r="19" spans="1:13" x14ac:dyDescent="0.25">
      <c r="A19" s="17"/>
      <c r="B19" s="18">
        <v>446</v>
      </c>
      <c r="C19" s="19" t="s">
        <v>221</v>
      </c>
      <c r="D19" s="20">
        <v>41.960187999999981</v>
      </c>
      <c r="E19" s="21">
        <v>61.218765999999974</v>
      </c>
      <c r="F19" s="21">
        <f t="shared" si="0"/>
        <v>23.243169917236457</v>
      </c>
      <c r="G19" s="21">
        <v>10.246398799314193</v>
      </c>
      <c r="H19" s="21">
        <v>7.3716543049337702</v>
      </c>
      <c r="I19" s="21">
        <v>5.6251168129884945</v>
      </c>
      <c r="J19" s="22">
        <f t="shared" si="1"/>
        <v>0.16737349458030887</v>
      </c>
      <c r="K19" s="22">
        <f t="shared" si="2"/>
        <v>0.28778843899349377</v>
      </c>
      <c r="L19" s="23">
        <f t="shared" si="3"/>
        <v>0.37967393719168507</v>
      </c>
      <c r="M19" s="4"/>
    </row>
    <row r="20" spans="1:13" x14ac:dyDescent="0.25">
      <c r="A20" s="17"/>
      <c r="B20" s="18">
        <v>447</v>
      </c>
      <c r="C20" s="19" t="s">
        <v>222</v>
      </c>
      <c r="D20" s="20">
        <v>57.295248999999984</v>
      </c>
      <c r="E20" s="21">
        <v>62.700046999999991</v>
      </c>
      <c r="F20" s="21">
        <f t="shared" si="0"/>
        <v>17.234504016545543</v>
      </c>
      <c r="G20" s="21">
        <v>7.6073133872196195</v>
      </c>
      <c r="H20" s="21">
        <v>4.8573402865731623</v>
      </c>
      <c r="I20" s="21">
        <v>4.7698503427527612</v>
      </c>
      <c r="J20" s="22">
        <f t="shared" si="1"/>
        <v>0.12132867120848602</v>
      </c>
      <c r="K20" s="22">
        <f t="shared" si="2"/>
        <v>0.19879815518787064</v>
      </c>
      <c r="L20" s="23">
        <f t="shared" si="3"/>
        <v>0.27487226630859696</v>
      </c>
      <c r="M20" s="4"/>
    </row>
    <row r="21" spans="1:13" x14ac:dyDescent="0.25">
      <c r="A21" s="17"/>
      <c r="B21" s="18">
        <v>448</v>
      </c>
      <c r="C21" s="19" t="s">
        <v>223</v>
      </c>
      <c r="D21" s="20">
        <v>46.748826999999999</v>
      </c>
      <c r="E21" s="21">
        <v>59.420818999999973</v>
      </c>
      <c r="F21" s="21">
        <f t="shared" si="0"/>
        <v>17.614404198125612</v>
      </c>
      <c r="G21" s="21">
        <v>8.8718997095711529</v>
      </c>
      <c r="H21" s="21">
        <v>4.3611852953144989</v>
      </c>
      <c r="I21" s="21">
        <v>4.3813191932399604</v>
      </c>
      <c r="J21" s="22">
        <f t="shared" si="1"/>
        <v>0.14930625088777649</v>
      </c>
      <c r="K21" s="22">
        <f t="shared" si="2"/>
        <v>0.22270115470615875</v>
      </c>
      <c r="L21" s="23">
        <f t="shared" si="3"/>
        <v>0.29643489427713238</v>
      </c>
      <c r="M21" s="4"/>
    </row>
    <row r="22" spans="1:13" x14ac:dyDescent="0.25">
      <c r="A22" s="17"/>
      <c r="B22" s="18">
        <v>449</v>
      </c>
      <c r="C22" s="19" t="s">
        <v>224</v>
      </c>
      <c r="D22" s="20">
        <v>23.845883999999991</v>
      </c>
      <c r="E22" s="21">
        <v>28.757498999999996</v>
      </c>
      <c r="F22" s="21">
        <f t="shared" si="0"/>
        <v>7.9496187674794783</v>
      </c>
      <c r="G22" s="21">
        <v>3.3832242612807022</v>
      </c>
      <c r="H22" s="21">
        <v>2.4953134006227629</v>
      </c>
      <c r="I22" s="21">
        <v>2.0710811055760132</v>
      </c>
      <c r="J22" s="22">
        <f t="shared" si="1"/>
        <v>0.11764667926375318</v>
      </c>
      <c r="K22" s="22">
        <f t="shared" si="2"/>
        <v>0.20441755598786479</v>
      </c>
      <c r="L22" s="23">
        <f t="shared" si="3"/>
        <v>0.27643637464716525</v>
      </c>
      <c r="M22" s="4"/>
    </row>
    <row r="23" spans="1:13" x14ac:dyDescent="0.25">
      <c r="A23" s="17"/>
      <c r="B23" s="18">
        <v>450</v>
      </c>
      <c r="C23" s="19" t="s">
        <v>225</v>
      </c>
      <c r="D23" s="20">
        <v>43.615220000000001</v>
      </c>
      <c r="E23" s="21">
        <v>60.777948000000009</v>
      </c>
      <c r="F23" s="21">
        <f t="shared" si="0"/>
        <v>17.925970844908079</v>
      </c>
      <c r="G23" s="21">
        <v>7.7873507201111352</v>
      </c>
      <c r="H23" s="21">
        <v>4.8391177688617972</v>
      </c>
      <c r="I23" s="21">
        <v>5.2995023559351466</v>
      </c>
      <c r="J23" s="22">
        <f t="shared" si="1"/>
        <v>0.12812789796903201</v>
      </c>
      <c r="K23" s="22">
        <f t="shared" si="2"/>
        <v>0.20774752857686032</v>
      </c>
      <c r="L23" s="23">
        <f t="shared" si="3"/>
        <v>0.29494202148628113</v>
      </c>
      <c r="M23" s="4"/>
    </row>
    <row r="24" spans="1:13" x14ac:dyDescent="0.25">
      <c r="A24" s="17"/>
      <c r="B24" s="18">
        <v>451</v>
      </c>
      <c r="C24" s="19" t="s">
        <v>226</v>
      </c>
      <c r="D24" s="20">
        <v>68.394852999999998</v>
      </c>
      <c r="E24" s="21">
        <v>86.427470000000028</v>
      </c>
      <c r="F24" s="21">
        <f t="shared" si="0"/>
        <v>25.222807686134502</v>
      </c>
      <c r="G24" s="21">
        <v>10.848702215778076</v>
      </c>
      <c r="H24" s="21">
        <v>6.735801306549547</v>
      </c>
      <c r="I24" s="21">
        <v>7.6383041638068789</v>
      </c>
      <c r="J24" s="22">
        <f t="shared" si="1"/>
        <v>0.12552377404751142</v>
      </c>
      <c r="K24" s="22">
        <f t="shared" si="2"/>
        <v>0.20345965839712324</v>
      </c>
      <c r="L24" s="23">
        <f t="shared" si="3"/>
        <v>0.29183785764103121</v>
      </c>
      <c r="M24" s="4"/>
    </row>
    <row r="25" spans="1:13" x14ac:dyDescent="0.25">
      <c r="A25" s="17"/>
      <c r="B25" s="18">
        <v>452</v>
      </c>
      <c r="C25" s="19" t="s">
        <v>227</v>
      </c>
      <c r="D25" s="20">
        <v>26.149973000000003</v>
      </c>
      <c r="E25" s="21">
        <v>34.878481999999998</v>
      </c>
      <c r="F25" s="21">
        <f t="shared" si="0"/>
        <v>11.554693425858204</v>
      </c>
      <c r="G25" s="21">
        <v>4.545780852145981</v>
      </c>
      <c r="H25" s="21">
        <v>3.7937538776532165</v>
      </c>
      <c r="I25" s="21">
        <v>3.2151586960590066</v>
      </c>
      <c r="J25" s="22">
        <f t="shared" si="1"/>
        <v>0.13033195802919351</v>
      </c>
      <c r="K25" s="22">
        <f t="shared" si="2"/>
        <v>0.23910257131601076</v>
      </c>
      <c r="L25" s="23">
        <f t="shared" si="3"/>
        <v>0.33128429803390541</v>
      </c>
      <c r="M25" s="4"/>
    </row>
    <row r="26" spans="1:13" x14ac:dyDescent="0.25">
      <c r="A26" s="17"/>
      <c r="B26" s="18">
        <v>453</v>
      </c>
      <c r="C26" s="19" t="s">
        <v>228</v>
      </c>
      <c r="D26" s="20">
        <v>39.456527000000008</v>
      </c>
      <c r="E26" s="21">
        <v>46.428944999999992</v>
      </c>
      <c r="F26" s="21">
        <f t="shared" si="0"/>
        <v>16.712451879046057</v>
      </c>
      <c r="G26" s="21">
        <v>7.6755637480837322</v>
      </c>
      <c r="H26" s="21">
        <v>4.6270634245561268</v>
      </c>
      <c r="I26" s="21">
        <v>4.4098247064061979</v>
      </c>
      <c r="J26" s="22">
        <f t="shared" si="1"/>
        <v>0.16531850439599119</v>
      </c>
      <c r="K26" s="22">
        <f t="shared" si="2"/>
        <v>0.26497753012996228</v>
      </c>
      <c r="L26" s="23">
        <f t="shared" si="3"/>
        <v>0.35995760573594898</v>
      </c>
      <c r="M26" s="4"/>
    </row>
    <row r="27" spans="1:13" x14ac:dyDescent="0.25">
      <c r="A27" s="17"/>
      <c r="B27" s="18">
        <v>454</v>
      </c>
      <c r="C27" s="19" t="s">
        <v>229</v>
      </c>
      <c r="D27" s="20">
        <v>6.9611570000000009</v>
      </c>
      <c r="E27" s="21">
        <v>10.335610999999998</v>
      </c>
      <c r="F27" s="21">
        <f t="shared" si="0"/>
        <v>2.6044798513794376</v>
      </c>
      <c r="G27" s="21">
        <v>1.1521148628089577</v>
      </c>
      <c r="H27" s="21">
        <v>0.73167631851902115</v>
      </c>
      <c r="I27" s="21">
        <v>0.72068867005145876</v>
      </c>
      <c r="J27" s="22">
        <f t="shared" si="1"/>
        <v>0.11147041648616206</v>
      </c>
      <c r="K27" s="22">
        <f t="shared" si="2"/>
        <v>0.18226219827042436</v>
      </c>
      <c r="L27" s="23">
        <f t="shared" si="3"/>
        <v>0.25199089356008447</v>
      </c>
      <c r="M27" s="4"/>
    </row>
    <row r="28" spans="1:13" x14ac:dyDescent="0.25">
      <c r="A28" s="17"/>
      <c r="B28" s="18">
        <v>455</v>
      </c>
      <c r="C28" s="19" t="s">
        <v>230</v>
      </c>
      <c r="D28" s="20">
        <v>20.942328</v>
      </c>
      <c r="E28" s="21">
        <v>25.325786999999995</v>
      </c>
      <c r="F28" s="21">
        <f t="shared" si="0"/>
        <v>7.1512465895220885</v>
      </c>
      <c r="G28" s="21">
        <v>3.5167221447973134</v>
      </c>
      <c r="H28" s="21">
        <v>1.7857633255716792</v>
      </c>
      <c r="I28" s="21">
        <v>1.8487611191530959</v>
      </c>
      <c r="J28" s="22">
        <f t="shared" si="1"/>
        <v>0.13885934304025041</v>
      </c>
      <c r="K28" s="22">
        <f t="shared" si="2"/>
        <v>0.20937100475373158</v>
      </c>
      <c r="L28" s="23">
        <f t="shared" si="3"/>
        <v>0.28237016245623836</v>
      </c>
      <c r="M28" s="4"/>
    </row>
    <row r="29" spans="1:13" x14ac:dyDescent="0.25">
      <c r="A29" s="17"/>
      <c r="B29" s="18">
        <v>456</v>
      </c>
      <c r="C29" s="19" t="s">
        <v>231</v>
      </c>
      <c r="D29" s="20">
        <v>12.906861999999999</v>
      </c>
      <c r="E29" s="21">
        <v>18.893175999999997</v>
      </c>
      <c r="F29" s="21">
        <f t="shared" si="0"/>
        <v>4.7884269277892599</v>
      </c>
      <c r="G29" s="21">
        <v>1.9744320988720574</v>
      </c>
      <c r="H29" s="21">
        <v>1.5688126987733995</v>
      </c>
      <c r="I29" s="21">
        <v>1.2451821301438031</v>
      </c>
      <c r="J29" s="22">
        <f t="shared" si="1"/>
        <v>0.10450503922008972</v>
      </c>
      <c r="K29" s="22">
        <f t="shared" si="2"/>
        <v>0.18754098292661103</v>
      </c>
      <c r="L29" s="23">
        <f t="shared" si="3"/>
        <v>0.25344743137888837</v>
      </c>
      <c r="M29" s="4"/>
    </row>
    <row r="30" spans="1:13" x14ac:dyDescent="0.25">
      <c r="A30" s="17"/>
      <c r="B30" s="18">
        <v>457</v>
      </c>
      <c r="C30" s="19" t="s">
        <v>232</v>
      </c>
      <c r="D30" s="20">
        <v>64.126213000000007</v>
      </c>
      <c r="E30" s="21">
        <v>75.917018000000013</v>
      </c>
      <c r="F30" s="21">
        <f t="shared" si="0"/>
        <v>25.178978515149367</v>
      </c>
      <c r="G30" s="21">
        <v>12.171068866809946</v>
      </c>
      <c r="H30" s="21">
        <v>5.7608556661216426</v>
      </c>
      <c r="I30" s="21">
        <v>7.2470539822177784</v>
      </c>
      <c r="J30" s="22">
        <f t="shared" si="1"/>
        <v>0.16032069208527058</v>
      </c>
      <c r="K30" s="22">
        <f t="shared" si="2"/>
        <v>0.23620427942693412</v>
      </c>
      <c r="L30" s="23">
        <f t="shared" si="3"/>
        <v>0.33166448285876249</v>
      </c>
      <c r="M30" s="4"/>
    </row>
    <row r="31" spans="1:13" x14ac:dyDescent="0.25">
      <c r="A31" s="17"/>
      <c r="B31" s="18">
        <v>458</v>
      </c>
      <c r="C31" s="19" t="s">
        <v>233</v>
      </c>
      <c r="D31" s="20">
        <v>55.001525000000008</v>
      </c>
      <c r="E31" s="21">
        <v>73.612034999999992</v>
      </c>
      <c r="F31" s="21">
        <f t="shared" si="0"/>
        <v>18.991670098489521</v>
      </c>
      <c r="G31" s="21">
        <v>8.6536441181015107</v>
      </c>
      <c r="H31" s="21">
        <v>4.8320735865918323</v>
      </c>
      <c r="I31" s="21">
        <v>5.5059523937961785</v>
      </c>
      <c r="J31" s="22">
        <f t="shared" si="1"/>
        <v>0.11755746350581819</v>
      </c>
      <c r="K31" s="22">
        <f t="shared" si="2"/>
        <v>0.1831999034491214</v>
      </c>
      <c r="L31" s="23">
        <f t="shared" si="3"/>
        <v>0.25799680851764967</v>
      </c>
      <c r="M31" s="4"/>
    </row>
    <row r="32" spans="1:13" x14ac:dyDescent="0.25">
      <c r="A32" s="17"/>
      <c r="B32" s="18">
        <v>459</v>
      </c>
      <c r="C32" s="19" t="s">
        <v>234</v>
      </c>
      <c r="D32" s="20">
        <v>32.243207999999989</v>
      </c>
      <c r="E32" s="21">
        <v>44.257270000000048</v>
      </c>
      <c r="F32" s="21">
        <f t="shared" si="0"/>
        <v>14.804614707156361</v>
      </c>
      <c r="G32" s="21">
        <v>6.158175559125084</v>
      </c>
      <c r="H32" s="21">
        <v>4.1701754660443839</v>
      </c>
      <c r="I32" s="21">
        <v>4.4762636819868931</v>
      </c>
      <c r="J32" s="22">
        <f t="shared" si="1"/>
        <v>0.13914494859545284</v>
      </c>
      <c r="K32" s="22">
        <f t="shared" si="2"/>
        <v>0.23337072135650158</v>
      </c>
      <c r="L32" s="23">
        <f t="shared" si="3"/>
        <v>0.33451260566131497</v>
      </c>
      <c r="M32" s="4"/>
    </row>
    <row r="33" spans="1:13" x14ac:dyDescent="0.25">
      <c r="A33" s="17"/>
      <c r="B33" s="18">
        <v>460</v>
      </c>
      <c r="C33" s="19" t="s">
        <v>235</v>
      </c>
      <c r="D33" s="20">
        <v>21.663245000000003</v>
      </c>
      <c r="E33" s="21">
        <v>26.231480000000005</v>
      </c>
      <c r="F33" s="21">
        <f t="shared" si="0"/>
        <v>8.4180867575169032</v>
      </c>
      <c r="G33" s="21">
        <v>3.9308916179106745</v>
      </c>
      <c r="H33" s="21">
        <v>2.3917910766986097</v>
      </c>
      <c r="I33" s="21">
        <v>2.0954040629076189</v>
      </c>
      <c r="J33" s="22">
        <f t="shared" si="1"/>
        <v>0.14985397766007386</v>
      </c>
      <c r="K33" s="22">
        <f t="shared" si="2"/>
        <v>0.24103415798915209</v>
      </c>
      <c r="L33" s="23">
        <f t="shared" si="3"/>
        <v>0.32091543281267021</v>
      </c>
      <c r="M33" s="4"/>
    </row>
    <row r="34" spans="1:13" x14ac:dyDescent="0.25">
      <c r="A34" s="17"/>
      <c r="B34" s="18">
        <v>461</v>
      </c>
      <c r="C34" s="19" t="s">
        <v>236</v>
      </c>
      <c r="D34" s="20">
        <v>14.421645000000002</v>
      </c>
      <c r="E34" s="21">
        <v>16.091927999999999</v>
      </c>
      <c r="F34" s="21">
        <f t="shared" si="0"/>
        <v>7.1763184050773816</v>
      </c>
      <c r="G34" s="21">
        <v>4.3133625531481812</v>
      </c>
      <c r="H34" s="21">
        <v>7.3551273188713822</v>
      </c>
      <c r="I34" s="21">
        <v>-4.4921714669421817</v>
      </c>
      <c r="J34" s="22">
        <f t="shared" si="1"/>
        <v>0.26804510641286622</v>
      </c>
      <c r="K34" s="22">
        <f t="shared" si="2"/>
        <v>0.72511447180347588</v>
      </c>
      <c r="L34" s="23">
        <f t="shared" si="3"/>
        <v>0.44595765063560949</v>
      </c>
      <c r="M34" s="4"/>
    </row>
    <row r="35" spans="1:13" x14ac:dyDescent="0.25">
      <c r="A35" s="17"/>
      <c r="B35" s="18">
        <v>462</v>
      </c>
      <c r="C35" s="19" t="s">
        <v>237</v>
      </c>
      <c r="D35" s="20">
        <v>25.228366000000001</v>
      </c>
      <c r="E35" s="21">
        <v>32.560234999999999</v>
      </c>
      <c r="F35" s="21">
        <f t="shared" si="0"/>
        <v>10.823329547723006</v>
      </c>
      <c r="G35" s="21">
        <v>5.1860217563153128</v>
      </c>
      <c r="H35" s="21">
        <v>2.8249914159387117</v>
      </c>
      <c r="I35" s="21">
        <v>2.8123163754689813</v>
      </c>
      <c r="J35" s="22">
        <f t="shared" si="1"/>
        <v>0.15927470291032336</v>
      </c>
      <c r="K35" s="22">
        <f t="shared" si="2"/>
        <v>0.2460367123349701</v>
      </c>
      <c r="L35" s="23">
        <f t="shared" si="3"/>
        <v>0.33240944199951278</v>
      </c>
      <c r="M35" s="4"/>
    </row>
    <row r="36" spans="1:13" x14ac:dyDescent="0.25">
      <c r="A36" s="17"/>
      <c r="B36" s="18">
        <v>463</v>
      </c>
      <c r="C36" s="19" t="s">
        <v>238</v>
      </c>
      <c r="D36" s="20">
        <v>39.923223000000021</v>
      </c>
      <c r="E36" s="21">
        <v>48.79188400000001</v>
      </c>
      <c r="F36" s="21">
        <f t="shared" si="0"/>
        <v>15.359200504862287</v>
      </c>
      <c r="G36" s="21">
        <v>6.8041688854118547</v>
      </c>
      <c r="H36" s="21">
        <v>4.4420005020393489</v>
      </c>
      <c r="I36" s="21">
        <v>4.113031117411083</v>
      </c>
      <c r="J36" s="22">
        <f t="shared" si="1"/>
        <v>0.13945288288953658</v>
      </c>
      <c r="K36" s="22">
        <f t="shared" si="2"/>
        <v>0.2304926242948766</v>
      </c>
      <c r="L36" s="23">
        <f t="shared" si="3"/>
        <v>0.31479006846430202</v>
      </c>
      <c r="M36" s="4"/>
    </row>
    <row r="37" spans="1:13" x14ac:dyDescent="0.25">
      <c r="A37" s="17"/>
      <c r="B37" s="18">
        <v>464</v>
      </c>
      <c r="C37" s="19" t="s">
        <v>239</v>
      </c>
      <c r="D37" s="20">
        <v>23.615918999999998</v>
      </c>
      <c r="E37" s="21">
        <v>32.30574</v>
      </c>
      <c r="F37" s="21">
        <f t="shared" si="0"/>
        <v>10.686056397298216</v>
      </c>
      <c r="G37" s="21">
        <v>4.0212752301831642</v>
      </c>
      <c r="H37" s="21">
        <v>3.3575941449817037</v>
      </c>
      <c r="I37" s="21">
        <v>3.3071870221333484</v>
      </c>
      <c r="J37" s="22">
        <f t="shared" si="1"/>
        <v>0.12447556471955647</v>
      </c>
      <c r="K37" s="22">
        <f t="shared" si="2"/>
        <v>0.22840737822953036</v>
      </c>
      <c r="L37" s="23">
        <f t="shared" si="3"/>
        <v>0.33077887698279673</v>
      </c>
      <c r="M37" s="4"/>
    </row>
    <row r="38" spans="1:13" ht="15.75" thickBot="1" x14ac:dyDescent="0.3">
      <c r="A38" s="41" t="s">
        <v>241</v>
      </c>
      <c r="B38" s="58"/>
      <c r="C38" s="43"/>
      <c r="D38" s="44">
        <v>78.383357000000188</v>
      </c>
      <c r="E38" s="45">
        <v>155.99865499999996</v>
      </c>
      <c r="F38" s="45">
        <f t="shared" si="0"/>
        <v>25.839572089232433</v>
      </c>
      <c r="G38" s="45">
        <v>6.9295052988209136</v>
      </c>
      <c r="H38" s="45">
        <v>9.0839013782563143</v>
      </c>
      <c r="I38" s="45">
        <v>9.8261654121552056</v>
      </c>
      <c r="J38" s="46">
        <f t="shared" si="1"/>
        <v>4.4420288744290236E-2</v>
      </c>
      <c r="K38" s="46">
        <f t="shared" si="2"/>
        <v>0.10265092783702034</v>
      </c>
      <c r="L38" s="47">
        <f t="shared" si="3"/>
        <v>0.16563971073489345</v>
      </c>
      <c r="M38" s="4"/>
    </row>
    <row r="39" spans="1:13" x14ac:dyDescent="0.25">
      <c r="D39" s="5"/>
      <c r="E39" s="5"/>
      <c r="F39" s="5"/>
      <c r="G39" s="5"/>
      <c r="H39" s="5"/>
      <c r="I39" s="5"/>
      <c r="J39" s="4"/>
      <c r="K39" s="4"/>
      <c r="L39" s="4"/>
      <c r="M3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7"/>
  <sheetViews>
    <sheetView topLeftCell="A18" workbookViewId="0">
      <selection activeCell="A18" sqref="A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30</v>
      </c>
      <c r="B1" s="49" t="s">
        <v>19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514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4256.864099999998</v>
      </c>
      <c r="I6" s="14">
        <v>4606.1518499999993</v>
      </c>
      <c r="J6" s="14">
        <v>1395.5417646800556</v>
      </c>
      <c r="K6" s="14">
        <v>665.11654163776132</v>
      </c>
      <c r="L6" s="14">
        <v>365.62821100600416</v>
      </c>
      <c r="M6" s="14">
        <v>364.79701203629031</v>
      </c>
      <c r="N6" s="15">
        <v>0.14439744135612059</v>
      </c>
      <c r="O6" s="15">
        <v>0.22377567787821967</v>
      </c>
      <c r="P6" s="16">
        <v>0.30297346030397498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SUM(H8:OFFSET(H6,MATCH("PROYECTOS",$A$8:$A$50,0),0))</f>
        <v>4055.3989969999993</v>
      </c>
      <c r="I7" s="38">
        <f ca="1">SUM(I8:OFFSET(I6,MATCH("PROYECTOS",$A$8:$A$50,0),0))</f>
        <v>4205.9214499999989</v>
      </c>
      <c r="J7" s="38">
        <f ca="1">SUM(J8:OFFSET(J6,MATCH("PROYECTOS",$A$8:$A$50,0),0))</f>
        <v>1339.5050120513401</v>
      </c>
      <c r="K7" s="38">
        <f ca="1">SUM(K8:OFFSET(K6,MATCH("PROYECTOS",$A$8:$A$50,0),0))</f>
        <v>648.58162192592738</v>
      </c>
      <c r="L7" s="38">
        <f ca="1">SUM(L8:OFFSET(L6,MATCH("PROYECTOS",$A$8:$A$50,0),0))</f>
        <v>338.23165454125268</v>
      </c>
      <c r="M7" s="38">
        <f ca="1">SUM(M8:OFFSET(M6,MATCH("PROYECTOS",$A$8:$A$50,0),0))</f>
        <v>352.69173558416026</v>
      </c>
      <c r="N7" s="39">
        <f ca="1">IFERROR(K7/I7,0)</f>
        <v>0.15420678432449744</v>
      </c>
      <c r="O7" s="39">
        <f ca="1">IFERROR(SUM(K7,L7)/I7,0)</f>
        <v>0.23462475184056997</v>
      </c>
      <c r="P7" s="40">
        <f ca="1">IFERROR(SUM(K7,L7,M7)/I7,0)</f>
        <v>0.31848074862438064</v>
      </c>
      <c r="Q7" s="64"/>
      <c r="R7" s="38"/>
      <c r="S7" s="40"/>
    </row>
    <row r="8" spans="1:19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1</v>
      </c>
      <c r="G8" s="19" t="s">
        <v>539</v>
      </c>
      <c r="H8" s="20">
        <v>42.829131999999994</v>
      </c>
      <c r="I8" s="21">
        <v>46.034725000000016</v>
      </c>
      <c r="J8" s="21">
        <f t="shared" ref="J8:J26" si="0">SUM(K8,L8,M8)</f>
        <v>14.118086660150766</v>
      </c>
      <c r="K8" s="21">
        <v>5.5841015460828203</v>
      </c>
      <c r="L8" s="21">
        <v>4.3246943849771924</v>
      </c>
      <c r="M8" s="21">
        <v>4.2092907290907533</v>
      </c>
      <c r="N8" s="22">
        <f t="shared" ref="N8:N27" si="1">IFERROR(K8/I8,0)</f>
        <v>0.12130194209008131</v>
      </c>
      <c r="O8" s="22">
        <f t="shared" ref="O8:O27" si="2">IFERROR(SUM(K8,L8)/I8,0)</f>
        <v>0.21524611977284558</v>
      </c>
      <c r="P8" s="23">
        <f t="shared" ref="P8:P27" si="3">IFERROR(SUM(K8,L8,M8)/I8,0)</f>
        <v>0.3066834147515981</v>
      </c>
      <c r="Q8" s="70">
        <v>54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5003032</v>
      </c>
      <c r="C9" s="19" t="s">
        <v>521</v>
      </c>
      <c r="D9" s="68">
        <v>3000001</v>
      </c>
      <c r="E9" s="19" t="s">
        <v>284</v>
      </c>
      <c r="F9" s="69">
        <v>60</v>
      </c>
      <c r="G9" s="19" t="s">
        <v>318</v>
      </c>
      <c r="H9" s="20">
        <v>2.8594439999999999</v>
      </c>
      <c r="I9" s="21">
        <v>3.5825190000000005</v>
      </c>
      <c r="J9" s="21">
        <f t="shared" si="0"/>
        <v>1.3412844231843337</v>
      </c>
      <c r="K9" s="21">
        <v>0.71686139618213929</v>
      </c>
      <c r="L9" s="21">
        <v>0.35802660394256236</v>
      </c>
      <c r="M9" s="21">
        <v>0.26639642305963207</v>
      </c>
      <c r="N9" s="22">
        <f t="shared" si="1"/>
        <v>0.20009981696737386</v>
      </c>
      <c r="O9" s="22">
        <f t="shared" si="2"/>
        <v>0.30003692935744414</v>
      </c>
      <c r="P9" s="23">
        <f t="shared" si="3"/>
        <v>0.37439701595004343</v>
      </c>
      <c r="Q9" s="70">
        <v>4</v>
      </c>
      <c r="R9" s="21">
        <v>0</v>
      </c>
      <c r="S9" s="23">
        <f t="shared" ref="S9:S26" si="4">IFERROR(R9/Q9,0)</f>
        <v>0</v>
      </c>
    </row>
    <row r="10" spans="1:19" x14ac:dyDescent="0.25">
      <c r="A10" s="17"/>
      <c r="B10" s="19">
        <v>5003046</v>
      </c>
      <c r="C10" s="19" t="s">
        <v>522</v>
      </c>
      <c r="D10" s="68">
        <v>3000355</v>
      </c>
      <c r="E10" s="19" t="s">
        <v>515</v>
      </c>
      <c r="F10" s="69">
        <v>520</v>
      </c>
      <c r="G10" s="19" t="s">
        <v>540</v>
      </c>
      <c r="H10" s="20">
        <v>1551.2424169999999</v>
      </c>
      <c r="I10" s="21">
        <v>1551.1797799999999</v>
      </c>
      <c r="J10" s="21">
        <f t="shared" si="0"/>
        <v>478.2669289734331</v>
      </c>
      <c r="K10" s="21">
        <v>243.01523469002859</v>
      </c>
      <c r="L10" s="21">
        <v>121.07203895201383</v>
      </c>
      <c r="M10" s="21">
        <v>114.17965533139068</v>
      </c>
      <c r="N10" s="22">
        <f t="shared" si="1"/>
        <v>0.15666477723815392</v>
      </c>
      <c r="O10" s="22">
        <f t="shared" si="2"/>
        <v>0.23471636127312234</v>
      </c>
      <c r="P10" s="23">
        <f t="shared" si="3"/>
        <v>0.30832462822164503</v>
      </c>
      <c r="Q10" s="70">
        <v>167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5003048</v>
      </c>
      <c r="C11" s="19" t="s">
        <v>523</v>
      </c>
      <c r="D11" s="68">
        <v>3000355</v>
      </c>
      <c r="E11" s="19" t="s">
        <v>515</v>
      </c>
      <c r="F11" s="69">
        <v>36</v>
      </c>
      <c r="G11" s="19" t="s">
        <v>541</v>
      </c>
      <c r="H11" s="20">
        <v>8.2139959999999981</v>
      </c>
      <c r="I11" s="21">
        <v>11.749107999999996</v>
      </c>
      <c r="J11" s="21">
        <f t="shared" si="0"/>
        <v>2.7988789151993387</v>
      </c>
      <c r="K11" s="21">
        <v>1.2820567240923992</v>
      </c>
      <c r="L11" s="21">
        <v>0.78226469640867435</v>
      </c>
      <c r="M11" s="21">
        <v>0.73455749469826515</v>
      </c>
      <c r="N11" s="22">
        <f t="shared" si="1"/>
        <v>0.10911949435586085</v>
      </c>
      <c r="O11" s="22">
        <f t="shared" si="2"/>
        <v>0.17570026767147551</v>
      </c>
      <c r="P11" s="23">
        <f t="shared" si="3"/>
        <v>0.23822054535538695</v>
      </c>
      <c r="Q11" s="70">
        <v>910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5004156</v>
      </c>
      <c r="C12" s="19" t="s">
        <v>524</v>
      </c>
      <c r="D12" s="68">
        <v>3000355</v>
      </c>
      <c r="E12" s="19" t="s">
        <v>515</v>
      </c>
      <c r="F12" s="69">
        <v>520</v>
      </c>
      <c r="G12" s="19" t="s">
        <v>540</v>
      </c>
      <c r="H12" s="20">
        <v>472.24906299999975</v>
      </c>
      <c r="I12" s="21">
        <v>564.52376699999979</v>
      </c>
      <c r="J12" s="21">
        <f t="shared" si="0"/>
        <v>165.18330830738151</v>
      </c>
      <c r="K12" s="21">
        <v>66.552882838509163</v>
      </c>
      <c r="L12" s="21">
        <v>49.956613132878758</v>
      </c>
      <c r="M12" s="21">
        <v>48.673812335993588</v>
      </c>
      <c r="N12" s="22">
        <f t="shared" si="1"/>
        <v>0.117892083077716</v>
      </c>
      <c r="O12" s="22">
        <f t="shared" si="2"/>
        <v>0.20638545758763061</v>
      </c>
      <c r="P12" s="23">
        <f t="shared" si="3"/>
        <v>0.29260647285977165</v>
      </c>
      <c r="Q12" s="70">
        <v>463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5004157</v>
      </c>
      <c r="C13" s="19" t="s">
        <v>525</v>
      </c>
      <c r="D13" s="68">
        <v>3000520</v>
      </c>
      <c r="E13" s="19" t="s">
        <v>518</v>
      </c>
      <c r="F13" s="69">
        <v>42</v>
      </c>
      <c r="G13" s="19" t="s">
        <v>542</v>
      </c>
      <c r="H13" s="20">
        <v>3.1826480000000008</v>
      </c>
      <c r="I13" s="21">
        <v>3.1826480000000004</v>
      </c>
      <c r="J13" s="21">
        <f t="shared" si="0"/>
        <v>1.575700013563619E-2</v>
      </c>
      <c r="K13" s="21">
        <v>1.500000071246177E-3</v>
      </c>
      <c r="L13" s="21">
        <v>2.6000000434578396E-4</v>
      </c>
      <c r="M13" s="21">
        <v>1.3997000060044229E-2</v>
      </c>
      <c r="N13" s="22">
        <f t="shared" si="1"/>
        <v>4.7130567729958728E-4</v>
      </c>
      <c r="O13" s="22">
        <f t="shared" si="2"/>
        <v>5.5299865885010237E-4</v>
      </c>
      <c r="P13" s="23">
        <f t="shared" si="3"/>
        <v>4.9509088456015831E-3</v>
      </c>
      <c r="Q13" s="70">
        <v>6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5004158</v>
      </c>
      <c r="C14" s="19" t="s">
        <v>526</v>
      </c>
      <c r="D14" s="68">
        <v>3000520</v>
      </c>
      <c r="E14" s="19" t="s">
        <v>518</v>
      </c>
      <c r="F14" s="69">
        <v>447</v>
      </c>
      <c r="G14" s="19" t="s">
        <v>543</v>
      </c>
      <c r="H14" s="20">
        <v>6.8417279999999998</v>
      </c>
      <c r="I14" s="21">
        <v>6.8417279999999998</v>
      </c>
      <c r="J14" s="21">
        <f t="shared" si="0"/>
        <v>0</v>
      </c>
      <c r="K14" s="21">
        <v>0</v>
      </c>
      <c r="L14" s="21">
        <v>0</v>
      </c>
      <c r="M14" s="21">
        <v>0</v>
      </c>
      <c r="N14" s="22">
        <f t="shared" si="1"/>
        <v>0</v>
      </c>
      <c r="O14" s="22">
        <f t="shared" si="2"/>
        <v>0</v>
      </c>
      <c r="P14" s="23">
        <f t="shared" si="3"/>
        <v>0</v>
      </c>
      <c r="Q14" s="70">
        <v>20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5004159</v>
      </c>
      <c r="C15" s="19" t="s">
        <v>527</v>
      </c>
      <c r="D15" s="68">
        <v>3000520</v>
      </c>
      <c r="E15" s="19" t="s">
        <v>518</v>
      </c>
      <c r="F15" s="69">
        <v>447</v>
      </c>
      <c r="G15" s="19" t="s">
        <v>543</v>
      </c>
      <c r="H15" s="20">
        <v>37.07466500000001</v>
      </c>
      <c r="I15" s="21">
        <v>36.924665000000012</v>
      </c>
      <c r="J15" s="21">
        <f t="shared" si="0"/>
        <v>1.4318448938429356</v>
      </c>
      <c r="K15" s="21">
        <v>0</v>
      </c>
      <c r="L15" s="21">
        <v>0.98965728655457497</v>
      </c>
      <c r="M15" s="21">
        <v>0.4421876072883606</v>
      </c>
      <c r="N15" s="22">
        <f t="shared" si="1"/>
        <v>0</v>
      </c>
      <c r="O15" s="22">
        <f t="shared" si="2"/>
        <v>2.680206540951894E-2</v>
      </c>
      <c r="P15" s="23">
        <f t="shared" si="3"/>
        <v>3.8777464706665182E-2</v>
      </c>
      <c r="Q15" s="70">
        <v>18</v>
      </c>
      <c r="R15" s="21">
        <v>0</v>
      </c>
      <c r="S15" s="23">
        <f t="shared" si="4"/>
        <v>0</v>
      </c>
    </row>
    <row r="16" spans="1:19" ht="38.25" x14ac:dyDescent="0.25">
      <c r="A16" s="17"/>
      <c r="B16" s="19">
        <v>5004163</v>
      </c>
      <c r="C16" s="19" t="s">
        <v>528</v>
      </c>
      <c r="D16" s="68">
        <v>3000659</v>
      </c>
      <c r="E16" s="19" t="s">
        <v>519</v>
      </c>
      <c r="F16" s="69">
        <v>42</v>
      </c>
      <c r="G16" s="19" t="s">
        <v>542</v>
      </c>
      <c r="H16" s="20">
        <v>3.1824460000000001</v>
      </c>
      <c r="I16" s="21">
        <v>3.1824460000000001</v>
      </c>
      <c r="J16" s="21">
        <f t="shared" si="0"/>
        <v>7.3744419496506453E-2</v>
      </c>
      <c r="K16" s="21">
        <v>0</v>
      </c>
      <c r="L16" s="21">
        <v>5.4720999673008919E-2</v>
      </c>
      <c r="M16" s="21">
        <v>1.9023419823497534E-2</v>
      </c>
      <c r="N16" s="22">
        <f t="shared" si="1"/>
        <v>0</v>
      </c>
      <c r="O16" s="22">
        <f t="shared" si="2"/>
        <v>1.7194635721394461E-2</v>
      </c>
      <c r="P16" s="23">
        <f t="shared" si="3"/>
        <v>2.3172245341007026E-2</v>
      </c>
      <c r="Q16" s="70">
        <v>13</v>
      </c>
      <c r="R16" s="21">
        <v>0</v>
      </c>
      <c r="S16" s="23">
        <f t="shared" si="4"/>
        <v>0</v>
      </c>
    </row>
    <row r="17" spans="1:19" ht="38.25" x14ac:dyDescent="0.25">
      <c r="A17" s="17"/>
      <c r="B17" s="19">
        <v>5004164</v>
      </c>
      <c r="C17" s="19" t="s">
        <v>529</v>
      </c>
      <c r="D17" s="68">
        <v>3000659</v>
      </c>
      <c r="E17" s="19" t="s">
        <v>519</v>
      </c>
      <c r="F17" s="69">
        <v>575</v>
      </c>
      <c r="G17" s="19" t="s">
        <v>544</v>
      </c>
      <c r="H17" s="20">
        <v>6.9245099999999997</v>
      </c>
      <c r="I17" s="21">
        <v>10.761962</v>
      </c>
      <c r="J17" s="21">
        <f t="shared" si="0"/>
        <v>0.28744256544450764</v>
      </c>
      <c r="K17" s="21">
        <v>1.0300100140739232E-2</v>
      </c>
      <c r="L17" s="21">
        <v>3.1468081186176278E-2</v>
      </c>
      <c r="M17" s="21">
        <v>0.24567438411759213</v>
      </c>
      <c r="N17" s="22">
        <f t="shared" si="1"/>
        <v>9.5708386079966013E-4</v>
      </c>
      <c r="O17" s="22">
        <f t="shared" si="2"/>
        <v>3.8810935521715749E-3</v>
      </c>
      <c r="P17" s="23">
        <f t="shared" si="3"/>
        <v>2.6709122875968865E-2</v>
      </c>
      <c r="Q17" s="70">
        <v>12</v>
      </c>
      <c r="R17" s="21">
        <v>0</v>
      </c>
      <c r="S17" s="23">
        <f t="shared" si="4"/>
        <v>0</v>
      </c>
    </row>
    <row r="18" spans="1:19" ht="25.5" x14ac:dyDescent="0.25">
      <c r="A18" s="17"/>
      <c r="B18" s="19">
        <v>5004165</v>
      </c>
      <c r="C18" s="19" t="s">
        <v>530</v>
      </c>
      <c r="D18" s="68">
        <v>3000356</v>
      </c>
      <c r="E18" s="19" t="s">
        <v>516</v>
      </c>
      <c r="F18" s="69">
        <v>524</v>
      </c>
      <c r="G18" s="19" t="s">
        <v>545</v>
      </c>
      <c r="H18" s="20">
        <v>5.1189299999999998</v>
      </c>
      <c r="I18" s="21">
        <v>5.2977159999999985</v>
      </c>
      <c r="J18" s="21">
        <f t="shared" si="0"/>
        <v>1.2741580931469798</v>
      </c>
      <c r="K18" s="21">
        <v>0.38605245499638841</v>
      </c>
      <c r="L18" s="21">
        <v>0.59082952686003409</v>
      </c>
      <c r="M18" s="21">
        <v>0.29727611129055731</v>
      </c>
      <c r="N18" s="22">
        <f t="shared" si="1"/>
        <v>7.2871489335477505E-2</v>
      </c>
      <c r="O18" s="22">
        <f t="shared" si="2"/>
        <v>0.18439681965896676</v>
      </c>
      <c r="P18" s="23">
        <f t="shared" si="3"/>
        <v>0.24051083394183081</v>
      </c>
      <c r="Q18" s="70">
        <v>0</v>
      </c>
      <c r="R18" s="21">
        <v>0</v>
      </c>
      <c r="S18" s="23">
        <f t="shared" si="4"/>
        <v>0</v>
      </c>
    </row>
    <row r="19" spans="1:19" ht="38.25" x14ac:dyDescent="0.25">
      <c r="A19" s="17"/>
      <c r="B19" s="19">
        <v>5004166</v>
      </c>
      <c r="C19" s="19" t="s">
        <v>531</v>
      </c>
      <c r="D19" s="68">
        <v>3000356</v>
      </c>
      <c r="E19" s="19" t="s">
        <v>516</v>
      </c>
      <c r="F19" s="69">
        <v>86</v>
      </c>
      <c r="G19" s="19" t="s">
        <v>508</v>
      </c>
      <c r="H19" s="20">
        <v>21.555016000000002</v>
      </c>
      <c r="I19" s="21">
        <v>21.985135000000007</v>
      </c>
      <c r="J19" s="21">
        <f t="shared" si="0"/>
        <v>7.0645796324461116</v>
      </c>
      <c r="K19" s="21">
        <v>3.8739160904515302</v>
      </c>
      <c r="L19" s="21">
        <v>1.6006076285557356</v>
      </c>
      <c r="M19" s="21">
        <v>1.5900559134388459</v>
      </c>
      <c r="N19" s="22">
        <f t="shared" si="1"/>
        <v>0.17620615431524661</v>
      </c>
      <c r="O19" s="22">
        <f t="shared" si="2"/>
        <v>0.24901023891858132</v>
      </c>
      <c r="P19" s="23">
        <f t="shared" si="3"/>
        <v>0.32133437581557311</v>
      </c>
      <c r="Q19" s="70">
        <v>0</v>
      </c>
      <c r="R19" s="21">
        <v>0</v>
      </c>
      <c r="S19" s="23">
        <f t="shared" si="4"/>
        <v>0</v>
      </c>
    </row>
    <row r="20" spans="1:19" ht="38.25" x14ac:dyDescent="0.25">
      <c r="A20" s="17"/>
      <c r="B20" s="19">
        <v>5004167</v>
      </c>
      <c r="C20" s="19" t="s">
        <v>532</v>
      </c>
      <c r="D20" s="68">
        <v>3000356</v>
      </c>
      <c r="E20" s="19" t="s">
        <v>516</v>
      </c>
      <c r="F20" s="69">
        <v>1</v>
      </c>
      <c r="G20" s="19" t="s">
        <v>539</v>
      </c>
      <c r="H20" s="20">
        <v>34.224224000000014</v>
      </c>
      <c r="I20" s="21">
        <v>33.834679000000001</v>
      </c>
      <c r="J20" s="21">
        <f t="shared" si="0"/>
        <v>7.3514014320844581</v>
      </c>
      <c r="K20" s="21">
        <v>2.9328741511544649</v>
      </c>
      <c r="L20" s="21">
        <v>1.8346666582010585</v>
      </c>
      <c r="M20" s="21">
        <v>2.5838606227289347</v>
      </c>
      <c r="N20" s="22">
        <f t="shared" si="1"/>
        <v>8.6682487844925757E-2</v>
      </c>
      <c r="O20" s="22">
        <f t="shared" si="2"/>
        <v>0.14090693188948308</v>
      </c>
      <c r="P20" s="23">
        <f t="shared" si="3"/>
        <v>0.21727415921647897</v>
      </c>
      <c r="Q20" s="70">
        <v>1805</v>
      </c>
      <c r="R20" s="21">
        <v>0</v>
      </c>
      <c r="S20" s="23">
        <f t="shared" si="4"/>
        <v>0</v>
      </c>
    </row>
    <row r="21" spans="1:19" ht="38.25" x14ac:dyDescent="0.25">
      <c r="A21" s="17"/>
      <c r="B21" s="19">
        <v>5004168</v>
      </c>
      <c r="C21" s="19" t="s">
        <v>533</v>
      </c>
      <c r="D21" s="68">
        <v>3000356</v>
      </c>
      <c r="E21" s="19" t="s">
        <v>516</v>
      </c>
      <c r="F21" s="69">
        <v>447</v>
      </c>
      <c r="G21" s="19" t="s">
        <v>543</v>
      </c>
      <c r="H21" s="20">
        <v>5.7435949999999982</v>
      </c>
      <c r="I21" s="21">
        <v>5.9478799999999996</v>
      </c>
      <c r="J21" s="21">
        <f t="shared" si="0"/>
        <v>0.7662176627345616</v>
      </c>
      <c r="K21" s="21">
        <v>5.5271199904382229E-2</v>
      </c>
      <c r="L21" s="21">
        <v>0.34133713744813576</v>
      </c>
      <c r="M21" s="21">
        <v>0.36960932538204361</v>
      </c>
      <c r="N21" s="22">
        <f t="shared" si="1"/>
        <v>9.2925882674805525E-3</v>
      </c>
      <c r="O21" s="22">
        <f t="shared" si="2"/>
        <v>6.6680621894274608E-2</v>
      </c>
      <c r="P21" s="23">
        <f t="shared" si="3"/>
        <v>0.1288219773658113</v>
      </c>
      <c r="Q21" s="70">
        <v>21</v>
      </c>
      <c r="R21" s="21">
        <v>0</v>
      </c>
      <c r="S21" s="23">
        <f t="shared" si="4"/>
        <v>0</v>
      </c>
    </row>
    <row r="22" spans="1:19" ht="38.25" x14ac:dyDescent="0.25">
      <c r="A22" s="17"/>
      <c r="B22" s="19">
        <v>5004186</v>
      </c>
      <c r="C22" s="19" t="s">
        <v>534</v>
      </c>
      <c r="D22" s="68">
        <v>3000520</v>
      </c>
      <c r="E22" s="19" t="s">
        <v>518</v>
      </c>
      <c r="F22" s="69">
        <v>447</v>
      </c>
      <c r="G22" s="19" t="s">
        <v>543</v>
      </c>
      <c r="H22" s="20">
        <v>34.267841000000004</v>
      </c>
      <c r="I22" s="21">
        <v>37.896695999999999</v>
      </c>
      <c r="J22" s="21">
        <f t="shared" si="0"/>
        <v>1.71218912495533</v>
      </c>
      <c r="K22" s="21">
        <v>0.5146250007674098</v>
      </c>
      <c r="L22" s="21">
        <v>0.49979800020810217</v>
      </c>
      <c r="M22" s="21">
        <v>0.69776612397981808</v>
      </c>
      <c r="N22" s="22">
        <f t="shared" si="1"/>
        <v>1.3579679895244954E-2</v>
      </c>
      <c r="O22" s="22">
        <f t="shared" si="2"/>
        <v>2.6768111947688317E-2</v>
      </c>
      <c r="P22" s="23">
        <f t="shared" si="3"/>
        <v>4.5180432746837092E-2</v>
      </c>
      <c r="Q22" s="70">
        <v>125</v>
      </c>
      <c r="R22" s="21">
        <v>0</v>
      </c>
      <c r="S22" s="23">
        <f t="shared" si="4"/>
        <v>0</v>
      </c>
    </row>
    <row r="23" spans="1:19" ht="25.5" x14ac:dyDescent="0.25">
      <c r="A23" s="17"/>
      <c r="B23" s="19">
        <v>5004964</v>
      </c>
      <c r="C23" s="19" t="s">
        <v>535</v>
      </c>
      <c r="D23" s="68">
        <v>3000355</v>
      </c>
      <c r="E23" s="19" t="s">
        <v>515</v>
      </c>
      <c r="F23" s="69">
        <v>421</v>
      </c>
      <c r="G23" s="19" t="s">
        <v>546</v>
      </c>
      <c r="H23" s="20">
        <v>29.203992999999997</v>
      </c>
      <c r="I23" s="21">
        <v>68.983026999999979</v>
      </c>
      <c r="J23" s="21">
        <f t="shared" si="0"/>
        <v>18.737660622386102</v>
      </c>
      <c r="K23" s="21">
        <v>1.0086197951677605</v>
      </c>
      <c r="L23" s="21">
        <v>1.7033371688285115</v>
      </c>
      <c r="M23" s="21">
        <v>16.02570365838983</v>
      </c>
      <c r="N23" s="22">
        <f t="shared" si="1"/>
        <v>1.4621274812538464E-2</v>
      </c>
      <c r="O23" s="22">
        <f t="shared" si="2"/>
        <v>3.9313394641210406E-2</v>
      </c>
      <c r="P23" s="23">
        <f t="shared" si="3"/>
        <v>0.2716271152088775</v>
      </c>
      <c r="Q23" s="70">
        <v>17</v>
      </c>
      <c r="R23" s="21">
        <v>0</v>
      </c>
      <c r="S23" s="23">
        <f t="shared" si="4"/>
        <v>0</v>
      </c>
    </row>
    <row r="24" spans="1:19" ht="38.25" x14ac:dyDescent="0.25">
      <c r="A24" s="17"/>
      <c r="B24" s="19">
        <v>5004965</v>
      </c>
      <c r="C24" s="19" t="s">
        <v>536</v>
      </c>
      <c r="D24" s="68">
        <v>3000422</v>
      </c>
      <c r="E24" s="19" t="s">
        <v>517</v>
      </c>
      <c r="F24" s="69">
        <v>82</v>
      </c>
      <c r="G24" s="19" t="s">
        <v>547</v>
      </c>
      <c r="H24" s="20">
        <v>5.324522</v>
      </c>
      <c r="I24" s="21">
        <v>5.2566619999999995</v>
      </c>
      <c r="J24" s="21">
        <f t="shared" si="0"/>
        <v>0.75057591936638346</v>
      </c>
      <c r="K24" s="21">
        <v>2.2063389653339982E-2</v>
      </c>
      <c r="L24" s="21">
        <v>0.14549126582278404</v>
      </c>
      <c r="M24" s="21">
        <v>0.58302126389025943</v>
      </c>
      <c r="N24" s="22">
        <f t="shared" si="1"/>
        <v>4.1972243323500705E-3</v>
      </c>
      <c r="O24" s="22">
        <f t="shared" si="2"/>
        <v>3.187472496350803E-2</v>
      </c>
      <c r="P24" s="23">
        <f t="shared" si="3"/>
        <v>0.14278565358898546</v>
      </c>
      <c r="Q24" s="70">
        <v>785</v>
      </c>
      <c r="R24" s="21">
        <v>0</v>
      </c>
      <c r="S24" s="23">
        <f t="shared" si="4"/>
        <v>0</v>
      </c>
    </row>
    <row r="25" spans="1:19" ht="38.25" x14ac:dyDescent="0.25">
      <c r="A25" s="17"/>
      <c r="B25" s="19">
        <v>5004966</v>
      </c>
      <c r="C25" s="19" t="s">
        <v>537</v>
      </c>
      <c r="D25" s="68">
        <v>3000422</v>
      </c>
      <c r="E25" s="19" t="s">
        <v>517</v>
      </c>
      <c r="F25" s="69">
        <v>82</v>
      </c>
      <c r="G25" s="19" t="s">
        <v>547</v>
      </c>
      <c r="H25" s="20">
        <v>1777.0174190000002</v>
      </c>
      <c r="I25" s="21">
        <v>1777.0852790000001</v>
      </c>
      <c r="J25" s="21">
        <f t="shared" si="0"/>
        <v>637.66942878278496</v>
      </c>
      <c r="K25" s="21">
        <v>322.61122754919052</v>
      </c>
      <c r="L25" s="21">
        <v>153.6635365174443</v>
      </c>
      <c r="M25" s="21">
        <v>161.39466471615015</v>
      </c>
      <c r="N25" s="22">
        <f t="shared" si="1"/>
        <v>0.18153953069192608</v>
      </c>
      <c r="O25" s="22">
        <f t="shared" si="2"/>
        <v>0.268008952465491</v>
      </c>
      <c r="P25" s="23">
        <f t="shared" si="3"/>
        <v>0.35882882848571779</v>
      </c>
      <c r="Q25" s="70">
        <v>4054</v>
      </c>
      <c r="R25" s="21">
        <v>0</v>
      </c>
      <c r="S25" s="23">
        <f t="shared" si="4"/>
        <v>0</v>
      </c>
    </row>
    <row r="26" spans="1:19" ht="38.25" x14ac:dyDescent="0.25">
      <c r="A26" s="17"/>
      <c r="B26" s="19">
        <v>5004967</v>
      </c>
      <c r="C26" s="19" t="s">
        <v>538</v>
      </c>
      <c r="D26" s="68">
        <v>3000659</v>
      </c>
      <c r="E26" s="19" t="s">
        <v>519</v>
      </c>
      <c r="F26" s="69">
        <v>421</v>
      </c>
      <c r="G26" s="19" t="s">
        <v>546</v>
      </c>
      <c r="H26" s="20">
        <v>8.3434080000000019</v>
      </c>
      <c r="I26" s="21">
        <v>11.671028</v>
      </c>
      <c r="J26" s="21">
        <f t="shared" si="0"/>
        <v>0.66152462316676974</v>
      </c>
      <c r="K26" s="21">
        <v>1.4034999534487724E-2</v>
      </c>
      <c r="L26" s="21">
        <v>0.28230650024488568</v>
      </c>
      <c r="M26" s="21">
        <v>0.36518312338739634</v>
      </c>
      <c r="N26" s="22">
        <f t="shared" si="1"/>
        <v>1.2025504123962109E-3</v>
      </c>
      <c r="O26" s="22">
        <f t="shared" si="2"/>
        <v>2.5391208022067416E-2</v>
      </c>
      <c r="P26" s="23">
        <f t="shared" si="3"/>
        <v>5.668092160919927E-2</v>
      </c>
      <c r="Q26" s="70">
        <v>6</v>
      </c>
      <c r="R26" s="21">
        <v>0</v>
      </c>
      <c r="S26" s="23">
        <f t="shared" si="4"/>
        <v>0</v>
      </c>
    </row>
    <row r="27" spans="1:19" ht="15.75" thickBot="1" x14ac:dyDescent="0.3">
      <c r="A27" s="41" t="s">
        <v>302</v>
      </c>
      <c r="B27" s="43"/>
      <c r="C27" s="43"/>
      <c r="D27" s="65"/>
      <c r="E27" s="43"/>
      <c r="F27" s="66"/>
      <c r="G27" s="43"/>
      <c r="H27" s="44">
        <f ca="1">OFFSET(H27,-MATCH("PROYECTOS",$A$8:$A$50,0)-1,0)-(OFFSET(H27,-MATCH("PROYECTOS",$A$8:$A$50,0),0))</f>
        <v>201.46510299999863</v>
      </c>
      <c r="I27" s="45">
        <f t="shared" ref="I27:M27" ca="1" si="5">OFFSET(I27,-MATCH("PROYECTOS",$A$8:$A$50,0)-1,0)-(OFFSET(I27,-MATCH("PROYECTOS",$A$8:$A$50,0),0))</f>
        <v>400.23040000000037</v>
      </c>
      <c r="J27" s="45">
        <f t="shared" ca="1" si="5"/>
        <v>56.036752628715476</v>
      </c>
      <c r="K27" s="45">
        <f t="shared" ca="1" si="5"/>
        <v>16.534919711833936</v>
      </c>
      <c r="L27" s="45">
        <f t="shared" ca="1" si="5"/>
        <v>27.396556464751484</v>
      </c>
      <c r="M27" s="45">
        <f t="shared" ca="1" si="5"/>
        <v>12.105276452130056</v>
      </c>
      <c r="N27" s="46">
        <f t="shared" ca="1" si="1"/>
        <v>4.131350270202843E-2</v>
      </c>
      <c r="O27" s="46">
        <f t="shared" ca="1" si="2"/>
        <v>0.10976546553331626</v>
      </c>
      <c r="P27" s="47">
        <f t="shared" ca="1" si="3"/>
        <v>0.14001123510037075</v>
      </c>
      <c r="Q27" s="67"/>
      <c r="R27" s="45"/>
      <c r="S27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128</v>
      </c>
      <c r="B1" s="51" t="s">
        <v>87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1943</v>
      </c>
      <c r="N2" s="72" t="s">
        <v>1956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55.431047999999997</v>
      </c>
      <c r="E6" s="14">
        <f ca="1">SUM(E7:OFFSET(E7,50,0))</f>
        <v>64.71059000000001</v>
      </c>
      <c r="F6" s="14">
        <f ca="1">SUM(F7:OFFSET(F7,50,0))</f>
        <v>10.862675947429125</v>
      </c>
      <c r="G6" s="14">
        <f ca="1">SUM(G7:OFFSET(G7,50,0))</f>
        <v>4.7757770310063279</v>
      </c>
      <c r="H6" s="14">
        <f ca="1">SUM(H7:OFFSET(H7,50,0))</f>
        <v>3.3717928679361648</v>
      </c>
      <c r="I6" s="14">
        <f ca="1">SUM(I7:OFFSET(I7,50,0))</f>
        <v>2.7151060484866321</v>
      </c>
      <c r="J6" s="15">
        <f ca="1">IFERROR(G6/E6,0)</f>
        <v>7.3802093768675692E-2</v>
      </c>
      <c r="K6" s="15">
        <f ca="1">IFERROR(SUM(G6,H6)/E6,0)</f>
        <v>0.12590782898042641</v>
      </c>
      <c r="L6" s="16">
        <f ca="1">IFERROR(SUM(G6,H6,I6)/E6,0)</f>
        <v>0.16786550620893925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2</v>
      </c>
      <c r="C7" s="19" t="s">
        <v>259</v>
      </c>
      <c r="D7" s="20">
        <v>0</v>
      </c>
      <c r="E7" s="21">
        <v>5.7217000000000004E-2</v>
      </c>
      <c r="F7" s="21">
        <f t="shared" ref="F7:F19" si="0">SUM(G7,H7,I7)</f>
        <v>7.2499501693528146E-3</v>
      </c>
      <c r="G7" s="21">
        <v>0</v>
      </c>
      <c r="H7" s="21">
        <v>7.5200001738267019E-3</v>
      </c>
      <c r="I7" s="21">
        <v>-2.7005000447388738E-4</v>
      </c>
      <c r="J7" s="22">
        <f t="shared" ref="J7:J19" si="1">IFERROR(G7/E7,0)</f>
        <v>0</v>
      </c>
      <c r="K7" s="22">
        <f t="shared" ref="K7:K19" si="2">IFERROR(SUM(G7,H7)/E7,0)</f>
        <v>0.13142947330036006</v>
      </c>
      <c r="L7" s="23">
        <f t="shared" ref="L7:L19" si="3">IFERROR(SUM(G7,H7,I7)/E7,0)</f>
        <v>0.12670972209925047</v>
      </c>
      <c r="M7" s="4"/>
      <c r="N7" t="s">
        <v>274</v>
      </c>
      <c r="O7" s="5">
        <v>2.6637000133632682E-2</v>
      </c>
      <c r="P7" s="71">
        <v>0.68943472755028157</v>
      </c>
    </row>
    <row r="8" spans="1:16" x14ac:dyDescent="0.25">
      <c r="A8" s="17"/>
      <c r="B8" s="55">
        <v>4</v>
      </c>
      <c r="C8" s="19" t="s">
        <v>261</v>
      </c>
      <c r="D8" s="20">
        <v>3.5416110000000001</v>
      </c>
      <c r="E8" s="21">
        <v>3.5988280000000001</v>
      </c>
      <c r="F8" s="21">
        <f t="shared" si="0"/>
        <v>0.28993839953182032</v>
      </c>
      <c r="G8" s="21">
        <v>1.0850000195205212E-2</v>
      </c>
      <c r="H8" s="21">
        <v>0.23184499976196093</v>
      </c>
      <c r="I8" s="21">
        <v>4.7243399574654177E-2</v>
      </c>
      <c r="J8" s="22">
        <f t="shared" si="1"/>
        <v>3.0148704509371416E-3</v>
      </c>
      <c r="K8" s="22">
        <f t="shared" si="2"/>
        <v>6.74372323315163E-2</v>
      </c>
      <c r="L8" s="23">
        <f t="shared" si="3"/>
        <v>8.0564672591138087E-2</v>
      </c>
      <c r="M8" s="4"/>
      <c r="N8" t="s">
        <v>279</v>
      </c>
      <c r="O8" s="5">
        <v>6.3346799412101973E-2</v>
      </c>
      <c r="P8" s="71">
        <v>0.415661413465236</v>
      </c>
    </row>
    <row r="9" spans="1:16" x14ac:dyDescent="0.25">
      <c r="A9" s="17"/>
      <c r="B9" s="55">
        <v>5</v>
      </c>
      <c r="C9" s="19" t="s">
        <v>262</v>
      </c>
      <c r="D9" s="20">
        <v>0.73952999999999991</v>
      </c>
      <c r="E9" s="21">
        <v>0.73952999999999991</v>
      </c>
      <c r="F9" s="21">
        <f t="shared" si="0"/>
        <v>0.11361749842762947</v>
      </c>
      <c r="G9" s="21">
        <v>0.11361749842762947</v>
      </c>
      <c r="H9" s="21">
        <v>0</v>
      </c>
      <c r="I9" s="21">
        <v>0</v>
      </c>
      <c r="J9" s="22">
        <f t="shared" si="1"/>
        <v>0.15363473885796314</v>
      </c>
      <c r="K9" s="22">
        <f t="shared" si="2"/>
        <v>0.15363473885796314</v>
      </c>
      <c r="L9" s="23">
        <f t="shared" si="3"/>
        <v>0.15363473885796314</v>
      </c>
      <c r="M9" s="4"/>
      <c r="N9" t="s">
        <v>278</v>
      </c>
      <c r="O9" s="5">
        <v>1.0810000239871442E-2</v>
      </c>
      <c r="P9" s="71">
        <v>0.2075652887840139</v>
      </c>
    </row>
    <row r="10" spans="1:16" x14ac:dyDescent="0.25">
      <c r="A10" s="17"/>
      <c r="B10" s="55">
        <v>7</v>
      </c>
      <c r="C10" s="19" t="s">
        <v>264</v>
      </c>
      <c r="D10" s="20">
        <v>4.4787739999999996</v>
      </c>
      <c r="E10" s="21">
        <v>8.3593890000000002</v>
      </c>
      <c r="F10" s="21">
        <f t="shared" si="0"/>
        <v>0.28367653820896521</v>
      </c>
      <c r="G10" s="21">
        <v>4.0832678787410259E-2</v>
      </c>
      <c r="H10" s="21">
        <v>0.15682274854043499</v>
      </c>
      <c r="I10" s="21">
        <v>8.6021110881119967E-2</v>
      </c>
      <c r="J10" s="22">
        <f t="shared" si="1"/>
        <v>4.8846487210261729E-3</v>
      </c>
      <c r="K10" s="22">
        <f t="shared" si="2"/>
        <v>2.3644721800581987E-2</v>
      </c>
      <c r="L10" s="23">
        <f t="shared" si="3"/>
        <v>3.3935080447741482E-2</v>
      </c>
      <c r="M10" s="4"/>
      <c r="N10" t="s">
        <v>268</v>
      </c>
      <c r="O10" s="5">
        <v>7.5550001347437501E-3</v>
      </c>
      <c r="P10" s="71">
        <v>0.20520969509842862</v>
      </c>
    </row>
    <row r="11" spans="1:16" x14ac:dyDescent="0.25">
      <c r="A11" s="17"/>
      <c r="B11" s="55">
        <v>8</v>
      </c>
      <c r="C11" s="19" t="s">
        <v>265</v>
      </c>
      <c r="D11" s="20">
        <v>4.3556369999999998</v>
      </c>
      <c r="E11" s="21">
        <v>4.3556369999999998</v>
      </c>
      <c r="F11" s="21">
        <f t="shared" si="0"/>
        <v>0.72171700047329068</v>
      </c>
      <c r="G11" s="21">
        <v>0.20553749799728394</v>
      </c>
      <c r="H11" s="21">
        <v>0.51617950247600675</v>
      </c>
      <c r="I11" s="21">
        <v>0</v>
      </c>
      <c r="J11" s="22">
        <f t="shared" si="1"/>
        <v>4.7188849299719865E-2</v>
      </c>
      <c r="K11" s="22">
        <f t="shared" si="2"/>
        <v>0.16569723337213149</v>
      </c>
      <c r="L11" s="23">
        <f t="shared" si="3"/>
        <v>0.16569723337213149</v>
      </c>
      <c r="M11" s="4"/>
      <c r="N11" t="s">
        <v>272</v>
      </c>
      <c r="O11" s="5">
        <v>9.2875708603105522</v>
      </c>
      <c r="P11" s="71">
        <v>0.19998284004883082</v>
      </c>
    </row>
    <row r="12" spans="1:16" x14ac:dyDescent="0.25">
      <c r="A12" s="17"/>
      <c r="B12" s="55">
        <v>11</v>
      </c>
      <c r="C12" s="19" t="s">
        <v>268</v>
      </c>
      <c r="D12" s="20">
        <v>0</v>
      </c>
      <c r="E12" s="21">
        <v>3.6816000000000008E-2</v>
      </c>
      <c r="F12" s="21">
        <f t="shared" si="0"/>
        <v>7.5550001347437501E-3</v>
      </c>
      <c r="G12" s="21">
        <v>0</v>
      </c>
      <c r="H12" s="21">
        <v>3.9530000867671333E-3</v>
      </c>
      <c r="I12" s="21">
        <v>3.6020000479766168E-3</v>
      </c>
      <c r="J12" s="22">
        <f t="shared" si="1"/>
        <v>0</v>
      </c>
      <c r="K12" s="22">
        <f t="shared" si="2"/>
        <v>0.10737179722857269</v>
      </c>
      <c r="L12" s="23">
        <f t="shared" si="3"/>
        <v>0.20520969509842862</v>
      </c>
      <c r="M12" s="4"/>
      <c r="N12" t="s">
        <v>265</v>
      </c>
      <c r="O12" s="5">
        <v>0.72171700047329068</v>
      </c>
      <c r="P12" s="71">
        <v>0.16569723337213149</v>
      </c>
    </row>
    <row r="13" spans="1:16" x14ac:dyDescent="0.25">
      <c r="A13" s="17"/>
      <c r="B13" s="55">
        <v>13</v>
      </c>
      <c r="C13" s="19" t="s">
        <v>270</v>
      </c>
      <c r="D13" s="20">
        <v>0.6134170000000001</v>
      </c>
      <c r="E13" s="21">
        <v>0.6134170000000001</v>
      </c>
      <c r="F13" s="21">
        <f t="shared" si="0"/>
        <v>5.0556900387164205E-2</v>
      </c>
      <c r="G13" s="21">
        <v>0</v>
      </c>
      <c r="H13" s="21">
        <v>5.2499998128041625E-4</v>
      </c>
      <c r="I13" s="21">
        <v>5.0031900405883789E-2</v>
      </c>
      <c r="J13" s="22">
        <f t="shared" si="1"/>
        <v>0</v>
      </c>
      <c r="K13" s="22">
        <f t="shared" si="2"/>
        <v>8.5586147967926579E-4</v>
      </c>
      <c r="L13" s="23">
        <f t="shared" si="3"/>
        <v>8.2418485935610186E-2</v>
      </c>
      <c r="M13" s="4"/>
      <c r="N13" t="s">
        <v>262</v>
      </c>
      <c r="O13" s="5">
        <v>0.11361749842762947</v>
      </c>
      <c r="P13" s="71">
        <v>0.15363473885796314</v>
      </c>
    </row>
    <row r="14" spans="1:16" x14ac:dyDescent="0.25">
      <c r="A14" s="17"/>
      <c r="B14" s="55">
        <v>15</v>
      </c>
      <c r="C14" s="19" t="s">
        <v>272</v>
      </c>
      <c r="D14" s="20">
        <v>41.496406999999998</v>
      </c>
      <c r="E14" s="21">
        <v>46.441838999999995</v>
      </c>
      <c r="F14" s="21">
        <f t="shared" si="0"/>
        <v>9.2875708603105522</v>
      </c>
      <c r="G14" s="21">
        <v>4.3837793558568592</v>
      </c>
      <c r="H14" s="21">
        <v>2.4260436173426569</v>
      </c>
      <c r="I14" s="21">
        <v>2.4777478871110361</v>
      </c>
      <c r="J14" s="22">
        <f t="shared" si="1"/>
        <v>9.4392889046810993E-2</v>
      </c>
      <c r="K14" s="22">
        <f t="shared" si="2"/>
        <v>0.14663120840670235</v>
      </c>
      <c r="L14" s="23">
        <f t="shared" si="3"/>
        <v>0.19998284004883082</v>
      </c>
      <c r="M14" s="4"/>
      <c r="N14" t="s">
        <v>259</v>
      </c>
      <c r="O14" s="5">
        <v>7.2499501693528146E-3</v>
      </c>
      <c r="P14" s="71">
        <v>0.12670972209925047</v>
      </c>
    </row>
    <row r="15" spans="1:16" x14ac:dyDescent="0.25">
      <c r="A15" s="17"/>
      <c r="B15" s="55">
        <v>16</v>
      </c>
      <c r="C15" s="19" t="s">
        <v>273</v>
      </c>
      <c r="D15" s="20">
        <v>0</v>
      </c>
      <c r="E15" s="21">
        <v>5.9129000000000001E-2</v>
      </c>
      <c r="F15" s="21">
        <f t="shared" si="0"/>
        <v>0</v>
      </c>
      <c r="G15" s="21">
        <v>0</v>
      </c>
      <c r="H15" s="21">
        <v>0</v>
      </c>
      <c r="I15" s="21">
        <v>0</v>
      </c>
      <c r="J15" s="22">
        <f t="shared" si="1"/>
        <v>0</v>
      </c>
      <c r="K15" s="22">
        <f t="shared" si="2"/>
        <v>0</v>
      </c>
      <c r="L15" s="23">
        <f t="shared" si="3"/>
        <v>0</v>
      </c>
      <c r="M15" s="4"/>
      <c r="N15" t="s">
        <v>270</v>
      </c>
      <c r="O15" s="5">
        <v>5.0556900387164205E-2</v>
      </c>
      <c r="P15" s="71">
        <v>8.2418485935610186E-2</v>
      </c>
    </row>
    <row r="16" spans="1:16" x14ac:dyDescent="0.25">
      <c r="A16" s="17"/>
      <c r="B16" s="55">
        <v>17</v>
      </c>
      <c r="C16" s="19" t="s">
        <v>274</v>
      </c>
      <c r="D16" s="20">
        <v>0</v>
      </c>
      <c r="E16" s="21">
        <v>3.8636000000000004E-2</v>
      </c>
      <c r="F16" s="21">
        <f t="shared" si="0"/>
        <v>2.6637000133632682E-2</v>
      </c>
      <c r="G16" s="21">
        <v>4.659999831346795E-3</v>
      </c>
      <c r="H16" s="21">
        <v>3.7000001175329089E-3</v>
      </c>
      <c r="I16" s="21">
        <v>1.8277000184752978E-2</v>
      </c>
      <c r="J16" s="22">
        <f t="shared" si="1"/>
        <v>0.1206128955209337</v>
      </c>
      <c r="K16" s="22">
        <f t="shared" si="2"/>
        <v>0.21637850576870543</v>
      </c>
      <c r="L16" s="23">
        <f t="shared" si="3"/>
        <v>0.68943472755028157</v>
      </c>
      <c r="M16" s="4"/>
      <c r="N16" t="s">
        <v>261</v>
      </c>
      <c r="O16" s="5">
        <v>0.28993839953182032</v>
      </c>
      <c r="P16" s="71">
        <v>8.0564672591138087E-2</v>
      </c>
    </row>
    <row r="17" spans="1:16" x14ac:dyDescent="0.25">
      <c r="A17" s="17"/>
      <c r="B17" s="55">
        <v>20</v>
      </c>
      <c r="C17" s="19" t="s">
        <v>277</v>
      </c>
      <c r="D17" s="20">
        <v>0.20567200000000002</v>
      </c>
      <c r="E17" s="21">
        <v>0.20567200000000002</v>
      </c>
      <c r="F17" s="21">
        <f t="shared" si="0"/>
        <v>0</v>
      </c>
      <c r="G17" s="21">
        <v>0</v>
      </c>
      <c r="H17" s="21">
        <v>0</v>
      </c>
      <c r="I17" s="21">
        <v>0</v>
      </c>
      <c r="J17" s="22">
        <f t="shared" si="1"/>
        <v>0</v>
      </c>
      <c r="K17" s="22">
        <f t="shared" si="2"/>
        <v>0</v>
      </c>
      <c r="L17" s="23">
        <f t="shared" si="3"/>
        <v>0</v>
      </c>
      <c r="M17" s="4"/>
      <c r="N17" t="s">
        <v>264</v>
      </c>
      <c r="O17" s="5">
        <v>0.28367653820896521</v>
      </c>
      <c r="P17" s="71">
        <v>3.3935080447741482E-2</v>
      </c>
    </row>
    <row r="18" spans="1:16" x14ac:dyDescent="0.25">
      <c r="A18" s="17"/>
      <c r="B18" s="55">
        <v>21</v>
      </c>
      <c r="C18" s="19" t="s">
        <v>278</v>
      </c>
      <c r="D18" s="20">
        <v>0</v>
      </c>
      <c r="E18" s="21">
        <v>5.2079999999999994E-2</v>
      </c>
      <c r="F18" s="21">
        <f t="shared" si="0"/>
        <v>1.0810000239871442E-2</v>
      </c>
      <c r="G18" s="21">
        <v>0</v>
      </c>
      <c r="H18" s="21">
        <v>0</v>
      </c>
      <c r="I18" s="21">
        <v>1.0810000239871442E-2</v>
      </c>
      <c r="J18" s="22">
        <f t="shared" si="1"/>
        <v>0</v>
      </c>
      <c r="K18" s="22">
        <f t="shared" si="2"/>
        <v>0</v>
      </c>
      <c r="L18" s="23">
        <f t="shared" si="3"/>
        <v>0.2075652887840139</v>
      </c>
      <c r="M18" s="4"/>
      <c r="N18" t="s">
        <v>273</v>
      </c>
      <c r="O18" s="5">
        <v>0</v>
      </c>
      <c r="P18" s="71">
        <v>0</v>
      </c>
    </row>
    <row r="19" spans="1:16" ht="15.75" thickBot="1" x14ac:dyDescent="0.3">
      <c r="A19" s="24"/>
      <c r="B19" s="56">
        <v>22</v>
      </c>
      <c r="C19" s="26" t="s">
        <v>279</v>
      </c>
      <c r="D19" s="27">
        <v>0</v>
      </c>
      <c r="E19" s="28">
        <v>0.15240000000000001</v>
      </c>
      <c r="F19" s="28">
        <f t="shared" si="0"/>
        <v>6.3346799412101973E-2</v>
      </c>
      <c r="G19" s="28">
        <v>1.6499999910593033E-2</v>
      </c>
      <c r="H19" s="28">
        <v>2.5203999455698067E-2</v>
      </c>
      <c r="I19" s="28">
        <v>2.1642800045810873E-2</v>
      </c>
      <c r="J19" s="29">
        <f t="shared" si="1"/>
        <v>0.10826771594877317</v>
      </c>
      <c r="K19" s="29">
        <f t="shared" si="2"/>
        <v>0.27364828980505967</v>
      </c>
      <c r="L19" s="30">
        <f t="shared" si="3"/>
        <v>0.415661413465236</v>
      </c>
      <c r="M19" s="4"/>
      <c r="N19" t="s">
        <v>277</v>
      </c>
      <c r="O19" s="5">
        <v>0</v>
      </c>
      <c r="P19" s="71">
        <v>0</v>
      </c>
    </row>
    <row r="20" spans="1:16" x14ac:dyDescent="0.25">
      <c r="O20" s="5"/>
      <c r="P20" s="71"/>
    </row>
    <row r="21" spans="1:16" x14ac:dyDescent="0.25">
      <c r="O21" s="5"/>
      <c r="P21" s="71"/>
    </row>
    <row r="22" spans="1:16" x14ac:dyDescent="0.25">
      <c r="O22" s="5"/>
      <c r="P22" s="71"/>
    </row>
    <row r="23" spans="1:16" x14ac:dyDescent="0.25">
      <c r="O23" s="5"/>
      <c r="P23" s="71"/>
    </row>
    <row r="24" spans="1:16" x14ac:dyDescent="0.25">
      <c r="O24" s="5"/>
      <c r="P24" s="71"/>
    </row>
    <row r="25" spans="1:16" x14ac:dyDescent="0.25">
      <c r="O25" s="5"/>
      <c r="P25" s="71"/>
    </row>
    <row r="26" spans="1:16" x14ac:dyDescent="0.25">
      <c r="O26" s="5"/>
      <c r="P26" s="71"/>
    </row>
    <row r="27" spans="1:16" x14ac:dyDescent="0.25">
      <c r="O27" s="5"/>
      <c r="P27" s="71"/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128</v>
      </c>
      <c r="B1" s="49" t="s">
        <v>87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1944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55.431047999999997</v>
      </c>
      <c r="E6" s="14">
        <v>64.71059000000001</v>
      </c>
      <c r="F6" s="14">
        <v>10.862675947429125</v>
      </c>
      <c r="G6" s="14">
        <v>4.7757770310063279</v>
      </c>
      <c r="H6" s="14">
        <v>3.3717928679361648</v>
      </c>
      <c r="I6" s="14">
        <v>2.7151060484866321</v>
      </c>
      <c r="J6" s="15">
        <v>7.3802093768675692E-2</v>
      </c>
      <c r="K6" s="15">
        <v>0.12590782898042641</v>
      </c>
      <c r="L6" s="16">
        <v>0.16786550620893925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55.431047999999997</v>
      </c>
      <c r="E7" s="38">
        <f ca="1">SUM(E8:OFFSET(E6,MATCH("PROYECTOS",$A$8:$A$50,0),0))</f>
        <v>64.590590000000006</v>
      </c>
      <c r="F7" s="38">
        <f ca="1">SUM(F8:OFFSET(F6,MATCH("PROYECTOS",$A$8:$A$50,0),0))</f>
        <v>10.805221948133294</v>
      </c>
      <c r="G7" s="38">
        <f ca="1">SUM(G8:OFFSET(G6,MATCH("PROYECTOS",$A$8:$A$50,0),0))</f>
        <v>4.7592770310957349</v>
      </c>
      <c r="H7" s="38">
        <f ca="1">SUM(H8:OFFSET(H6,MATCH("PROYECTOS",$A$8:$A$50,0),0))</f>
        <v>3.3473388684615202</v>
      </c>
      <c r="I7" s="38">
        <f ca="1">SUM(I8:OFFSET(I6,MATCH("PROYECTOS",$A$8:$A$50,0),0))</f>
        <v>2.698606048576039</v>
      </c>
      <c r="J7" s="39">
        <f ca="1">IFERROR(G7/E7,0)</f>
        <v>7.3683752247745912E-2</v>
      </c>
      <c r="K7" s="39">
        <f ca="1">IFERROR(SUM(G7,H7)/E7,0)</f>
        <v>0.12550769236752993</v>
      </c>
      <c r="L7" s="40">
        <f ca="1">IFERROR(SUM(G7,H7,I7)/E7,0)</f>
        <v>0.16728786574225896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3.1485820000000002</v>
      </c>
      <c r="E8" s="21">
        <v>3.8273909999999995</v>
      </c>
      <c r="F8" s="21">
        <f t="shared" ref="F8:F10" si="0">SUM(G8,H8,I8)</f>
        <v>0.61590686723502586</v>
      </c>
      <c r="G8" s="21">
        <v>0.22629800940921996</v>
      </c>
      <c r="H8" s="21">
        <v>0.19397848956941743</v>
      </c>
      <c r="I8" s="21">
        <v>0.19563036825638846</v>
      </c>
      <c r="J8" s="22">
        <f t="shared" ref="J8:J11" si="1">IFERROR(G8/E8,0)</f>
        <v>5.9125918781023412E-2</v>
      </c>
      <c r="K8" s="22">
        <f t="shared" ref="K8:K11" si="2">IFERROR(SUM(G8,H8)/E8,0)</f>
        <v>0.10980756838761377</v>
      </c>
      <c r="L8" s="23">
        <f t="shared" ref="L8:L11" si="3">IFERROR(SUM(G8,H8,I8)/E8,0)</f>
        <v>0.1609208119147027</v>
      </c>
      <c r="M8" s="4"/>
    </row>
    <row r="9" spans="1:13" x14ac:dyDescent="0.25">
      <c r="A9" s="17"/>
      <c r="B9" s="19">
        <v>3000678</v>
      </c>
      <c r="C9" s="19" t="s">
        <v>1946</v>
      </c>
      <c r="D9" s="20">
        <v>2.1480069999999998</v>
      </c>
      <c r="E9" s="21">
        <v>2.2387230000000007</v>
      </c>
      <c r="F9" s="21">
        <f t="shared" si="0"/>
        <v>0.18249300719617167</v>
      </c>
      <c r="G9" s="21">
        <v>4.7633877344196662E-2</v>
      </c>
      <c r="H9" s="21">
        <v>4.9450189908384345E-2</v>
      </c>
      <c r="I9" s="21">
        <v>8.5408939943590667E-2</v>
      </c>
      <c r="J9" s="22">
        <f t="shared" si="1"/>
        <v>2.1277253748765098E-2</v>
      </c>
      <c r="K9" s="22">
        <f t="shared" si="2"/>
        <v>4.3365823843584478E-2</v>
      </c>
      <c r="L9" s="23">
        <f t="shared" si="3"/>
        <v>8.151656421815992E-2</v>
      </c>
      <c r="M9" s="4"/>
    </row>
    <row r="10" spans="1:13" ht="25.5" x14ac:dyDescent="0.25">
      <c r="A10" s="17"/>
      <c r="B10" s="19">
        <v>3000679</v>
      </c>
      <c r="C10" s="19" t="s">
        <v>1947</v>
      </c>
      <c r="D10" s="20">
        <v>50.134459</v>
      </c>
      <c r="E10" s="21">
        <v>58.524476</v>
      </c>
      <c r="F10" s="21">
        <f t="shared" si="0"/>
        <v>10.006822073702097</v>
      </c>
      <c r="G10" s="21">
        <v>4.4853451443423182</v>
      </c>
      <c r="H10" s="21">
        <v>3.1039101889837184</v>
      </c>
      <c r="I10" s="21">
        <v>2.4175667403760599</v>
      </c>
      <c r="J10" s="22">
        <f t="shared" si="1"/>
        <v>7.6640500708495332E-2</v>
      </c>
      <c r="K10" s="22">
        <f t="shared" si="2"/>
        <v>0.12967660459405114</v>
      </c>
      <c r="L10" s="23">
        <f t="shared" si="3"/>
        <v>0.17098524852579794</v>
      </c>
      <c r="M10" s="4"/>
    </row>
    <row r="11" spans="1:13" ht="15.75" thickBot="1" x14ac:dyDescent="0.3">
      <c r="A11" s="41" t="s">
        <v>302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0.12000000000000455</v>
      </c>
      <c r="F11" s="45">
        <f t="shared" ca="1" si="4"/>
        <v>5.7453999295830727E-2</v>
      </c>
      <c r="G11" s="45">
        <f t="shared" ca="1" si="4"/>
        <v>1.6499999910593033E-2</v>
      </c>
      <c r="H11" s="45">
        <f t="shared" ca="1" si="4"/>
        <v>2.4453999474644661E-2</v>
      </c>
      <c r="I11" s="45">
        <f t="shared" ca="1" si="4"/>
        <v>1.6499999910593033E-2</v>
      </c>
      <c r="J11" s="46">
        <f t="shared" ca="1" si="1"/>
        <v>0.13749999925493672</v>
      </c>
      <c r="K11" s="46">
        <f t="shared" ca="1" si="2"/>
        <v>0.34128332821030116</v>
      </c>
      <c r="L11" s="47">
        <f t="shared" ca="1" si="3"/>
        <v>0.47878332746523788</v>
      </c>
      <c r="M11" s="4"/>
    </row>
    <row r="12" spans="1:13" ht="15.75" thickBot="1" x14ac:dyDescent="0.3"/>
    <row r="13" spans="1:13" ht="15.75" thickBot="1" x14ac:dyDescent="0.3">
      <c r="A13" s="89" t="s">
        <v>324</v>
      </c>
      <c r="B13" s="90"/>
      <c r="C13" s="90"/>
      <c r="D13" s="91"/>
    </row>
    <row r="14" spans="1:13" ht="15.75" thickBot="1" x14ac:dyDescent="0.3">
      <c r="A14" s="1" t="s">
        <v>1957</v>
      </c>
    </row>
    <row r="15" spans="1:13" ht="45" customHeight="1" x14ac:dyDescent="0.25">
      <c r="A15" s="82" t="s">
        <v>326</v>
      </c>
      <c r="B15" s="83"/>
      <c r="C15" s="83"/>
      <c r="D15" s="94" t="s">
        <v>327</v>
      </c>
    </row>
    <row r="16" spans="1:13" ht="15.75" thickBot="1" x14ac:dyDescent="0.3">
      <c r="A16" s="92"/>
      <c r="B16" s="93"/>
      <c r="C16" s="93"/>
      <c r="D16" s="95"/>
    </row>
    <row r="17" spans="1:4" x14ac:dyDescent="0.25">
      <c r="A17" s="17"/>
      <c r="B17" s="19">
        <v>3000001</v>
      </c>
      <c r="C17" s="19" t="s">
        <v>284</v>
      </c>
      <c r="D17" s="23">
        <v>0.1609208119147027</v>
      </c>
    </row>
    <row r="18" spans="1:4" x14ac:dyDescent="0.25">
      <c r="A18" s="17"/>
      <c r="B18" s="19">
        <v>3000678</v>
      </c>
      <c r="C18" s="19" t="s">
        <v>1946</v>
      </c>
      <c r="D18" s="23">
        <v>8.151656421815992E-2</v>
      </c>
    </row>
    <row r="19" spans="1:4" ht="26.25" thickBot="1" x14ac:dyDescent="0.3">
      <c r="A19" s="24"/>
      <c r="B19" s="26">
        <v>3000679</v>
      </c>
      <c r="C19" s="26" t="s">
        <v>1947</v>
      </c>
      <c r="D19" s="30">
        <v>0.17098524852579794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workbookViewId="0">
      <selection activeCell="A17" sqref="A17:XFD4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128</v>
      </c>
      <c r="B1" s="49" t="s">
        <v>87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1945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55.431047999999997</v>
      </c>
      <c r="I6" s="14">
        <v>64.71059000000001</v>
      </c>
      <c r="J6" s="14">
        <v>10.862675947429125</v>
      </c>
      <c r="K6" s="14">
        <v>4.7757770310063279</v>
      </c>
      <c r="L6" s="14">
        <v>3.3717928679361648</v>
      </c>
      <c r="M6" s="14">
        <v>2.7151060484866321</v>
      </c>
      <c r="N6" s="15">
        <v>7.3802093768675692E-2</v>
      </c>
      <c r="O6" s="15">
        <v>0.12590782898042641</v>
      </c>
      <c r="P6" s="16">
        <v>0.16786550620893925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SUM(H8:OFFSET(H6,MATCH("PROYECTOS",$A$8:$A$26,0),0))</f>
        <v>55.431048000000004</v>
      </c>
      <c r="I7" s="38">
        <f ca="1">SUM(I8:OFFSET(I6,MATCH("PROYECTOS",$A$8:$A$26,0),0))</f>
        <v>64.590590000000006</v>
      </c>
      <c r="J7" s="38">
        <f ca="1">SUM(J8:OFFSET(J6,MATCH("PROYECTOS",$A$8:$A$26,0),0))</f>
        <v>10.805221948133294</v>
      </c>
      <c r="K7" s="38">
        <f ca="1">SUM(K8:OFFSET(K6,MATCH("PROYECTOS",$A$8:$A$26,0),0))</f>
        <v>4.7592770310957349</v>
      </c>
      <c r="L7" s="38">
        <f ca="1">SUM(L8:OFFSET(L6,MATCH("PROYECTOS",$A$8:$A$26,0),0))</f>
        <v>3.3473388684615202</v>
      </c>
      <c r="M7" s="38">
        <f ca="1">SUM(M8:OFFSET(M6,MATCH("PROYECTOS",$A$8:$A$26,0),0))</f>
        <v>2.698606048576039</v>
      </c>
      <c r="N7" s="39">
        <f ca="1">IFERROR(K7/I7,0)</f>
        <v>7.3683752247745912E-2</v>
      </c>
      <c r="O7" s="39">
        <f ca="1">IFERROR(SUM(K7,L7)/I7,0)</f>
        <v>0.12550769236752993</v>
      </c>
      <c r="P7" s="40">
        <f ca="1">IFERROR(SUM(K7,L7,M7)/I7,0)</f>
        <v>0.16728786574225896</v>
      </c>
      <c r="Q7" s="64"/>
      <c r="R7" s="38"/>
      <c r="S7" s="40"/>
    </row>
    <row r="8" spans="1:19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1</v>
      </c>
      <c r="G8" s="19" t="s">
        <v>539</v>
      </c>
      <c r="H8" s="20">
        <v>0.8</v>
      </c>
      <c r="I8" s="21">
        <v>0.8</v>
      </c>
      <c r="J8" s="21">
        <f t="shared" ref="J8:J16" si="0">SUM(K8,L8,M8)</f>
        <v>0.12228823761688545</v>
      </c>
      <c r="K8" s="21">
        <v>5.891420973057393E-2</v>
      </c>
      <c r="L8" s="21">
        <v>3.4894279568106867E-2</v>
      </c>
      <c r="M8" s="21">
        <v>2.8479748318204656E-2</v>
      </c>
      <c r="N8" s="22">
        <f t="shared" ref="N8:N17" si="1">IFERROR(K8/I8,0)</f>
        <v>7.3642762163217412E-2</v>
      </c>
      <c r="O8" s="22">
        <f t="shared" ref="O8:O17" si="2">IFERROR(SUM(K8,L8)/I8,0)</f>
        <v>0.117260611623351</v>
      </c>
      <c r="P8" s="23">
        <f t="shared" ref="P8:P17" si="3">IFERROR(SUM(K8,L8,M8)/I8,0)</f>
        <v>0.15286029702110682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5003032</v>
      </c>
      <c r="C9" s="19" t="s">
        <v>521</v>
      </c>
      <c r="D9" s="68">
        <v>3000001</v>
      </c>
      <c r="E9" s="19" t="s">
        <v>284</v>
      </c>
      <c r="F9" s="69">
        <v>201</v>
      </c>
      <c r="G9" s="19" t="s">
        <v>632</v>
      </c>
      <c r="H9" s="20">
        <v>2.3485819999999999</v>
      </c>
      <c r="I9" s="21">
        <v>3.0273909999999997</v>
      </c>
      <c r="J9" s="21">
        <f t="shared" si="0"/>
        <v>0.4936186296181404</v>
      </c>
      <c r="K9" s="21">
        <v>0.16738379967864603</v>
      </c>
      <c r="L9" s="21">
        <v>0.15908421000131057</v>
      </c>
      <c r="M9" s="21">
        <v>0.16715061993818381</v>
      </c>
      <c r="N9" s="22">
        <f t="shared" si="1"/>
        <v>5.5289785719335904E-2</v>
      </c>
      <c r="O9" s="22">
        <f t="shared" si="2"/>
        <v>0.10783807234676876</v>
      </c>
      <c r="P9" s="23">
        <f t="shared" si="3"/>
        <v>0.1630508347346413</v>
      </c>
      <c r="Q9" s="70">
        <v>2</v>
      </c>
      <c r="R9" s="21">
        <v>0</v>
      </c>
      <c r="S9" s="23">
        <f t="shared" ref="S9:S16" si="4">IFERROR(R9/Q9,0)</f>
        <v>0</v>
      </c>
    </row>
    <row r="10" spans="1:19" ht="25.5" x14ac:dyDescent="0.25">
      <c r="A10" s="17"/>
      <c r="B10" s="19">
        <v>5005124</v>
      </c>
      <c r="C10" s="19" t="s">
        <v>1948</v>
      </c>
      <c r="D10" s="68">
        <v>3000678</v>
      </c>
      <c r="E10" s="19" t="s">
        <v>1946</v>
      </c>
      <c r="F10" s="69">
        <v>59</v>
      </c>
      <c r="G10" s="19" t="s">
        <v>585</v>
      </c>
      <c r="H10" s="20">
        <v>0.21273999999999998</v>
      </c>
      <c r="I10" s="21">
        <v>0.303456</v>
      </c>
      <c r="J10" s="21">
        <f t="shared" si="0"/>
        <v>6.9262630284356419E-2</v>
      </c>
      <c r="K10" s="21">
        <v>4.659999831346795E-3</v>
      </c>
      <c r="L10" s="21">
        <v>2.4416429849225096E-2</v>
      </c>
      <c r="M10" s="21">
        <v>4.0186200603784528E-2</v>
      </c>
      <c r="N10" s="22">
        <f t="shared" si="1"/>
        <v>1.5356426735166861E-2</v>
      </c>
      <c r="O10" s="22">
        <f t="shared" si="2"/>
        <v>9.5817613362635404E-2</v>
      </c>
      <c r="P10" s="23">
        <f t="shared" si="3"/>
        <v>0.22824603990152253</v>
      </c>
      <c r="Q10" s="70">
        <v>293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5005128</v>
      </c>
      <c r="C11" s="19" t="s">
        <v>1949</v>
      </c>
      <c r="D11" s="68">
        <v>3000678</v>
      </c>
      <c r="E11" s="19" t="s">
        <v>1946</v>
      </c>
      <c r="F11" s="69">
        <v>60</v>
      </c>
      <c r="G11" s="19" t="s">
        <v>318</v>
      </c>
      <c r="H11" s="20">
        <v>0.77626700000000004</v>
      </c>
      <c r="I11" s="21">
        <v>0.77626700000000004</v>
      </c>
      <c r="J11" s="21">
        <f t="shared" si="0"/>
        <v>0</v>
      </c>
      <c r="K11" s="21">
        <v>0</v>
      </c>
      <c r="L11" s="21">
        <v>0</v>
      </c>
      <c r="M11" s="21">
        <v>0</v>
      </c>
      <c r="N11" s="22">
        <f t="shared" si="1"/>
        <v>0</v>
      </c>
      <c r="O11" s="22">
        <f t="shared" si="2"/>
        <v>0</v>
      </c>
      <c r="P11" s="23">
        <f t="shared" si="3"/>
        <v>0</v>
      </c>
      <c r="Q11" s="70">
        <v>0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5005131</v>
      </c>
      <c r="C12" s="19" t="s">
        <v>1950</v>
      </c>
      <c r="D12" s="68">
        <v>3000678</v>
      </c>
      <c r="E12" s="19" t="s">
        <v>1946</v>
      </c>
      <c r="F12" s="69">
        <v>1</v>
      </c>
      <c r="G12" s="19" t="s">
        <v>539</v>
      </c>
      <c r="H12" s="20">
        <v>1.1589999999999998</v>
      </c>
      <c r="I12" s="21">
        <v>1.1590000000000003</v>
      </c>
      <c r="J12" s="21">
        <f t="shared" si="0"/>
        <v>0.11323037691181526</v>
      </c>
      <c r="K12" s="21">
        <v>4.2973877512849867E-2</v>
      </c>
      <c r="L12" s="21">
        <v>2.5033760059159249E-2</v>
      </c>
      <c r="M12" s="21">
        <v>4.5222739339806139E-2</v>
      </c>
      <c r="N12" s="22">
        <f t="shared" si="1"/>
        <v>3.7078410278558981E-2</v>
      </c>
      <c r="O12" s="22">
        <f t="shared" si="2"/>
        <v>5.8677858129429772E-2</v>
      </c>
      <c r="P12" s="23">
        <f t="shared" si="3"/>
        <v>9.7696615109417795E-2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5005132</v>
      </c>
      <c r="C13" s="19" t="s">
        <v>1951</v>
      </c>
      <c r="D13" s="68">
        <v>3000679</v>
      </c>
      <c r="E13" s="19" t="s">
        <v>1947</v>
      </c>
      <c r="F13" s="69">
        <v>444</v>
      </c>
      <c r="G13" s="19" t="s">
        <v>1955</v>
      </c>
      <c r="H13" s="20">
        <v>0.86268800000000001</v>
      </c>
      <c r="I13" s="21">
        <v>0.86268800000000001</v>
      </c>
      <c r="J13" s="21">
        <f t="shared" si="0"/>
        <v>4.9026889959350228E-2</v>
      </c>
      <c r="K13" s="21">
        <v>9.6582993865013123E-3</v>
      </c>
      <c r="L13" s="21">
        <v>3.2020840677432716E-2</v>
      </c>
      <c r="M13" s="21">
        <v>7.3477498954162002E-3</v>
      </c>
      <c r="N13" s="22">
        <f t="shared" si="1"/>
        <v>1.1195587960538819E-2</v>
      </c>
      <c r="O13" s="22">
        <f t="shared" si="2"/>
        <v>4.8313109796280958E-2</v>
      </c>
      <c r="P13" s="23">
        <f t="shared" si="3"/>
        <v>5.6830383590997242E-2</v>
      </c>
      <c r="Q13" s="70">
        <v>0</v>
      </c>
      <c r="R13" s="21">
        <v>0</v>
      </c>
      <c r="S13" s="23">
        <f t="shared" si="4"/>
        <v>0</v>
      </c>
    </row>
    <row r="14" spans="1:19" ht="63.75" x14ac:dyDescent="0.25">
      <c r="A14" s="17"/>
      <c r="B14" s="19">
        <v>5005135</v>
      </c>
      <c r="C14" s="19" t="s">
        <v>1952</v>
      </c>
      <c r="D14" s="68">
        <v>3000679</v>
      </c>
      <c r="E14" s="19" t="s">
        <v>1947</v>
      </c>
      <c r="F14" s="69">
        <v>533</v>
      </c>
      <c r="G14" s="19" t="s">
        <v>899</v>
      </c>
      <c r="H14" s="20">
        <v>2.0556369999999999</v>
      </c>
      <c r="I14" s="21">
        <v>2.0556369999999999</v>
      </c>
      <c r="J14" s="21">
        <f t="shared" si="0"/>
        <v>0.56549340300261974</v>
      </c>
      <c r="K14" s="21">
        <v>0.29034120379947126</v>
      </c>
      <c r="L14" s="21">
        <v>0.13775973953306675</v>
      </c>
      <c r="M14" s="21">
        <v>0.13739245967008173</v>
      </c>
      <c r="N14" s="22">
        <f t="shared" si="1"/>
        <v>0.1412414759023462</v>
      </c>
      <c r="O14" s="22">
        <f t="shared" si="2"/>
        <v>0.20825707230047816</v>
      </c>
      <c r="P14" s="23">
        <f t="shared" si="3"/>
        <v>0.275093999087689</v>
      </c>
      <c r="Q14" s="70">
        <v>0</v>
      </c>
      <c r="R14" s="21">
        <v>0</v>
      </c>
      <c r="S14" s="23">
        <f t="shared" si="4"/>
        <v>0</v>
      </c>
    </row>
    <row r="15" spans="1:19" ht="25.5" x14ac:dyDescent="0.25">
      <c r="A15" s="17"/>
      <c r="B15" s="19">
        <v>5005730</v>
      </c>
      <c r="C15" s="19" t="s">
        <v>1953</v>
      </c>
      <c r="D15" s="68">
        <v>3000679</v>
      </c>
      <c r="E15" s="19" t="s">
        <v>1947</v>
      </c>
      <c r="F15" s="69">
        <v>444</v>
      </c>
      <c r="G15" s="19" t="s">
        <v>1955</v>
      </c>
      <c r="H15" s="20">
        <v>42.217028000000006</v>
      </c>
      <c r="I15" s="21">
        <v>43.197845000000008</v>
      </c>
      <c r="J15" s="21">
        <f t="shared" si="0"/>
        <v>8.9452773506563972</v>
      </c>
      <c r="K15" s="21">
        <v>4.1202526327615487</v>
      </c>
      <c r="L15" s="21">
        <v>2.7625614599674009</v>
      </c>
      <c r="M15" s="21">
        <v>2.0624632579274476</v>
      </c>
      <c r="N15" s="22">
        <f t="shared" si="1"/>
        <v>9.5380976360314923E-2</v>
      </c>
      <c r="O15" s="22">
        <f t="shared" si="2"/>
        <v>0.15933234847083108</v>
      </c>
      <c r="P15" s="23">
        <f t="shared" si="3"/>
        <v>0.20707693521879147</v>
      </c>
      <c r="Q15" s="70">
        <v>1</v>
      </c>
      <c r="R15" s="21">
        <v>0</v>
      </c>
      <c r="S15" s="23">
        <f t="shared" si="4"/>
        <v>0</v>
      </c>
    </row>
    <row r="16" spans="1:19" ht="25.5" x14ac:dyDescent="0.25">
      <c r="A16" s="17"/>
      <c r="B16" s="19">
        <v>5005731</v>
      </c>
      <c r="C16" s="19" t="s">
        <v>1954</v>
      </c>
      <c r="D16" s="68">
        <v>3000679</v>
      </c>
      <c r="E16" s="19" t="s">
        <v>1947</v>
      </c>
      <c r="F16" s="69">
        <v>444</v>
      </c>
      <c r="G16" s="19" t="s">
        <v>1955</v>
      </c>
      <c r="H16" s="20">
        <v>4.9991059999999994</v>
      </c>
      <c r="I16" s="21">
        <v>12.408306</v>
      </c>
      <c r="J16" s="21">
        <f t="shared" si="0"/>
        <v>0.44702443008372938</v>
      </c>
      <c r="K16" s="21">
        <v>6.5093008394796925E-2</v>
      </c>
      <c r="L16" s="21">
        <v>0.17156814880581805</v>
      </c>
      <c r="M16" s="21">
        <v>0.2103632728831144</v>
      </c>
      <c r="N16" s="22">
        <f t="shared" si="1"/>
        <v>5.245922239087022E-3</v>
      </c>
      <c r="O16" s="22">
        <f t="shared" si="2"/>
        <v>1.9072801492856076E-2</v>
      </c>
      <c r="P16" s="23">
        <f t="shared" si="3"/>
        <v>3.6026225504410467E-2</v>
      </c>
      <c r="Q16" s="70">
        <v>21</v>
      </c>
      <c r="R16" s="21">
        <v>0</v>
      </c>
      <c r="S16" s="23">
        <f t="shared" si="4"/>
        <v>0</v>
      </c>
    </row>
    <row r="17" spans="1:19" ht="15.75" thickBot="1" x14ac:dyDescent="0.3">
      <c r="A17" s="41" t="s">
        <v>302</v>
      </c>
      <c r="B17" s="43"/>
      <c r="C17" s="43"/>
      <c r="D17" s="65"/>
      <c r="E17" s="43"/>
      <c r="F17" s="66"/>
      <c r="G17" s="43"/>
      <c r="H17" s="44">
        <f t="shared" ref="H17:M17" ca="1" si="5">OFFSET(H17,-MATCH("PROYECTOS",$A$8:$A$26,0)-1,0)-(OFFSET(H17,-MATCH("PROYECTOS",$A$8:$A$26,0),0))</f>
        <v>0</v>
      </c>
      <c r="I17" s="45">
        <f t="shared" ca="1" si="5"/>
        <v>0.12000000000000455</v>
      </c>
      <c r="J17" s="45">
        <f t="shared" ca="1" si="5"/>
        <v>5.7453999295830727E-2</v>
      </c>
      <c r="K17" s="45">
        <f t="shared" ca="1" si="5"/>
        <v>1.6499999910593033E-2</v>
      </c>
      <c r="L17" s="45">
        <f t="shared" ca="1" si="5"/>
        <v>2.4453999474644661E-2</v>
      </c>
      <c r="M17" s="45">
        <f t="shared" ca="1" si="5"/>
        <v>1.6499999910593033E-2</v>
      </c>
      <c r="N17" s="46">
        <f t="shared" ca="1" si="1"/>
        <v>0.13749999925493672</v>
      </c>
      <c r="O17" s="46">
        <f t="shared" ca="1" si="2"/>
        <v>0.34128332821030116</v>
      </c>
      <c r="P17" s="47">
        <f t="shared" ca="1" si="3"/>
        <v>0.47878332746523788</v>
      </c>
      <c r="Q17" s="67"/>
      <c r="R17" s="45"/>
      <c r="S17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topLeftCell="A13" workbookViewId="0">
      <selection activeCell="A35" sqref="A35:L35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129</v>
      </c>
      <c r="B1" s="50" t="s">
        <v>88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1958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51.149677999999994</v>
      </c>
      <c r="E6" s="14">
        <v>54.799469000000023</v>
      </c>
      <c r="F6" s="14">
        <v>15.22930377050676</v>
      </c>
      <c r="G6" s="14">
        <v>7.440787821918093</v>
      </c>
      <c r="H6" s="14">
        <v>4.4381910307142505</v>
      </c>
      <c r="I6" s="14">
        <v>3.350324917874417</v>
      </c>
      <c r="J6" s="15">
        <v>0.13578211536900275</v>
      </c>
      <c r="K6" s="15">
        <v>0.21677178756298421</v>
      </c>
      <c r="L6" s="16">
        <v>0.27790969599553517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31.992948000000005</v>
      </c>
      <c r="E7" s="38">
        <f ca="1">SUM(E8:OFFSET(E6,MATCH("GOBIERNOS REGIONALES",$A$8:$A$50,0),0))</f>
        <v>32.134793000000009</v>
      </c>
      <c r="F7" s="38">
        <f ca="1">SUM(F8:OFFSET(F6,MATCH("GOBIERNOS REGIONALES",$A$8:$A$50,0),0))</f>
        <v>10.851800726069484</v>
      </c>
      <c r="G7" s="38">
        <f ca="1">SUM(G8:OFFSET(G6,MATCH("GOBIERNOS REGIONALES",$A$8:$A$50,0),0))</f>
        <v>5.5047946335644156</v>
      </c>
      <c r="H7" s="38">
        <f ca="1">SUM(H8:OFFSET(H6,MATCH("GOBIERNOS REGIONALES",$A$8:$A$50,0),0))</f>
        <v>3.2962839910255468</v>
      </c>
      <c r="I7" s="38">
        <f ca="1">SUM(I8:OFFSET(I6,MATCH("GOBIERNOS REGIONALES",$A$8:$A$50,0),0))</f>
        <v>2.0507221014795221</v>
      </c>
      <c r="J7" s="39">
        <f ca="1">IFERROR(G7/E7,0)</f>
        <v>0.17130325481058534</v>
      </c>
      <c r="K7" s="39">
        <f ca="1">IFERROR(SUM(G7,H7)/E7,0)</f>
        <v>0.27388004723073711</v>
      </c>
      <c r="L7" s="40">
        <f ca="1">IFERROR(SUM(G7,H7,I7)/E7,0)</f>
        <v>0.33769630089322439</v>
      </c>
      <c r="M7" s="4"/>
    </row>
    <row r="8" spans="1:13" x14ac:dyDescent="0.25">
      <c r="A8" s="17"/>
      <c r="B8" s="18">
        <v>11</v>
      </c>
      <c r="C8" s="19" t="s">
        <v>115</v>
      </c>
      <c r="D8" s="20">
        <v>3.035253</v>
      </c>
      <c r="E8" s="21">
        <v>1.2137259999999999</v>
      </c>
      <c r="F8" s="21">
        <f t="shared" ref="F8:F36" si="0">SUM(G8,H8,I8)</f>
        <v>0.33247172251867596</v>
      </c>
      <c r="G8" s="21">
        <v>2.4724359769606963E-2</v>
      </c>
      <c r="H8" s="21">
        <v>2.4939920331235044E-2</v>
      </c>
      <c r="I8" s="21">
        <v>0.28280744241783395</v>
      </c>
      <c r="J8" s="22">
        <f t="shared" ref="J8:J36" si="1">IFERROR(G8/E8,0)</f>
        <v>2.0370627118152667E-2</v>
      </c>
      <c r="K8" s="22">
        <f t="shared" ref="K8:K36" si="2">IFERROR(SUM(G8,H8)/E8,0)</f>
        <v>4.0918856563048014E-2</v>
      </c>
      <c r="L8" s="23">
        <f t="shared" ref="L8:L36" si="3">IFERROR(SUM(G8,H8,I8)/E8,0)</f>
        <v>0.27392650608018282</v>
      </c>
      <c r="M8" s="4"/>
    </row>
    <row r="9" spans="1:13" ht="25.5" x14ac:dyDescent="0.25">
      <c r="A9" s="17"/>
      <c r="B9" s="18">
        <v>137</v>
      </c>
      <c r="C9" s="19" t="s">
        <v>150</v>
      </c>
      <c r="D9" s="20">
        <v>28.957695000000005</v>
      </c>
      <c r="E9" s="21">
        <v>30.921067000000011</v>
      </c>
      <c r="F9" s="21">
        <f t="shared" si="0"/>
        <v>10.519329003550808</v>
      </c>
      <c r="G9" s="21">
        <v>5.4800702737948086</v>
      </c>
      <c r="H9" s="21">
        <v>3.2713440706943118</v>
      </c>
      <c r="I9" s="21">
        <v>1.7679146590616881</v>
      </c>
      <c r="J9" s="22">
        <f t="shared" si="1"/>
        <v>0.17722772224499259</v>
      </c>
      <c r="K9" s="22">
        <f t="shared" si="2"/>
        <v>0.28302433239089442</v>
      </c>
      <c r="L9" s="23">
        <f t="shared" si="3"/>
        <v>0.34019941820089211</v>
      </c>
      <c r="M9" s="4"/>
    </row>
    <row r="10" spans="1:13" x14ac:dyDescent="0.25">
      <c r="A10" s="34" t="s">
        <v>214</v>
      </c>
      <c r="B10" s="57"/>
      <c r="C10" s="36"/>
      <c r="D10" s="37">
        <f ca="1">SUM(D11:OFFSET(D9,(MATCH("GOBIERNOS LOCALES",$A$8:$A$50,0)-MATCH("GOBIERNOS REGIONALES",$A$8:$A$50,0)),0))</f>
        <v>17.233557999999999</v>
      </c>
      <c r="E10" s="38">
        <f ca="1">SUM(E11:OFFSET(E9,(MATCH("GOBIERNOS LOCALES",$A$8:$A$50,0)-MATCH("GOBIERNOS REGIONALES",$A$8:$A$50,0)),0))</f>
        <v>20.810831</v>
      </c>
      <c r="F10" s="38">
        <f ca="1">SUM(F11:OFFSET(F9,(MATCH("GOBIERNOS LOCALES",$A$8:$A$50,0)-MATCH("GOBIERNOS REGIONALES",$A$8:$A$50,0)),0))</f>
        <v>4.3669922440891469</v>
      </c>
      <c r="G10" s="38">
        <f ca="1">SUM(G11:OFFSET(G9,(MATCH("GOBIERNOS LOCALES",$A$8:$A$50,0)-MATCH("GOBIERNOS REGIONALES",$A$8:$A$50,0)),0))</f>
        <v>1.9338431883097655</v>
      </c>
      <c r="H10" s="38">
        <f ca="1">SUM(H11:OFFSET(H9,(MATCH("GOBIERNOS LOCALES",$A$8:$A$50,0)-MATCH("GOBIERNOS REGIONALES",$A$8:$A$50,0)),0))</f>
        <v>1.1402342396295353</v>
      </c>
      <c r="I10" s="38">
        <f ca="1">SUM(I11:OFFSET(I9,(MATCH("GOBIERNOS LOCALES",$A$8:$A$50,0)-MATCH("GOBIERNOS REGIONALES",$A$8:$A$50,0)),0))</f>
        <v>1.292914816149846</v>
      </c>
      <c r="J10" s="39">
        <f t="shared" ca="1" si="1"/>
        <v>9.2924842276109282E-2</v>
      </c>
      <c r="K10" s="39">
        <f t="shared" ca="1" si="2"/>
        <v>0.14771526557201395</v>
      </c>
      <c r="L10" s="40">
        <f t="shared" ca="1" si="3"/>
        <v>0.20984228088196702</v>
      </c>
      <c r="M10" s="4"/>
    </row>
    <row r="11" spans="1:13" x14ac:dyDescent="0.25">
      <c r="A11" s="17"/>
      <c r="B11" s="18">
        <v>440</v>
      </c>
      <c r="C11" s="19" t="s">
        <v>215</v>
      </c>
      <c r="D11" s="20">
        <v>0.20875700000000005</v>
      </c>
      <c r="E11" s="21">
        <v>1.3529359999999999</v>
      </c>
      <c r="F11" s="21">
        <f t="shared" si="0"/>
        <v>0.12548117769256351</v>
      </c>
      <c r="G11" s="21">
        <v>2.0377849494252587E-2</v>
      </c>
      <c r="H11" s="21">
        <v>4.4933798752026632E-2</v>
      </c>
      <c r="I11" s="21">
        <v>6.0169529446284287E-2</v>
      </c>
      <c r="J11" s="22">
        <f t="shared" si="1"/>
        <v>1.5061946384938081E-2</v>
      </c>
      <c r="K11" s="22">
        <f t="shared" si="2"/>
        <v>4.8274011665207534E-2</v>
      </c>
      <c r="L11" s="23">
        <f t="shared" si="3"/>
        <v>9.2747312284220035E-2</v>
      </c>
      <c r="M11" s="4"/>
    </row>
    <row r="12" spans="1:13" x14ac:dyDescent="0.25">
      <c r="A12" s="17"/>
      <c r="B12" s="18">
        <v>441</v>
      </c>
      <c r="C12" s="19" t="s">
        <v>216</v>
      </c>
      <c r="D12" s="20">
        <v>1.0559339999999997</v>
      </c>
      <c r="E12" s="21">
        <v>1.0059499999999997</v>
      </c>
      <c r="F12" s="21">
        <f t="shared" si="0"/>
        <v>0.16037733066661986</v>
      </c>
      <c r="G12" s="21">
        <v>3.6003279939905042E-2</v>
      </c>
      <c r="H12" s="21">
        <v>4.4552389561431482E-2</v>
      </c>
      <c r="I12" s="21">
        <v>7.9821661165283331E-2</v>
      </c>
      <c r="J12" s="22">
        <f t="shared" si="1"/>
        <v>3.5790327491331632E-2</v>
      </c>
      <c r="K12" s="22">
        <f t="shared" si="2"/>
        <v>8.0079198271620411E-2</v>
      </c>
      <c r="L12" s="23">
        <f t="shared" si="3"/>
        <v>0.15942872972475761</v>
      </c>
      <c r="M12" s="4"/>
    </row>
    <row r="13" spans="1:13" x14ac:dyDescent="0.25">
      <c r="A13" s="17"/>
      <c r="B13" s="18">
        <v>442</v>
      </c>
      <c r="C13" s="19" t="s">
        <v>217</v>
      </c>
      <c r="D13" s="20">
        <v>0.97403099999999987</v>
      </c>
      <c r="E13" s="21">
        <v>0.97603099999999987</v>
      </c>
      <c r="F13" s="21">
        <f t="shared" si="0"/>
        <v>0.20662467919100891</v>
      </c>
      <c r="G13" s="21">
        <v>0.11040260929439683</v>
      </c>
      <c r="H13" s="21">
        <v>4.9563159587705741E-2</v>
      </c>
      <c r="I13" s="21">
        <v>4.6658910308906343E-2</v>
      </c>
      <c r="J13" s="22">
        <f t="shared" si="1"/>
        <v>0.11311383480073567</v>
      </c>
      <c r="K13" s="22">
        <f t="shared" si="2"/>
        <v>0.16389414770852831</v>
      </c>
      <c r="L13" s="23">
        <f t="shared" si="3"/>
        <v>0.2116988898826051</v>
      </c>
      <c r="M13" s="4"/>
    </row>
    <row r="14" spans="1:13" x14ac:dyDescent="0.25">
      <c r="A14" s="17"/>
      <c r="B14" s="18">
        <v>443</v>
      </c>
      <c r="C14" s="19" t="s">
        <v>218</v>
      </c>
      <c r="D14" s="20">
        <v>1.5051059999999996</v>
      </c>
      <c r="E14" s="21">
        <v>1.5137259999999997</v>
      </c>
      <c r="F14" s="21">
        <f t="shared" si="0"/>
        <v>0.45909544060123153</v>
      </c>
      <c r="G14" s="21">
        <v>0.21018909056147095</v>
      </c>
      <c r="H14" s="21">
        <v>0.12515465922479052</v>
      </c>
      <c r="I14" s="21">
        <v>0.12375169081497006</v>
      </c>
      <c r="J14" s="22">
        <f t="shared" si="1"/>
        <v>0.13885544052323273</v>
      </c>
      <c r="K14" s="22">
        <f t="shared" si="2"/>
        <v>0.2215353041344745</v>
      </c>
      <c r="L14" s="23">
        <f t="shared" si="3"/>
        <v>0.30328833659541532</v>
      </c>
      <c r="M14" s="4"/>
    </row>
    <row r="15" spans="1:13" x14ac:dyDescent="0.25">
      <c r="A15" s="17"/>
      <c r="B15" s="18">
        <v>444</v>
      </c>
      <c r="C15" s="19" t="s">
        <v>219</v>
      </c>
      <c r="D15" s="20">
        <v>0.46718899999999997</v>
      </c>
      <c r="E15" s="21">
        <v>0.50956499999999993</v>
      </c>
      <c r="F15" s="21">
        <f t="shared" si="0"/>
        <v>0.11882280939607881</v>
      </c>
      <c r="G15" s="21">
        <v>5.0916629552375525E-2</v>
      </c>
      <c r="H15" s="21">
        <v>3.0355460250575561E-2</v>
      </c>
      <c r="I15" s="21">
        <v>3.7550719593127724E-2</v>
      </c>
      <c r="J15" s="22">
        <f t="shared" si="1"/>
        <v>9.9921755914114063E-2</v>
      </c>
      <c r="K15" s="22">
        <f t="shared" si="2"/>
        <v>0.15949307704208707</v>
      </c>
      <c r="L15" s="23">
        <f t="shared" si="3"/>
        <v>0.2331847936888892</v>
      </c>
      <c r="M15" s="4"/>
    </row>
    <row r="16" spans="1:13" x14ac:dyDescent="0.25">
      <c r="A16" s="17"/>
      <c r="B16" s="18">
        <v>445</v>
      </c>
      <c r="C16" s="19" t="s">
        <v>220</v>
      </c>
      <c r="D16" s="20">
        <v>0.88926900000000009</v>
      </c>
      <c r="E16" s="21">
        <v>1.258596</v>
      </c>
      <c r="F16" s="21">
        <f t="shared" si="0"/>
        <v>0.2372856027650414</v>
      </c>
      <c r="G16" s="21">
        <v>0.14106929183617467</v>
      </c>
      <c r="H16" s="21">
        <v>6.349448072433006E-2</v>
      </c>
      <c r="I16" s="21">
        <v>3.2721830204536673E-2</v>
      </c>
      <c r="J16" s="22">
        <f t="shared" si="1"/>
        <v>0.11208464974954208</v>
      </c>
      <c r="K16" s="22">
        <f t="shared" si="2"/>
        <v>0.16253330898914722</v>
      </c>
      <c r="L16" s="23">
        <f t="shared" si="3"/>
        <v>0.1885319854544599</v>
      </c>
      <c r="M16" s="4"/>
    </row>
    <row r="17" spans="1:13" x14ac:dyDescent="0.25">
      <c r="A17" s="17"/>
      <c r="B17" s="18">
        <v>446</v>
      </c>
      <c r="C17" s="19" t="s">
        <v>221</v>
      </c>
      <c r="D17" s="20">
        <v>0.47392699999999999</v>
      </c>
      <c r="E17" s="21">
        <v>0.7175410000000001</v>
      </c>
      <c r="F17" s="21">
        <f t="shared" si="0"/>
        <v>0.17810246870794799</v>
      </c>
      <c r="G17" s="21">
        <v>7.8572020356659777E-2</v>
      </c>
      <c r="H17" s="21">
        <v>5.754282909038011E-2</v>
      </c>
      <c r="I17" s="21">
        <v>4.1987619260908104E-2</v>
      </c>
      <c r="J17" s="22">
        <f t="shared" si="1"/>
        <v>0.10950178506407267</v>
      </c>
      <c r="K17" s="22">
        <f t="shared" si="2"/>
        <v>0.18969626745654933</v>
      </c>
      <c r="L17" s="23">
        <f t="shared" si="3"/>
        <v>0.24821225366626851</v>
      </c>
      <c r="M17" s="4"/>
    </row>
    <row r="18" spans="1:13" x14ac:dyDescent="0.25">
      <c r="A18" s="17"/>
      <c r="B18" s="18">
        <v>447</v>
      </c>
      <c r="C18" s="19" t="s">
        <v>222</v>
      </c>
      <c r="D18" s="20">
        <v>0.32096399999999997</v>
      </c>
      <c r="E18" s="21">
        <v>0.3601049999999999</v>
      </c>
      <c r="F18" s="21">
        <f t="shared" si="0"/>
        <v>0.13137070945231244</v>
      </c>
      <c r="G18" s="21">
        <v>4.4771100365323946E-2</v>
      </c>
      <c r="H18" s="21">
        <v>4.0195949426561128E-2</v>
      </c>
      <c r="I18" s="21">
        <v>4.6403659660427365E-2</v>
      </c>
      <c r="J18" s="22">
        <f t="shared" si="1"/>
        <v>0.12432790537572086</v>
      </c>
      <c r="K18" s="22">
        <f t="shared" si="2"/>
        <v>0.23595076378246649</v>
      </c>
      <c r="L18" s="23">
        <f t="shared" si="3"/>
        <v>0.36481223379934319</v>
      </c>
      <c r="M18" s="4"/>
    </row>
    <row r="19" spans="1:13" x14ac:dyDescent="0.25">
      <c r="A19" s="17"/>
      <c r="B19" s="18">
        <v>448</v>
      </c>
      <c r="C19" s="19" t="s">
        <v>223</v>
      </c>
      <c r="D19" s="20">
        <v>0.64775000000000005</v>
      </c>
      <c r="E19" s="21">
        <v>0.67090000000000005</v>
      </c>
      <c r="F19" s="21">
        <f t="shared" si="0"/>
        <v>9.8509248475238564E-2</v>
      </c>
      <c r="G19" s="21">
        <v>4.4076109028537758E-2</v>
      </c>
      <c r="H19" s="21">
        <v>3.0794439708188293E-2</v>
      </c>
      <c r="I19" s="21">
        <v>2.3638699738512514E-2</v>
      </c>
      <c r="J19" s="22">
        <f t="shared" si="1"/>
        <v>6.5696987671095178E-2</v>
      </c>
      <c r="K19" s="22">
        <f t="shared" si="2"/>
        <v>0.11159718100570286</v>
      </c>
      <c r="L19" s="23">
        <f t="shared" si="3"/>
        <v>0.14683149273399695</v>
      </c>
      <c r="M19" s="4"/>
    </row>
    <row r="20" spans="1:13" x14ac:dyDescent="0.25">
      <c r="A20" s="17"/>
      <c r="B20" s="18">
        <v>449</v>
      </c>
      <c r="C20" s="19" t="s">
        <v>224</v>
      </c>
      <c r="D20" s="20">
        <v>0.90172199999999991</v>
      </c>
      <c r="E20" s="21">
        <v>0.90172199999999991</v>
      </c>
      <c r="F20" s="21">
        <f t="shared" si="0"/>
        <v>0.1574656635930296</v>
      </c>
      <c r="G20" s="21">
        <v>7.8152641610358842E-2</v>
      </c>
      <c r="H20" s="21">
        <v>3.453829115460394E-2</v>
      </c>
      <c r="I20" s="21">
        <v>4.4774730828066822E-2</v>
      </c>
      <c r="J20" s="22">
        <f t="shared" si="1"/>
        <v>8.6670439015970394E-2</v>
      </c>
      <c r="K20" s="22">
        <f t="shared" si="2"/>
        <v>0.12497303244787505</v>
      </c>
      <c r="L20" s="23">
        <f t="shared" si="3"/>
        <v>0.17462772738496968</v>
      </c>
      <c r="M20" s="4"/>
    </row>
    <row r="21" spans="1:13" x14ac:dyDescent="0.25">
      <c r="A21" s="17"/>
      <c r="B21" s="18">
        <v>450</v>
      </c>
      <c r="C21" s="19" t="s">
        <v>225</v>
      </c>
      <c r="D21" s="20">
        <v>0.46142100000000003</v>
      </c>
      <c r="E21" s="21">
        <v>0.51936199999999999</v>
      </c>
      <c r="F21" s="21">
        <f t="shared" si="0"/>
        <v>0.12563157086970023</v>
      </c>
      <c r="G21" s="21">
        <v>8.6497130992938764E-2</v>
      </c>
      <c r="H21" s="21">
        <v>1.0343180172640132E-2</v>
      </c>
      <c r="I21" s="21">
        <v>2.879125970412133E-2</v>
      </c>
      <c r="J21" s="22">
        <f t="shared" si="1"/>
        <v>0.16654497439731586</v>
      </c>
      <c r="K21" s="22">
        <f t="shared" si="2"/>
        <v>0.18646013987465179</v>
      </c>
      <c r="L21" s="23">
        <f t="shared" si="3"/>
        <v>0.24189596248801459</v>
      </c>
      <c r="M21" s="4"/>
    </row>
    <row r="22" spans="1:13" x14ac:dyDescent="0.25">
      <c r="A22" s="17"/>
      <c r="B22" s="18">
        <v>451</v>
      </c>
      <c r="C22" s="19" t="s">
        <v>226</v>
      </c>
      <c r="D22" s="20">
        <v>0.56517399999999995</v>
      </c>
      <c r="E22" s="21">
        <v>0.56617400000000007</v>
      </c>
      <c r="F22" s="21">
        <f t="shared" si="0"/>
        <v>0.19561649898605538</v>
      </c>
      <c r="G22" s="21">
        <v>0.12528801013104385</v>
      </c>
      <c r="H22" s="21">
        <v>3.3052909420803189E-2</v>
      </c>
      <c r="I22" s="21">
        <v>3.7275579434208339E-2</v>
      </c>
      <c r="J22" s="22">
        <f t="shared" si="1"/>
        <v>0.22128887962188978</v>
      </c>
      <c r="K22" s="22">
        <f t="shared" si="2"/>
        <v>0.27966829905973606</v>
      </c>
      <c r="L22" s="23">
        <f t="shared" si="3"/>
        <v>0.34550597340403366</v>
      </c>
      <c r="M22" s="4"/>
    </row>
    <row r="23" spans="1:13" x14ac:dyDescent="0.25">
      <c r="A23" s="17"/>
      <c r="B23" s="18">
        <v>452</v>
      </c>
      <c r="C23" s="19" t="s">
        <v>227</v>
      </c>
      <c r="D23" s="20">
        <v>0.39064600000000005</v>
      </c>
      <c r="E23" s="21">
        <v>0.39064600000000005</v>
      </c>
      <c r="F23" s="21">
        <f t="shared" si="0"/>
        <v>5.820142048469279E-2</v>
      </c>
      <c r="G23" s="21">
        <v>4.689993045758456E-2</v>
      </c>
      <c r="H23" s="21">
        <v>2.7872899372596294E-3</v>
      </c>
      <c r="I23" s="21">
        <v>8.5142000898486003E-3</v>
      </c>
      <c r="J23" s="22">
        <f t="shared" si="1"/>
        <v>0.12005736768732959</v>
      </c>
      <c r="K23" s="22">
        <f t="shared" si="2"/>
        <v>0.12719244634488561</v>
      </c>
      <c r="L23" s="23">
        <f t="shared" si="3"/>
        <v>0.14898762686599321</v>
      </c>
      <c r="M23" s="4"/>
    </row>
    <row r="24" spans="1:13" x14ac:dyDescent="0.25">
      <c r="A24" s="17"/>
      <c r="B24" s="18">
        <v>453</v>
      </c>
      <c r="C24" s="19" t="s">
        <v>228</v>
      </c>
      <c r="D24" s="20">
        <v>0.24438800000000005</v>
      </c>
      <c r="E24" s="21">
        <v>0.245449</v>
      </c>
      <c r="F24" s="21">
        <f t="shared" si="0"/>
        <v>1.4276599991717376E-2</v>
      </c>
      <c r="G24" s="21">
        <v>8.7166000303113833E-3</v>
      </c>
      <c r="H24" s="21">
        <v>1.500000013038516E-3</v>
      </c>
      <c r="I24" s="21">
        <v>4.0599999483674765E-3</v>
      </c>
      <c r="J24" s="22">
        <f t="shared" si="1"/>
        <v>3.5512876525516025E-2</v>
      </c>
      <c r="K24" s="22">
        <f t="shared" si="2"/>
        <v>4.1624125758711175E-2</v>
      </c>
      <c r="L24" s="23">
        <f t="shared" si="3"/>
        <v>5.8165239995752176E-2</v>
      </c>
      <c r="M24" s="4"/>
    </row>
    <row r="25" spans="1:13" x14ac:dyDescent="0.25">
      <c r="A25" s="17"/>
      <c r="B25" s="18">
        <v>454</v>
      </c>
      <c r="C25" s="19" t="s">
        <v>229</v>
      </c>
      <c r="D25" s="20">
        <v>0.37813600000000003</v>
      </c>
      <c r="E25" s="21">
        <v>0.83927300000000016</v>
      </c>
      <c r="F25" s="21">
        <f t="shared" si="0"/>
        <v>7.950606057420373E-2</v>
      </c>
      <c r="G25" s="21">
        <v>2.8615939590963535E-2</v>
      </c>
      <c r="H25" s="21">
        <v>1.8975090111780446E-2</v>
      </c>
      <c r="I25" s="21">
        <v>3.1915030871459749E-2</v>
      </c>
      <c r="J25" s="22">
        <f t="shared" si="1"/>
        <v>3.4096104117448706E-2</v>
      </c>
      <c r="K25" s="22">
        <f t="shared" si="2"/>
        <v>5.6705064624673944E-2</v>
      </c>
      <c r="L25" s="23">
        <f t="shared" si="3"/>
        <v>9.4732060454945782E-2</v>
      </c>
      <c r="M25" s="4"/>
    </row>
    <row r="26" spans="1:13" x14ac:dyDescent="0.25">
      <c r="A26" s="17"/>
      <c r="B26" s="18">
        <v>455</v>
      </c>
      <c r="C26" s="19" t="s">
        <v>230</v>
      </c>
      <c r="D26" s="20">
        <v>0.226134</v>
      </c>
      <c r="E26" s="21">
        <v>0.24336800000000003</v>
      </c>
      <c r="F26" s="21">
        <f t="shared" si="0"/>
        <v>4.7875369928078726E-2</v>
      </c>
      <c r="G26" s="21">
        <v>2.3987299879081547E-2</v>
      </c>
      <c r="H26" s="21">
        <v>1.193886979308445E-2</v>
      </c>
      <c r="I26" s="21">
        <v>1.1949200255912729E-2</v>
      </c>
      <c r="J26" s="22">
        <f t="shared" si="1"/>
        <v>9.8563902727891686E-2</v>
      </c>
      <c r="K26" s="22">
        <f t="shared" si="2"/>
        <v>0.14762076227016696</v>
      </c>
      <c r="L26" s="23">
        <f t="shared" si="3"/>
        <v>0.19672006972189737</v>
      </c>
      <c r="M26" s="4"/>
    </row>
    <row r="27" spans="1:13" x14ac:dyDescent="0.25">
      <c r="A27" s="17"/>
      <c r="B27" s="18">
        <v>456</v>
      </c>
      <c r="C27" s="19" t="s">
        <v>231</v>
      </c>
      <c r="D27" s="20">
        <v>2.5000000000000001E-3</v>
      </c>
      <c r="E27" s="21">
        <v>0.22106000000000001</v>
      </c>
      <c r="F27" s="21">
        <f t="shared" si="0"/>
        <v>0</v>
      </c>
      <c r="G27" s="21">
        <v>0</v>
      </c>
      <c r="H27" s="21">
        <v>0</v>
      </c>
      <c r="I27" s="21">
        <v>0</v>
      </c>
      <c r="J27" s="22">
        <f t="shared" si="1"/>
        <v>0</v>
      </c>
      <c r="K27" s="22">
        <f t="shared" si="2"/>
        <v>0</v>
      </c>
      <c r="L27" s="23">
        <f t="shared" si="3"/>
        <v>0</v>
      </c>
      <c r="M27" s="4"/>
    </row>
    <row r="28" spans="1:13" x14ac:dyDescent="0.25">
      <c r="A28" s="17"/>
      <c r="B28" s="18">
        <v>457</v>
      </c>
      <c r="C28" s="19" t="s">
        <v>232</v>
      </c>
      <c r="D28" s="20">
        <v>0.86170100000000005</v>
      </c>
      <c r="E28" s="21">
        <v>1.208928</v>
      </c>
      <c r="F28" s="21">
        <f t="shared" si="0"/>
        <v>0.20821352004713845</v>
      </c>
      <c r="G28" s="21">
        <v>4.4105329317972064E-2</v>
      </c>
      <c r="H28" s="21">
        <v>4.2652919350075535E-2</v>
      </c>
      <c r="I28" s="21">
        <v>0.12145527137909085</v>
      </c>
      <c r="J28" s="22">
        <f t="shared" si="1"/>
        <v>3.6483007522343812E-2</v>
      </c>
      <c r="K28" s="22">
        <f t="shared" si="2"/>
        <v>7.1764611844582632E-2</v>
      </c>
      <c r="L28" s="23">
        <f t="shared" si="3"/>
        <v>0.17222987642534415</v>
      </c>
      <c r="M28" s="4"/>
    </row>
    <row r="29" spans="1:13" x14ac:dyDescent="0.25">
      <c r="A29" s="17"/>
      <c r="B29" s="18">
        <v>458</v>
      </c>
      <c r="C29" s="19" t="s">
        <v>233</v>
      </c>
      <c r="D29" s="20">
        <v>1.3322940000000001</v>
      </c>
      <c r="E29" s="21">
        <v>1.5929880000000001</v>
      </c>
      <c r="F29" s="21">
        <f t="shared" si="0"/>
        <v>0.31471218042133842</v>
      </c>
      <c r="G29" s="21">
        <v>0.13354590046219528</v>
      </c>
      <c r="H29" s="21">
        <v>8.76789494723198E-2</v>
      </c>
      <c r="I29" s="21">
        <v>9.3487330486823339E-2</v>
      </c>
      <c r="J29" s="22">
        <f t="shared" si="1"/>
        <v>8.3833588490431363E-2</v>
      </c>
      <c r="K29" s="22">
        <f t="shared" si="2"/>
        <v>0.13887414715899621</v>
      </c>
      <c r="L29" s="23">
        <f t="shared" si="3"/>
        <v>0.19756092351062179</v>
      </c>
      <c r="M29" s="4"/>
    </row>
    <row r="30" spans="1:13" x14ac:dyDescent="0.25">
      <c r="A30" s="17"/>
      <c r="B30" s="18">
        <v>459</v>
      </c>
      <c r="C30" s="19" t="s">
        <v>234</v>
      </c>
      <c r="D30" s="20">
        <v>1.0326230000000001</v>
      </c>
      <c r="E30" s="21">
        <v>1.1377740000000001</v>
      </c>
      <c r="F30" s="21">
        <f t="shared" si="0"/>
        <v>0.2437297334545292</v>
      </c>
      <c r="G30" s="21">
        <v>0.11985613210708834</v>
      </c>
      <c r="H30" s="21">
        <v>6.4767300893436186E-2</v>
      </c>
      <c r="I30" s="21">
        <v>5.9106300454004668E-2</v>
      </c>
      <c r="J30" s="22">
        <f t="shared" si="1"/>
        <v>0.1053426533802744</v>
      </c>
      <c r="K30" s="22">
        <f t="shared" si="2"/>
        <v>0.16226722793852252</v>
      </c>
      <c r="L30" s="23">
        <f t="shared" si="3"/>
        <v>0.21421629730906944</v>
      </c>
      <c r="M30" s="4"/>
    </row>
    <row r="31" spans="1:13" x14ac:dyDescent="0.25">
      <c r="A31" s="17"/>
      <c r="B31" s="18">
        <v>460</v>
      </c>
      <c r="C31" s="19" t="s">
        <v>235</v>
      </c>
      <c r="D31" s="20">
        <v>0.8416499999999999</v>
      </c>
      <c r="E31" s="21">
        <v>0.84914999999999985</v>
      </c>
      <c r="F31" s="21">
        <f t="shared" si="0"/>
        <v>0.27282852672033187</v>
      </c>
      <c r="G31" s="21">
        <v>0.13459105380388792</v>
      </c>
      <c r="H31" s="21">
        <v>7.1440881274611456E-2</v>
      </c>
      <c r="I31" s="21">
        <v>6.6796591641832492E-2</v>
      </c>
      <c r="J31" s="22">
        <f t="shared" si="1"/>
        <v>0.15850091715702519</v>
      </c>
      <c r="K31" s="22">
        <f t="shared" si="2"/>
        <v>0.24263314500206018</v>
      </c>
      <c r="L31" s="23">
        <f t="shared" si="3"/>
        <v>0.32129603335138895</v>
      </c>
      <c r="M31" s="4"/>
    </row>
    <row r="32" spans="1:13" x14ac:dyDescent="0.25">
      <c r="A32" s="17"/>
      <c r="B32" s="18">
        <v>461</v>
      </c>
      <c r="C32" s="19" t="s">
        <v>236</v>
      </c>
      <c r="D32" s="20">
        <v>0.93786600000000009</v>
      </c>
      <c r="E32" s="21">
        <v>0.93486599999999997</v>
      </c>
      <c r="F32" s="21">
        <f t="shared" si="0"/>
        <v>0.20061598768370459</v>
      </c>
      <c r="G32" s="21">
        <v>5.5831600438978057E-2</v>
      </c>
      <c r="H32" s="21">
        <v>7.7268568624276668E-2</v>
      </c>
      <c r="I32" s="21">
        <v>6.7515818620449863E-2</v>
      </c>
      <c r="J32" s="22">
        <f t="shared" si="1"/>
        <v>5.972150066317318E-2</v>
      </c>
      <c r="K32" s="22">
        <f t="shared" si="2"/>
        <v>0.14237352632704017</v>
      </c>
      <c r="L32" s="23">
        <f t="shared" si="3"/>
        <v>0.21459330822139708</v>
      </c>
      <c r="M32" s="4"/>
    </row>
    <row r="33" spans="1:13" x14ac:dyDescent="0.25">
      <c r="A33" s="17"/>
      <c r="B33" s="18">
        <v>462</v>
      </c>
      <c r="C33" s="19" t="s">
        <v>237</v>
      </c>
      <c r="D33" s="20">
        <v>0.10624300000000002</v>
      </c>
      <c r="E33" s="21">
        <v>0.11567200000000001</v>
      </c>
      <c r="F33" s="21">
        <f t="shared" si="0"/>
        <v>2.3356430152489338E-2</v>
      </c>
      <c r="G33" s="21">
        <v>5.445359944133088E-3</v>
      </c>
      <c r="H33" s="21">
        <v>1.3180860150896478E-2</v>
      </c>
      <c r="I33" s="21">
        <v>4.7302100574597716E-3</v>
      </c>
      <c r="J33" s="22">
        <f t="shared" si="1"/>
        <v>4.7075869217555563E-2</v>
      </c>
      <c r="K33" s="22">
        <f t="shared" si="2"/>
        <v>0.16102617828886476</v>
      </c>
      <c r="L33" s="23">
        <f t="shared" si="3"/>
        <v>0.20191948053538744</v>
      </c>
      <c r="M33" s="4"/>
    </row>
    <row r="34" spans="1:13" x14ac:dyDescent="0.25">
      <c r="A34" s="17"/>
      <c r="B34" s="18">
        <v>463</v>
      </c>
      <c r="C34" s="19" t="s">
        <v>238</v>
      </c>
      <c r="D34" s="20">
        <v>1.4166060000000003</v>
      </c>
      <c r="E34" s="21">
        <v>1.687522</v>
      </c>
      <c r="F34" s="21">
        <f t="shared" si="0"/>
        <v>0.36377949275720312</v>
      </c>
      <c r="G34" s="21">
        <v>0.13951845025258081</v>
      </c>
      <c r="H34" s="21">
        <v>8.6823860600816261E-2</v>
      </c>
      <c r="I34" s="21">
        <v>0.13743718190380605</v>
      </c>
      <c r="J34" s="22">
        <f t="shared" si="1"/>
        <v>8.2676522292794291E-2</v>
      </c>
      <c r="K34" s="22">
        <f t="shared" si="2"/>
        <v>0.134127028182979</v>
      </c>
      <c r="L34" s="23">
        <f t="shared" si="3"/>
        <v>0.21557022234803641</v>
      </c>
      <c r="M34" s="4"/>
    </row>
    <row r="35" spans="1:13" x14ac:dyDescent="0.25">
      <c r="A35" s="17"/>
      <c r="B35" s="18">
        <v>464</v>
      </c>
      <c r="C35" s="19" t="s">
        <v>239</v>
      </c>
      <c r="D35" s="20">
        <v>0.99152700000000005</v>
      </c>
      <c r="E35" s="21">
        <v>0.99152700000000005</v>
      </c>
      <c r="F35" s="21">
        <f t="shared" si="0"/>
        <v>0.34551372147689108</v>
      </c>
      <c r="G35" s="21">
        <v>0.16641382886155043</v>
      </c>
      <c r="H35" s="21">
        <v>9.669810233390308E-2</v>
      </c>
      <c r="I35" s="21">
        <v>8.240179028143757E-2</v>
      </c>
      <c r="J35" s="22">
        <f t="shared" si="1"/>
        <v>0.16783590246312044</v>
      </c>
      <c r="K35" s="22">
        <f t="shared" si="2"/>
        <v>0.26536032926531855</v>
      </c>
      <c r="L35" s="23">
        <f t="shared" si="3"/>
        <v>0.34846627623543391</v>
      </c>
      <c r="M35" s="4"/>
    </row>
    <row r="36" spans="1:13" ht="15.75" thickBot="1" x14ac:dyDescent="0.3">
      <c r="A36" s="41" t="s">
        <v>241</v>
      </c>
      <c r="B36" s="58"/>
      <c r="C36" s="43"/>
      <c r="D36" s="44">
        <v>1.9231720000000003</v>
      </c>
      <c r="E36" s="45">
        <v>1.8538449999999995</v>
      </c>
      <c r="F36" s="45">
        <f t="shared" si="0"/>
        <v>1.0510800348129123E-2</v>
      </c>
      <c r="G36" s="45">
        <v>2.1500000439118594E-3</v>
      </c>
      <c r="H36" s="45">
        <v>1.6728000591683667E-3</v>
      </c>
      <c r="I36" s="45">
        <v>6.6880002450488973E-3</v>
      </c>
      <c r="J36" s="46">
        <f t="shared" si="1"/>
        <v>1.159751782868503E-3</v>
      </c>
      <c r="K36" s="46">
        <f t="shared" si="2"/>
        <v>2.0620926253706361E-3</v>
      </c>
      <c r="L36" s="47">
        <f t="shared" si="3"/>
        <v>5.6697298577438387E-3</v>
      </c>
      <c r="M36" s="4"/>
    </row>
    <row r="37" spans="1:13" x14ac:dyDescent="0.25">
      <c r="D37" s="5"/>
      <c r="E37" s="5"/>
      <c r="F37" s="5"/>
      <c r="G37" s="5"/>
      <c r="H37" s="5"/>
      <c r="I37" s="5"/>
      <c r="J37" s="4"/>
      <c r="K37" s="4"/>
      <c r="L37" s="4"/>
      <c r="M37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129</v>
      </c>
      <c r="B1" s="51" t="s">
        <v>88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1959</v>
      </c>
      <c r="N2" s="72" t="s">
        <v>1981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51.149677999999994</v>
      </c>
      <c r="E6" s="14">
        <f ca="1">SUM(E7:OFFSET(E7,50,0))</f>
        <v>54.799469000000023</v>
      </c>
      <c r="F6" s="14">
        <f ca="1">SUM(F7:OFFSET(F7,50,0))</f>
        <v>15.22930377050676</v>
      </c>
      <c r="G6" s="14">
        <f ca="1">SUM(G7:OFFSET(G7,50,0))</f>
        <v>7.440787821918093</v>
      </c>
      <c r="H6" s="14">
        <f ca="1">SUM(H7:OFFSET(H7,50,0))</f>
        <v>4.4381910307142505</v>
      </c>
      <c r="I6" s="14">
        <f ca="1">SUM(I7:OFFSET(I7,50,0))</f>
        <v>3.350324917874417</v>
      </c>
      <c r="J6" s="15">
        <f ca="1">IFERROR(G6/E6,0)</f>
        <v>0.13578211536900275</v>
      </c>
      <c r="K6" s="15">
        <f ca="1">IFERROR(SUM(G6,H6)/E6,0)</f>
        <v>0.21677178756298421</v>
      </c>
      <c r="L6" s="16">
        <f ca="1">IFERROR(SUM(G6,H6,I6)/E6,0)</f>
        <v>0.27790969599553517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</v>
      </c>
      <c r="C7" s="19" t="s">
        <v>258</v>
      </c>
      <c r="D7" s="20">
        <v>0.26196500000000006</v>
      </c>
      <c r="E7" s="21">
        <v>1.4158440000000001</v>
      </c>
      <c r="F7" s="21">
        <f t="shared" ref="F7:F31" si="0">SUM(G7,H7,I7)</f>
        <v>0.12548117769256351</v>
      </c>
      <c r="G7" s="21">
        <v>2.0377849494252587E-2</v>
      </c>
      <c r="H7" s="21">
        <v>4.4933798752026632E-2</v>
      </c>
      <c r="I7" s="21">
        <v>6.0169529446284287E-2</v>
      </c>
      <c r="J7" s="22">
        <f t="shared" ref="J7:J31" si="1">IFERROR(G7/E7,0)</f>
        <v>1.4392722287379532E-2</v>
      </c>
      <c r="K7" s="22">
        <f t="shared" ref="K7:K31" si="2">IFERROR(SUM(G7,H7)/E7,0)</f>
        <v>4.6129127394175642E-2</v>
      </c>
      <c r="L7" s="23">
        <f t="shared" ref="L7:L31" si="3">IFERROR(SUM(G7,H7,I7)/E7,0)</f>
        <v>8.8626414839885953E-2</v>
      </c>
      <c r="M7" s="4"/>
      <c r="N7" t="s">
        <v>264</v>
      </c>
      <c r="O7" s="5">
        <v>0.34551372147689108</v>
      </c>
      <c r="P7" s="71">
        <v>0.34846627623543391</v>
      </c>
    </row>
    <row r="8" spans="1:16" x14ac:dyDescent="0.25">
      <c r="A8" s="17"/>
      <c r="B8" s="55">
        <v>2</v>
      </c>
      <c r="C8" s="19" t="s">
        <v>259</v>
      </c>
      <c r="D8" s="20">
        <v>1.0559339999999997</v>
      </c>
      <c r="E8" s="21">
        <v>1.0059500000000001</v>
      </c>
      <c r="F8" s="21">
        <f t="shared" si="0"/>
        <v>0.16037733066661986</v>
      </c>
      <c r="G8" s="21">
        <v>3.6003279939905042E-2</v>
      </c>
      <c r="H8" s="21">
        <v>4.4552389561431482E-2</v>
      </c>
      <c r="I8" s="21">
        <v>7.9821661165283331E-2</v>
      </c>
      <c r="J8" s="22">
        <f t="shared" si="1"/>
        <v>3.5790327491331611E-2</v>
      </c>
      <c r="K8" s="22">
        <f t="shared" si="2"/>
        <v>8.0079198271620369E-2</v>
      </c>
      <c r="L8" s="23">
        <f t="shared" si="3"/>
        <v>0.15942872972475752</v>
      </c>
      <c r="M8" s="4"/>
      <c r="N8" t="s">
        <v>272</v>
      </c>
      <c r="O8" s="5">
        <v>11.215580218826688</v>
      </c>
      <c r="P8" s="71">
        <v>0.33137762844951157</v>
      </c>
    </row>
    <row r="9" spans="1:16" x14ac:dyDescent="0.25">
      <c r="A9" s="17"/>
      <c r="B9" s="55">
        <v>3</v>
      </c>
      <c r="C9" s="19" t="s">
        <v>260</v>
      </c>
      <c r="D9" s="20">
        <v>0.97403099999999987</v>
      </c>
      <c r="E9" s="21">
        <v>0.97603099999999965</v>
      </c>
      <c r="F9" s="21">
        <f t="shared" si="0"/>
        <v>0.20662467919100891</v>
      </c>
      <c r="G9" s="21">
        <v>0.11040260929439683</v>
      </c>
      <c r="H9" s="21">
        <v>4.9563159587705741E-2</v>
      </c>
      <c r="I9" s="21">
        <v>4.6658910308906343E-2</v>
      </c>
      <c r="J9" s="22">
        <f t="shared" si="1"/>
        <v>0.1131138348007357</v>
      </c>
      <c r="K9" s="22">
        <f t="shared" si="2"/>
        <v>0.16389414770852834</v>
      </c>
      <c r="L9" s="23">
        <f t="shared" si="3"/>
        <v>0.21169888988260516</v>
      </c>
      <c r="M9" s="4"/>
      <c r="N9" t="s">
        <v>266</v>
      </c>
      <c r="O9" s="5">
        <v>0.13194350944831967</v>
      </c>
      <c r="P9" s="71">
        <v>0.33093348009741558</v>
      </c>
    </row>
    <row r="10" spans="1:16" x14ac:dyDescent="0.25">
      <c r="A10" s="17"/>
      <c r="B10" s="55">
        <v>4</v>
      </c>
      <c r="C10" s="19" t="s">
        <v>261</v>
      </c>
      <c r="D10" s="20">
        <v>1.5051060000000001</v>
      </c>
      <c r="E10" s="21">
        <v>1.5137260000000001</v>
      </c>
      <c r="F10" s="21">
        <f t="shared" si="0"/>
        <v>0.45909544060123153</v>
      </c>
      <c r="G10" s="21">
        <v>0.21018909056147095</v>
      </c>
      <c r="H10" s="21">
        <v>0.12515465922479052</v>
      </c>
      <c r="I10" s="21">
        <v>0.12375169081497006</v>
      </c>
      <c r="J10" s="22">
        <f t="shared" si="1"/>
        <v>0.1388554405232327</v>
      </c>
      <c r="K10" s="22">
        <f t="shared" si="2"/>
        <v>0.22153530413447442</v>
      </c>
      <c r="L10" s="23">
        <f t="shared" si="3"/>
        <v>0.30328833659541521</v>
      </c>
      <c r="M10" s="4"/>
      <c r="N10" t="s">
        <v>280</v>
      </c>
      <c r="O10" s="5">
        <v>0.27282852672033187</v>
      </c>
      <c r="P10" s="71">
        <v>0.32129603335138895</v>
      </c>
    </row>
    <row r="11" spans="1:16" x14ac:dyDescent="0.25">
      <c r="A11" s="17"/>
      <c r="B11" s="55">
        <v>5</v>
      </c>
      <c r="C11" s="19" t="s">
        <v>262</v>
      </c>
      <c r="D11" s="20">
        <v>0.52985199999999999</v>
      </c>
      <c r="E11" s="21">
        <v>0.57178600000000002</v>
      </c>
      <c r="F11" s="21">
        <f t="shared" si="0"/>
        <v>0.12240280947298743</v>
      </c>
      <c r="G11" s="21">
        <v>5.2816629584413022E-2</v>
      </c>
      <c r="H11" s="21">
        <v>3.1355460298073012E-2</v>
      </c>
      <c r="I11" s="21">
        <v>3.8230719590501394E-2</v>
      </c>
      <c r="J11" s="22">
        <f t="shared" si="1"/>
        <v>9.2371323509867362E-2</v>
      </c>
      <c r="K11" s="22">
        <f t="shared" si="2"/>
        <v>0.14720907801605151</v>
      </c>
      <c r="L11" s="23">
        <f t="shared" si="3"/>
        <v>0.21407101515774682</v>
      </c>
      <c r="M11" s="4"/>
      <c r="N11" t="s">
        <v>261</v>
      </c>
      <c r="O11" s="5">
        <v>0.45909544060123153</v>
      </c>
      <c r="P11" s="71">
        <v>0.30328833659541521</v>
      </c>
    </row>
    <row r="12" spans="1:16" x14ac:dyDescent="0.25">
      <c r="A12" s="17"/>
      <c r="B12" s="55">
        <v>6</v>
      </c>
      <c r="C12" s="19" t="s">
        <v>263</v>
      </c>
      <c r="D12" s="20">
        <v>0.88926900000000009</v>
      </c>
      <c r="E12" s="21">
        <v>1.2585959999999998</v>
      </c>
      <c r="F12" s="21">
        <f t="shared" si="0"/>
        <v>0.2372856027650414</v>
      </c>
      <c r="G12" s="21">
        <v>0.14106929183617467</v>
      </c>
      <c r="H12" s="21">
        <v>6.349448072433006E-2</v>
      </c>
      <c r="I12" s="21">
        <v>3.2721830204536673E-2</v>
      </c>
      <c r="J12" s="22">
        <f t="shared" si="1"/>
        <v>0.1120846497495421</v>
      </c>
      <c r="K12" s="22">
        <f t="shared" si="2"/>
        <v>0.16253330898914725</v>
      </c>
      <c r="L12" s="23">
        <f t="shared" si="3"/>
        <v>0.18853198545445993</v>
      </c>
      <c r="M12" s="4"/>
      <c r="N12" t="s">
        <v>270</v>
      </c>
      <c r="O12" s="5">
        <v>0.19681649904305232</v>
      </c>
      <c r="P12" s="71">
        <v>0.29489240482434148</v>
      </c>
    </row>
    <row r="13" spans="1:16" x14ac:dyDescent="0.25">
      <c r="A13" s="17"/>
      <c r="B13" s="55">
        <v>7</v>
      </c>
      <c r="C13" s="19" t="s">
        <v>264</v>
      </c>
      <c r="D13" s="20">
        <v>0.99152699999999983</v>
      </c>
      <c r="E13" s="21">
        <v>0.99152699999999994</v>
      </c>
      <c r="F13" s="21">
        <f t="shared" si="0"/>
        <v>0.34551372147689108</v>
      </c>
      <c r="G13" s="21">
        <v>0.16641382886155043</v>
      </c>
      <c r="H13" s="21">
        <v>9.669810233390308E-2</v>
      </c>
      <c r="I13" s="21">
        <v>8.240179028143757E-2</v>
      </c>
      <c r="J13" s="22">
        <f t="shared" si="1"/>
        <v>0.16783590246312047</v>
      </c>
      <c r="K13" s="22">
        <f t="shared" si="2"/>
        <v>0.26536032926531855</v>
      </c>
      <c r="L13" s="23">
        <f t="shared" si="3"/>
        <v>0.34846627623543391</v>
      </c>
      <c r="M13" s="4"/>
      <c r="N13" t="s">
        <v>265</v>
      </c>
      <c r="O13" s="5">
        <v>0.17810246870794799</v>
      </c>
      <c r="P13" s="71">
        <v>0.24821225366626853</v>
      </c>
    </row>
    <row r="14" spans="1:16" x14ac:dyDescent="0.25">
      <c r="A14" s="17"/>
      <c r="B14" s="55">
        <v>8</v>
      </c>
      <c r="C14" s="19" t="s">
        <v>265</v>
      </c>
      <c r="D14" s="20">
        <v>0.47392699999999993</v>
      </c>
      <c r="E14" s="21">
        <v>0.71754099999999998</v>
      </c>
      <c r="F14" s="21">
        <f t="shared" si="0"/>
        <v>0.17810246870794799</v>
      </c>
      <c r="G14" s="21">
        <v>7.8572020356659777E-2</v>
      </c>
      <c r="H14" s="21">
        <v>5.754282909038011E-2</v>
      </c>
      <c r="I14" s="21">
        <v>4.1987619260908104E-2</v>
      </c>
      <c r="J14" s="22">
        <f t="shared" si="1"/>
        <v>0.10950178506407268</v>
      </c>
      <c r="K14" s="22">
        <f t="shared" si="2"/>
        <v>0.18969626745654936</v>
      </c>
      <c r="L14" s="23">
        <f t="shared" si="3"/>
        <v>0.24821225366626853</v>
      </c>
      <c r="M14" s="4"/>
      <c r="N14" t="s">
        <v>269</v>
      </c>
      <c r="O14" s="5">
        <v>0.12638157090532331</v>
      </c>
      <c r="P14" s="71">
        <v>0.23980003169716144</v>
      </c>
    </row>
    <row r="15" spans="1:16" x14ac:dyDescent="0.25">
      <c r="A15" s="17"/>
      <c r="B15" s="55">
        <v>9</v>
      </c>
      <c r="C15" s="19" t="s">
        <v>266</v>
      </c>
      <c r="D15" s="20">
        <v>0.32096399999999997</v>
      </c>
      <c r="E15" s="21">
        <v>0.39870099999999997</v>
      </c>
      <c r="F15" s="21">
        <f t="shared" si="0"/>
        <v>0.13194350944831967</v>
      </c>
      <c r="G15" s="21">
        <v>4.4771100365323946E-2</v>
      </c>
      <c r="H15" s="21">
        <v>4.0618749426357681E-2</v>
      </c>
      <c r="I15" s="21">
        <v>4.6553659656638047E-2</v>
      </c>
      <c r="J15" s="22">
        <f t="shared" si="1"/>
        <v>0.11229242054904288</v>
      </c>
      <c r="K15" s="22">
        <f t="shared" si="2"/>
        <v>0.21417014201539908</v>
      </c>
      <c r="L15" s="23">
        <f t="shared" si="3"/>
        <v>0.33093348009741558</v>
      </c>
      <c r="M15" s="4"/>
      <c r="N15" t="s">
        <v>279</v>
      </c>
      <c r="O15" s="5">
        <v>0.247729733644519</v>
      </c>
      <c r="P15" s="71">
        <v>0.21696914945034565</v>
      </c>
    </row>
    <row r="16" spans="1:16" x14ac:dyDescent="0.25">
      <c r="A16" s="17"/>
      <c r="B16" s="55">
        <v>10</v>
      </c>
      <c r="C16" s="19" t="s">
        <v>267</v>
      </c>
      <c r="D16" s="20">
        <v>0.64775000000000005</v>
      </c>
      <c r="E16" s="21">
        <v>0.7259000000000001</v>
      </c>
      <c r="F16" s="21">
        <f t="shared" si="0"/>
        <v>9.8509248475238564E-2</v>
      </c>
      <c r="G16" s="21">
        <v>4.4076109028537758E-2</v>
      </c>
      <c r="H16" s="21">
        <v>3.0794439708188293E-2</v>
      </c>
      <c r="I16" s="21">
        <v>2.3638699738512514E-2</v>
      </c>
      <c r="J16" s="22">
        <f t="shared" si="1"/>
        <v>6.0719257512794805E-2</v>
      </c>
      <c r="K16" s="22">
        <f t="shared" si="2"/>
        <v>0.10314168444238331</v>
      </c>
      <c r="L16" s="23">
        <f t="shared" si="3"/>
        <v>0.13570636241250661</v>
      </c>
      <c r="M16" s="4"/>
      <c r="N16" t="s">
        <v>262</v>
      </c>
      <c r="O16" s="5">
        <v>0.12240280947298743</v>
      </c>
      <c r="P16" s="71">
        <v>0.21407101515774682</v>
      </c>
    </row>
    <row r="17" spans="1:16" x14ac:dyDescent="0.25">
      <c r="A17" s="17"/>
      <c r="B17" s="55">
        <v>11</v>
      </c>
      <c r="C17" s="19" t="s">
        <v>268</v>
      </c>
      <c r="D17" s="20">
        <v>0.90172199999999991</v>
      </c>
      <c r="E17" s="21">
        <v>0.90572199999999992</v>
      </c>
      <c r="F17" s="21">
        <f t="shared" si="0"/>
        <v>0.1574656635930296</v>
      </c>
      <c r="G17" s="21">
        <v>7.8152641610358842E-2</v>
      </c>
      <c r="H17" s="21">
        <v>3.453829115460394E-2</v>
      </c>
      <c r="I17" s="21">
        <v>4.4774730828066822E-2</v>
      </c>
      <c r="J17" s="22">
        <f t="shared" si="1"/>
        <v>8.6287670621182713E-2</v>
      </c>
      <c r="K17" s="22">
        <f t="shared" si="2"/>
        <v>0.12442110577524096</v>
      </c>
      <c r="L17" s="23">
        <f t="shared" si="3"/>
        <v>0.17385650739744604</v>
      </c>
      <c r="M17" s="4"/>
      <c r="N17" t="s">
        <v>260</v>
      </c>
      <c r="O17" s="5">
        <v>0.20662467919100891</v>
      </c>
      <c r="P17" s="71">
        <v>0.21169888988260516</v>
      </c>
    </row>
    <row r="18" spans="1:16" x14ac:dyDescent="0.25">
      <c r="A18" s="17"/>
      <c r="B18" s="55">
        <v>12</v>
      </c>
      <c r="C18" s="19" t="s">
        <v>269</v>
      </c>
      <c r="D18" s="20">
        <v>0.46742100000000014</v>
      </c>
      <c r="E18" s="21">
        <v>0.52702900000000008</v>
      </c>
      <c r="F18" s="21">
        <f t="shared" si="0"/>
        <v>0.12638157090532331</v>
      </c>
      <c r="G18" s="21">
        <v>8.6747131004813127E-2</v>
      </c>
      <c r="H18" s="21">
        <v>1.0593180184514495E-2</v>
      </c>
      <c r="I18" s="21">
        <v>2.9041259715995693E-2</v>
      </c>
      <c r="J18" s="22">
        <f t="shared" si="1"/>
        <v>0.16459650418632202</v>
      </c>
      <c r="K18" s="22">
        <f t="shared" si="2"/>
        <v>0.18469630929100223</v>
      </c>
      <c r="L18" s="23">
        <f t="shared" si="3"/>
        <v>0.23980003169716144</v>
      </c>
      <c r="M18" s="4"/>
      <c r="N18" t="s">
        <v>282</v>
      </c>
      <c r="O18" s="5">
        <v>2.3356430152489338E-2</v>
      </c>
      <c r="P18" s="71">
        <v>0.20191948053538739</v>
      </c>
    </row>
    <row r="19" spans="1:16" x14ac:dyDescent="0.25">
      <c r="A19" s="17"/>
      <c r="B19" s="55">
        <v>13</v>
      </c>
      <c r="C19" s="19" t="s">
        <v>270</v>
      </c>
      <c r="D19" s="20">
        <v>0.86517399999999989</v>
      </c>
      <c r="E19" s="21">
        <v>0.66741799999999996</v>
      </c>
      <c r="F19" s="21">
        <f t="shared" si="0"/>
        <v>0.19681649904305232</v>
      </c>
      <c r="G19" s="21">
        <v>0.12528801013104385</v>
      </c>
      <c r="H19" s="21">
        <v>3.3052909420803189E-2</v>
      </c>
      <c r="I19" s="21">
        <v>3.8475579491205281E-2</v>
      </c>
      <c r="J19" s="22">
        <f t="shared" si="1"/>
        <v>0.18772045424463207</v>
      </c>
      <c r="K19" s="22">
        <f t="shared" si="2"/>
        <v>0.23724400533375942</v>
      </c>
      <c r="L19" s="23">
        <f t="shared" si="3"/>
        <v>0.29489240482434148</v>
      </c>
      <c r="M19" s="4"/>
      <c r="N19" t="s">
        <v>278</v>
      </c>
      <c r="O19" s="5">
        <v>0.31471218042133842</v>
      </c>
      <c r="P19" s="71">
        <v>0.19694276829446691</v>
      </c>
    </row>
    <row r="20" spans="1:16" x14ac:dyDescent="0.25">
      <c r="A20" s="17"/>
      <c r="B20" s="55">
        <v>14</v>
      </c>
      <c r="C20" s="19" t="s">
        <v>271</v>
      </c>
      <c r="D20" s="20">
        <v>0.39064600000000005</v>
      </c>
      <c r="E20" s="21">
        <v>0.39364600000000005</v>
      </c>
      <c r="F20" s="21">
        <f t="shared" si="0"/>
        <v>5.820142048469279E-2</v>
      </c>
      <c r="G20" s="21">
        <v>4.689993045758456E-2</v>
      </c>
      <c r="H20" s="21">
        <v>2.7872899372596294E-3</v>
      </c>
      <c r="I20" s="21">
        <v>8.5142000898486003E-3</v>
      </c>
      <c r="J20" s="22">
        <f t="shared" si="1"/>
        <v>0.11914240321909673</v>
      </c>
      <c r="K20" s="22">
        <f t="shared" si="2"/>
        <v>0.12622310501019746</v>
      </c>
      <c r="L20" s="23">
        <f t="shared" si="3"/>
        <v>0.14785218314092555</v>
      </c>
      <c r="M20" s="4"/>
      <c r="N20" t="s">
        <v>275</v>
      </c>
      <c r="O20" s="5">
        <v>4.7875369928078726E-2</v>
      </c>
      <c r="P20" s="71">
        <v>0.1967200697218974</v>
      </c>
    </row>
    <row r="21" spans="1:16" x14ac:dyDescent="0.25">
      <c r="A21" s="17"/>
      <c r="B21" s="55">
        <v>15</v>
      </c>
      <c r="C21" s="19" t="s">
        <v>272</v>
      </c>
      <c r="D21" s="20">
        <v>33.459554000000004</v>
      </c>
      <c r="E21" s="21">
        <v>33.845315000000021</v>
      </c>
      <c r="F21" s="21">
        <f t="shared" si="0"/>
        <v>11.215580218826688</v>
      </c>
      <c r="G21" s="21">
        <v>5.6443130838169964</v>
      </c>
      <c r="H21" s="21">
        <v>3.3831078516263631</v>
      </c>
      <c r="I21" s="21">
        <v>2.1881592833833281</v>
      </c>
      <c r="J21" s="22">
        <f t="shared" si="1"/>
        <v>0.16676792884973868</v>
      </c>
      <c r="K21" s="22">
        <f t="shared" si="2"/>
        <v>0.26672586546892396</v>
      </c>
      <c r="L21" s="23">
        <f t="shared" si="3"/>
        <v>0.33137762844951157</v>
      </c>
      <c r="M21" s="4"/>
      <c r="N21" t="s">
        <v>263</v>
      </c>
      <c r="O21" s="5">
        <v>0.2372856027650414</v>
      </c>
      <c r="P21" s="71">
        <v>0.18853198545445993</v>
      </c>
    </row>
    <row r="22" spans="1:16" x14ac:dyDescent="0.25">
      <c r="A22" s="17"/>
      <c r="B22" s="55">
        <v>16</v>
      </c>
      <c r="C22" s="19" t="s">
        <v>273</v>
      </c>
      <c r="D22" s="20">
        <v>0.24438800000000005</v>
      </c>
      <c r="E22" s="21">
        <v>0.245449</v>
      </c>
      <c r="F22" s="21">
        <f t="shared" si="0"/>
        <v>1.4276599991717376E-2</v>
      </c>
      <c r="G22" s="21">
        <v>8.7166000303113833E-3</v>
      </c>
      <c r="H22" s="21">
        <v>1.500000013038516E-3</v>
      </c>
      <c r="I22" s="21">
        <v>4.0599999483674765E-3</v>
      </c>
      <c r="J22" s="22">
        <f t="shared" si="1"/>
        <v>3.5512876525516025E-2</v>
      </c>
      <c r="K22" s="22">
        <f t="shared" si="2"/>
        <v>4.1624125758711175E-2</v>
      </c>
      <c r="L22" s="23">
        <f t="shared" si="3"/>
        <v>5.8165239995752176E-2</v>
      </c>
      <c r="M22" s="4"/>
      <c r="N22" t="s">
        <v>268</v>
      </c>
      <c r="O22" s="5">
        <v>0.1574656635930296</v>
      </c>
      <c r="P22" s="71">
        <v>0.17385650739744604</v>
      </c>
    </row>
    <row r="23" spans="1:16" x14ac:dyDescent="0.25">
      <c r="A23" s="17"/>
      <c r="B23" s="55">
        <v>17</v>
      </c>
      <c r="C23" s="19" t="s">
        <v>274</v>
      </c>
      <c r="D23" s="20">
        <v>0.37813600000000003</v>
      </c>
      <c r="E23" s="21">
        <v>0.83927300000000016</v>
      </c>
      <c r="F23" s="21">
        <f t="shared" si="0"/>
        <v>7.950606057420373E-2</v>
      </c>
      <c r="G23" s="21">
        <v>2.8615939590963535E-2</v>
      </c>
      <c r="H23" s="21">
        <v>1.8975090111780446E-2</v>
      </c>
      <c r="I23" s="21">
        <v>3.1915030871459749E-2</v>
      </c>
      <c r="J23" s="22">
        <f t="shared" si="1"/>
        <v>3.4096104117448706E-2</v>
      </c>
      <c r="K23" s="22">
        <f t="shared" si="2"/>
        <v>5.6705064624673944E-2</v>
      </c>
      <c r="L23" s="23">
        <f t="shared" si="3"/>
        <v>9.4732060454945782E-2</v>
      </c>
      <c r="M23" s="4"/>
      <c r="N23" t="s">
        <v>277</v>
      </c>
      <c r="O23" s="5">
        <v>0.20862152003974188</v>
      </c>
      <c r="P23" s="71">
        <v>0.17250914554742594</v>
      </c>
    </row>
    <row r="24" spans="1:16" x14ac:dyDescent="0.25">
      <c r="A24" s="17"/>
      <c r="B24" s="55">
        <v>18</v>
      </c>
      <c r="C24" s="19" t="s">
        <v>275</v>
      </c>
      <c r="D24" s="20">
        <v>0.226134</v>
      </c>
      <c r="E24" s="21">
        <v>0.243368</v>
      </c>
      <c r="F24" s="21">
        <f t="shared" si="0"/>
        <v>4.7875369928078726E-2</v>
      </c>
      <c r="G24" s="21">
        <v>2.3987299879081547E-2</v>
      </c>
      <c r="H24" s="21">
        <v>1.193886979308445E-2</v>
      </c>
      <c r="I24" s="21">
        <v>1.1949200255912729E-2</v>
      </c>
      <c r="J24" s="22">
        <f t="shared" si="1"/>
        <v>9.85639027278917E-2</v>
      </c>
      <c r="K24" s="22">
        <f t="shared" si="2"/>
        <v>0.14762076227016699</v>
      </c>
      <c r="L24" s="23">
        <f t="shared" si="3"/>
        <v>0.1967200697218974</v>
      </c>
      <c r="M24" s="4"/>
      <c r="N24" t="s">
        <v>259</v>
      </c>
      <c r="O24" s="5">
        <v>0.16037733066661986</v>
      </c>
      <c r="P24" s="71">
        <v>0.15942872972475752</v>
      </c>
    </row>
    <row r="25" spans="1:16" x14ac:dyDescent="0.25">
      <c r="A25" s="17"/>
      <c r="B25" s="55">
        <v>19</v>
      </c>
      <c r="C25" s="19" t="s">
        <v>276</v>
      </c>
      <c r="D25" s="20">
        <v>2.5000000000000001E-3</v>
      </c>
      <c r="E25" s="21">
        <v>0.22106000000000001</v>
      </c>
      <c r="F25" s="21">
        <f t="shared" si="0"/>
        <v>0</v>
      </c>
      <c r="G25" s="21">
        <v>0</v>
      </c>
      <c r="H25" s="21">
        <v>0</v>
      </c>
      <c r="I25" s="21">
        <v>0</v>
      </c>
      <c r="J25" s="22">
        <f t="shared" si="1"/>
        <v>0</v>
      </c>
      <c r="K25" s="22">
        <f t="shared" si="2"/>
        <v>0</v>
      </c>
      <c r="L25" s="23">
        <f t="shared" si="3"/>
        <v>0</v>
      </c>
      <c r="M25" s="4"/>
      <c r="N25" t="s">
        <v>271</v>
      </c>
      <c r="O25" s="5">
        <v>5.820142048469279E-2</v>
      </c>
      <c r="P25" s="71">
        <v>0.14785218314092555</v>
      </c>
    </row>
    <row r="26" spans="1:16" x14ac:dyDescent="0.25">
      <c r="A26" s="17"/>
      <c r="B26" s="55">
        <v>20</v>
      </c>
      <c r="C26" s="19" t="s">
        <v>277</v>
      </c>
      <c r="D26" s="20">
        <v>0.86170100000000005</v>
      </c>
      <c r="E26" s="21">
        <v>1.209336</v>
      </c>
      <c r="F26" s="21">
        <f t="shared" si="0"/>
        <v>0.20862152003974188</v>
      </c>
      <c r="G26" s="21">
        <v>4.4105329317972064E-2</v>
      </c>
      <c r="H26" s="21">
        <v>4.2652919350075535E-2</v>
      </c>
      <c r="I26" s="21">
        <v>0.12186327137169428</v>
      </c>
      <c r="J26" s="22">
        <f t="shared" si="1"/>
        <v>3.647069905962616E-2</v>
      </c>
      <c r="K26" s="22">
        <f t="shared" si="2"/>
        <v>7.174040024281722E-2</v>
      </c>
      <c r="L26" s="23">
        <f t="shared" si="3"/>
        <v>0.17250914554742594</v>
      </c>
      <c r="M26" s="4"/>
      <c r="N26" t="s">
        <v>267</v>
      </c>
      <c r="O26" s="5">
        <v>9.8509248475238564E-2</v>
      </c>
      <c r="P26" s="71">
        <v>0.13570636241250661</v>
      </c>
    </row>
    <row r="27" spans="1:16" x14ac:dyDescent="0.25">
      <c r="A27" s="17"/>
      <c r="B27" s="55">
        <v>21</v>
      </c>
      <c r="C27" s="19" t="s">
        <v>278</v>
      </c>
      <c r="D27" s="20">
        <v>1.3572939999999991</v>
      </c>
      <c r="E27" s="21">
        <v>1.5979879999999991</v>
      </c>
      <c r="F27" s="21">
        <f t="shared" si="0"/>
        <v>0.31471218042133842</v>
      </c>
      <c r="G27" s="21">
        <v>0.13354590046219528</v>
      </c>
      <c r="H27" s="21">
        <v>8.76789494723198E-2</v>
      </c>
      <c r="I27" s="21">
        <v>9.3487330486823339E-2</v>
      </c>
      <c r="J27" s="22">
        <f t="shared" si="1"/>
        <v>8.3571278671801891E-2</v>
      </c>
      <c r="K27" s="22">
        <f t="shared" si="2"/>
        <v>0.13843961903000224</v>
      </c>
      <c r="L27" s="23">
        <f t="shared" si="3"/>
        <v>0.19694276829446691</v>
      </c>
      <c r="M27" s="4"/>
      <c r="N27" t="s">
        <v>274</v>
      </c>
      <c r="O27" s="5">
        <v>7.950606057420373E-2</v>
      </c>
      <c r="P27" s="71">
        <v>9.4732060454945782E-2</v>
      </c>
    </row>
    <row r="28" spans="1:16" x14ac:dyDescent="0.25">
      <c r="A28" s="17"/>
      <c r="B28" s="55">
        <v>22</v>
      </c>
      <c r="C28" s="19" t="s">
        <v>279</v>
      </c>
      <c r="D28" s="20">
        <v>1.0326230000000001</v>
      </c>
      <c r="E28" s="21">
        <v>1.1417740000000003</v>
      </c>
      <c r="F28" s="21">
        <f t="shared" si="0"/>
        <v>0.247729733644519</v>
      </c>
      <c r="G28" s="21">
        <v>0.11985613210708834</v>
      </c>
      <c r="H28" s="21">
        <v>6.4767300893436186E-2</v>
      </c>
      <c r="I28" s="21">
        <v>6.3106300643994473E-2</v>
      </c>
      <c r="J28" s="22">
        <f t="shared" si="1"/>
        <v>0.10497360432720337</v>
      </c>
      <c r="K28" s="22">
        <f t="shared" si="2"/>
        <v>0.16169875386943869</v>
      </c>
      <c r="L28" s="23">
        <f t="shared" si="3"/>
        <v>0.21696914945034565</v>
      </c>
      <c r="M28" s="4"/>
      <c r="N28" t="s">
        <v>258</v>
      </c>
      <c r="O28" s="5">
        <v>0.12548117769256351</v>
      </c>
      <c r="P28" s="71">
        <v>8.8626414839885953E-2</v>
      </c>
    </row>
    <row r="29" spans="1:16" x14ac:dyDescent="0.25">
      <c r="A29" s="17"/>
      <c r="B29" s="55">
        <v>23</v>
      </c>
      <c r="C29" s="19" t="s">
        <v>280</v>
      </c>
      <c r="D29" s="20">
        <v>0.8416499999999999</v>
      </c>
      <c r="E29" s="21">
        <v>0.84914999999999985</v>
      </c>
      <c r="F29" s="21">
        <f t="shared" si="0"/>
        <v>0.27282852672033187</v>
      </c>
      <c r="G29" s="21">
        <v>0.13459105380388792</v>
      </c>
      <c r="H29" s="21">
        <v>7.1440881274611456E-2</v>
      </c>
      <c r="I29" s="21">
        <v>6.6796591641832492E-2</v>
      </c>
      <c r="J29" s="22">
        <f t="shared" si="1"/>
        <v>0.15850091715702519</v>
      </c>
      <c r="K29" s="22">
        <f t="shared" si="2"/>
        <v>0.24263314500206018</v>
      </c>
      <c r="L29" s="23">
        <f t="shared" si="3"/>
        <v>0.32129603335138895</v>
      </c>
      <c r="M29" s="4"/>
      <c r="N29" t="s">
        <v>281</v>
      </c>
      <c r="O29" s="5">
        <v>0.20061598768370459</v>
      </c>
      <c r="P29" s="71">
        <v>8.2842103263456368E-2</v>
      </c>
    </row>
    <row r="30" spans="1:16" x14ac:dyDescent="0.25">
      <c r="A30" s="17"/>
      <c r="B30" s="55">
        <v>24</v>
      </c>
      <c r="C30" s="19" t="s">
        <v>281</v>
      </c>
      <c r="D30" s="20">
        <v>2.3641670000000001</v>
      </c>
      <c r="E30" s="21">
        <v>2.4216669999999998</v>
      </c>
      <c r="F30" s="21">
        <f t="shared" si="0"/>
        <v>0.20061598768370459</v>
      </c>
      <c r="G30" s="21">
        <v>5.5831600438978057E-2</v>
      </c>
      <c r="H30" s="21">
        <v>7.7268568624276668E-2</v>
      </c>
      <c r="I30" s="21">
        <v>6.7515818620449863E-2</v>
      </c>
      <c r="J30" s="22">
        <f t="shared" si="1"/>
        <v>2.3055027978238982E-2</v>
      </c>
      <c r="K30" s="22">
        <f t="shared" si="2"/>
        <v>5.4962209528913238E-2</v>
      </c>
      <c r="L30" s="23">
        <f t="shared" si="3"/>
        <v>8.2842103263456368E-2</v>
      </c>
      <c r="M30" s="4"/>
      <c r="N30" t="s">
        <v>273</v>
      </c>
      <c r="O30" s="5">
        <v>1.4276599991717376E-2</v>
      </c>
      <c r="P30" s="71">
        <v>5.8165239995752176E-2</v>
      </c>
    </row>
    <row r="31" spans="1:16" ht="15.75" thickBot="1" x14ac:dyDescent="0.3">
      <c r="A31" s="24"/>
      <c r="B31" s="56">
        <v>25</v>
      </c>
      <c r="C31" s="26" t="s">
        <v>282</v>
      </c>
      <c r="D31" s="27">
        <v>0.10624300000000002</v>
      </c>
      <c r="E31" s="28">
        <v>0.11567200000000004</v>
      </c>
      <c r="F31" s="28">
        <f t="shared" si="0"/>
        <v>2.3356430152489338E-2</v>
      </c>
      <c r="G31" s="28">
        <v>5.445359944133088E-3</v>
      </c>
      <c r="H31" s="28">
        <v>1.3180860150896478E-2</v>
      </c>
      <c r="I31" s="28">
        <v>4.7302100574597716E-3</v>
      </c>
      <c r="J31" s="29">
        <f t="shared" si="1"/>
        <v>4.7075869217555556E-2</v>
      </c>
      <c r="K31" s="29">
        <f t="shared" si="2"/>
        <v>0.16102617828886473</v>
      </c>
      <c r="L31" s="30">
        <f t="shared" si="3"/>
        <v>0.20191948053538739</v>
      </c>
      <c r="M31" s="4"/>
      <c r="N31" t="s">
        <v>276</v>
      </c>
      <c r="O31" s="5">
        <v>0</v>
      </c>
      <c r="P31" s="71">
        <v>0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topLeftCell="A11" workbookViewId="0">
      <selection activeCell="A21" sqref="A21:D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129</v>
      </c>
      <c r="B1" s="49" t="s">
        <v>88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1960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51.149677999999994</v>
      </c>
      <c r="E6" s="14">
        <v>54.799469000000023</v>
      </c>
      <c r="F6" s="14">
        <v>15.22930377050676</v>
      </c>
      <c r="G6" s="14">
        <v>7.440787821918093</v>
      </c>
      <c r="H6" s="14">
        <v>4.4381910307142505</v>
      </c>
      <c r="I6" s="14">
        <v>3.350324917874417</v>
      </c>
      <c r="J6" s="15">
        <v>0.13578211536900275</v>
      </c>
      <c r="K6" s="15">
        <v>0.21677178756298421</v>
      </c>
      <c r="L6" s="16">
        <v>0.27790969599553517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49.723377000000028</v>
      </c>
      <c r="E7" s="38">
        <f ca="1">SUM(E8:OFFSET(E6,MATCH("PROYECTOS",$A$8:$A$50,0),0))</f>
        <v>51.767851999999998</v>
      </c>
      <c r="F7" s="38">
        <f ca="1">SUM(F8:OFFSET(F6,MATCH("PROYECTOS",$A$8:$A$50,0),0))</f>
        <v>15.22930377050676</v>
      </c>
      <c r="G7" s="38">
        <f ca="1">SUM(G8:OFFSET(G6,MATCH("PROYECTOS",$A$8:$A$50,0),0))</f>
        <v>7.440787821918093</v>
      </c>
      <c r="H7" s="38">
        <f ca="1">SUM(H8:OFFSET(H6,MATCH("PROYECTOS",$A$8:$A$50,0),0))</f>
        <v>4.4381910307142505</v>
      </c>
      <c r="I7" s="38">
        <f ca="1">SUM(I8:OFFSET(I6,MATCH("PROYECTOS",$A$8:$A$50,0),0))</f>
        <v>3.350324917874417</v>
      </c>
      <c r="J7" s="39">
        <f ca="1">IFERROR(G7/E7,0)</f>
        <v>0.14373375626862195</v>
      </c>
      <c r="K7" s="39">
        <f ca="1">IFERROR(SUM(G7,H7)/E7,0)</f>
        <v>0.22946632695195357</v>
      </c>
      <c r="L7" s="40">
        <f ca="1">IFERROR(SUM(G7,H7,I7)/E7,0)</f>
        <v>0.29418457946655313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4.9132639999999999</v>
      </c>
      <c r="E8" s="21">
        <v>3.1994999999999991</v>
      </c>
      <c r="F8" s="21">
        <f t="shared" ref="F8:F12" si="0">SUM(G8,H8,I8)</f>
        <v>0.80776716147738625</v>
      </c>
      <c r="G8" s="21">
        <v>0.24196437440332375</v>
      </c>
      <c r="H8" s="21">
        <v>0.20617641197895864</v>
      </c>
      <c r="I8" s="21">
        <v>0.35962637509510387</v>
      </c>
      <c r="J8" s="22">
        <f t="shared" ref="J8:J13" si="1">IFERROR(G8/E8,0)</f>
        <v>7.5625683514087771E-2</v>
      </c>
      <c r="K8" s="22">
        <f t="shared" ref="K8:K13" si="2">IFERROR(SUM(G8,H8)/E8,0)</f>
        <v>0.14006588103837553</v>
      </c>
      <c r="L8" s="23">
        <f t="shared" ref="L8:L13" si="3">IFERROR(SUM(G8,H8,I8)/E8,0)</f>
        <v>0.25246668588135224</v>
      </c>
      <c r="M8" s="4"/>
    </row>
    <row r="9" spans="1:13" ht="25.5" x14ac:dyDescent="0.25">
      <c r="A9" s="17"/>
      <c r="B9" s="19">
        <v>3000687</v>
      </c>
      <c r="C9" s="19" t="s">
        <v>1962</v>
      </c>
      <c r="D9" s="20">
        <v>1.839205999999999</v>
      </c>
      <c r="E9" s="21">
        <v>2.0041269999999982</v>
      </c>
      <c r="F9" s="21">
        <f t="shared" si="0"/>
        <v>0.48690674870499606</v>
      </c>
      <c r="G9" s="21">
        <v>0.20178237860818626</v>
      </c>
      <c r="H9" s="21">
        <v>0.19588825903701945</v>
      </c>
      <c r="I9" s="21">
        <v>8.9236111059790346E-2</v>
      </c>
      <c r="J9" s="22">
        <f t="shared" si="1"/>
        <v>0.10068342904825216</v>
      </c>
      <c r="K9" s="22">
        <f t="shared" si="2"/>
        <v>0.19842586704595372</v>
      </c>
      <c r="L9" s="23">
        <f t="shared" si="3"/>
        <v>0.24295204281215538</v>
      </c>
      <c r="M9" s="4"/>
    </row>
    <row r="10" spans="1:13" ht="38.25" x14ac:dyDescent="0.25">
      <c r="A10" s="17"/>
      <c r="B10" s="19">
        <v>3000688</v>
      </c>
      <c r="C10" s="19" t="s">
        <v>1963</v>
      </c>
      <c r="D10" s="20">
        <v>37.032156000000036</v>
      </c>
      <c r="E10" s="21">
        <v>40.456249000000007</v>
      </c>
      <c r="F10" s="21">
        <f t="shared" si="0"/>
        <v>12.850793687608814</v>
      </c>
      <c r="G10" s="21">
        <v>6.5231975442056864</v>
      </c>
      <c r="H10" s="21">
        <v>3.6799440913769104</v>
      </c>
      <c r="I10" s="21">
        <v>2.647652052026217</v>
      </c>
      <c r="J10" s="22">
        <f t="shared" si="1"/>
        <v>0.16124078987663154</v>
      </c>
      <c r="K10" s="22">
        <f t="shared" si="2"/>
        <v>0.25220186961926683</v>
      </c>
      <c r="L10" s="23">
        <f t="shared" si="3"/>
        <v>0.3176466925445513</v>
      </c>
      <c r="M10" s="4"/>
    </row>
    <row r="11" spans="1:13" ht="25.5" x14ac:dyDescent="0.25">
      <c r="A11" s="17"/>
      <c r="B11" s="19">
        <v>3000689</v>
      </c>
      <c r="C11" s="19" t="s">
        <v>1964</v>
      </c>
      <c r="D11" s="20">
        <v>4.6696019999999967</v>
      </c>
      <c r="E11" s="21">
        <v>5.1359889999999977</v>
      </c>
      <c r="F11" s="21">
        <f t="shared" si="0"/>
        <v>0.89082764231261535</v>
      </c>
      <c r="G11" s="21">
        <v>0.40586688419989514</v>
      </c>
      <c r="H11" s="21">
        <v>0.28298357924083462</v>
      </c>
      <c r="I11" s="21">
        <v>0.2019771788718856</v>
      </c>
      <c r="J11" s="22">
        <f t="shared" si="1"/>
        <v>7.9024095300806785E-2</v>
      </c>
      <c r="K11" s="22">
        <f t="shared" si="2"/>
        <v>0.13412226222461343</v>
      </c>
      <c r="L11" s="23">
        <f t="shared" si="3"/>
        <v>0.17344812115302735</v>
      </c>
      <c r="M11" s="4"/>
    </row>
    <row r="12" spans="1:13" ht="38.25" x14ac:dyDescent="0.25">
      <c r="A12" s="17"/>
      <c r="B12" s="19">
        <v>3000690</v>
      </c>
      <c r="C12" s="19" t="s">
        <v>1965</v>
      </c>
      <c r="D12" s="20">
        <v>1.2691489999999992</v>
      </c>
      <c r="E12" s="21">
        <v>0.97198699999999971</v>
      </c>
      <c r="F12" s="21">
        <f t="shared" si="0"/>
        <v>0.19300853040294896</v>
      </c>
      <c r="G12" s="21">
        <v>6.7976640501001384E-2</v>
      </c>
      <c r="H12" s="21">
        <v>7.3198689080527402E-2</v>
      </c>
      <c r="I12" s="21">
        <v>5.1833200821420178E-2</v>
      </c>
      <c r="J12" s="22">
        <f t="shared" si="1"/>
        <v>6.9935750684938583E-2</v>
      </c>
      <c r="K12" s="22">
        <f t="shared" si="2"/>
        <v>0.14524405118744266</v>
      </c>
      <c r="L12" s="23">
        <f t="shared" si="3"/>
        <v>0.19857110270296724</v>
      </c>
      <c r="M12" s="4"/>
    </row>
    <row r="13" spans="1:13" ht="15.75" thickBot="1" x14ac:dyDescent="0.3">
      <c r="A13" s="41" t="s">
        <v>302</v>
      </c>
      <c r="B13" s="43"/>
      <c r="C13" s="43"/>
      <c r="D13" s="44">
        <f ca="1">OFFSET(D13,-MATCH("PROYECTOS",$A$8:$A$50,0)-1,0)-(OFFSET(D13,-MATCH("PROYECTOS",$A$8:$A$50,0),0))</f>
        <v>1.4263009999999667</v>
      </c>
      <c r="E13" s="45">
        <f t="shared" ref="E13:I13" ca="1" si="4">OFFSET(E13,-MATCH("PROYECTOS",$A$8:$A$50,0)-1,0)-(OFFSET(E13,-MATCH("PROYECTOS",$A$8:$A$50,0),0))</f>
        <v>3.0316170000000255</v>
      </c>
      <c r="F13" s="45">
        <f t="shared" ca="1" si="4"/>
        <v>0</v>
      </c>
      <c r="G13" s="45">
        <f t="shared" ca="1" si="4"/>
        <v>0</v>
      </c>
      <c r="H13" s="45">
        <f t="shared" ca="1" si="4"/>
        <v>0</v>
      </c>
      <c r="I13" s="45">
        <f t="shared" ca="1" si="4"/>
        <v>0</v>
      </c>
      <c r="J13" s="46">
        <f t="shared" ca="1" si="1"/>
        <v>0</v>
      </c>
      <c r="K13" s="46">
        <f t="shared" ca="1" si="2"/>
        <v>0</v>
      </c>
      <c r="L13" s="47">
        <f t="shared" ca="1" si="3"/>
        <v>0</v>
      </c>
      <c r="M13" s="4"/>
    </row>
    <row r="14" spans="1:13" ht="15.75" thickBot="1" x14ac:dyDescent="0.3"/>
    <row r="15" spans="1:13" ht="15.75" thickBot="1" x14ac:dyDescent="0.3">
      <c r="A15" s="89" t="s">
        <v>324</v>
      </c>
      <c r="B15" s="90"/>
      <c r="C15" s="90"/>
      <c r="D15" s="91"/>
    </row>
    <row r="16" spans="1:13" ht="15.75" thickBot="1" x14ac:dyDescent="0.3">
      <c r="A16" s="1" t="s">
        <v>1982</v>
      </c>
    </row>
    <row r="17" spans="1:4" ht="45" customHeight="1" x14ac:dyDescent="0.25">
      <c r="A17" s="82" t="s">
        <v>326</v>
      </c>
      <c r="B17" s="83"/>
      <c r="C17" s="83"/>
      <c r="D17" s="94" t="s">
        <v>327</v>
      </c>
    </row>
    <row r="18" spans="1:4" ht="15.75" thickBot="1" x14ac:dyDescent="0.3">
      <c r="A18" s="92"/>
      <c r="B18" s="93"/>
      <c r="C18" s="93"/>
      <c r="D18" s="95"/>
    </row>
    <row r="19" spans="1:4" ht="25.5" x14ac:dyDescent="0.25">
      <c r="A19" s="17"/>
      <c r="B19" s="19">
        <v>3000687</v>
      </c>
      <c r="C19" s="19" t="s">
        <v>1962</v>
      </c>
      <c r="D19" s="23">
        <v>0.24295204281215538</v>
      </c>
    </row>
    <row r="20" spans="1:4" ht="25.5" x14ac:dyDescent="0.25">
      <c r="A20" s="17"/>
      <c r="B20" s="19">
        <v>3000689</v>
      </c>
      <c r="C20" s="19" t="s">
        <v>1964</v>
      </c>
      <c r="D20" s="23">
        <v>0.17344812115302735</v>
      </c>
    </row>
    <row r="21" spans="1:4" ht="39" thickBot="1" x14ac:dyDescent="0.3">
      <c r="A21" s="24"/>
      <c r="B21" s="26">
        <v>3000690</v>
      </c>
      <c r="C21" s="26" t="s">
        <v>1965</v>
      </c>
      <c r="D21" s="30">
        <v>0.19857110270296724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2"/>
  <sheetViews>
    <sheetView topLeftCell="A16" workbookViewId="0">
      <selection activeCell="A40" sqref="A22:XFD4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129</v>
      </c>
      <c r="B1" s="49" t="s">
        <v>88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1961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51.149677999999994</v>
      </c>
      <c r="I6" s="14">
        <v>54.799469000000023</v>
      </c>
      <c r="J6" s="14">
        <v>15.22930377050676</v>
      </c>
      <c r="K6" s="14">
        <v>7.440787821918093</v>
      </c>
      <c r="L6" s="14">
        <v>4.4381910307142505</v>
      </c>
      <c r="M6" s="14">
        <v>3.350324917874417</v>
      </c>
      <c r="N6" s="15">
        <v>0.13578211536900275</v>
      </c>
      <c r="O6" s="15">
        <v>0.21677178756298421</v>
      </c>
      <c r="P6" s="16">
        <v>0.27790969599553517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SUM(H8:OFFSET(H6,MATCH("PROYECTOS",$A$8:$A$31,0),0))</f>
        <v>49.723377000000006</v>
      </c>
      <c r="I7" s="38">
        <f ca="1">SUM(I8:OFFSET(I6,MATCH("PROYECTOS",$A$8:$A$31,0),0))</f>
        <v>51.767851999999991</v>
      </c>
      <c r="J7" s="38">
        <f ca="1">SUM(J8:OFFSET(J6,MATCH("PROYECTOS",$A$8:$A$31,0),0))</f>
        <v>15.22930377050676</v>
      </c>
      <c r="K7" s="38">
        <f ca="1">SUM(K8:OFFSET(K6,MATCH("PROYECTOS",$A$8:$A$31,0),0))</f>
        <v>7.440787821918093</v>
      </c>
      <c r="L7" s="38">
        <f ca="1">SUM(L8:OFFSET(L6,MATCH("PROYECTOS",$A$8:$A$31,0),0))</f>
        <v>4.4381910307142505</v>
      </c>
      <c r="M7" s="38">
        <f ca="1">SUM(M8:OFFSET(M6,MATCH("PROYECTOS",$A$8:$A$31,0),0))</f>
        <v>3.350324917874417</v>
      </c>
      <c r="N7" s="39">
        <f ca="1">IFERROR(K7/I7,0)</f>
        <v>0.14373375626862198</v>
      </c>
      <c r="O7" s="39">
        <f ca="1">IFERROR(SUM(K7,L7)/I7,0)</f>
        <v>0.2294663269519536</v>
      </c>
      <c r="P7" s="40">
        <f ca="1">IFERROR(SUM(K7,L7,M7)/I7,0)</f>
        <v>0.29418457946655319</v>
      </c>
      <c r="Q7" s="64"/>
      <c r="R7" s="38"/>
      <c r="S7" s="40"/>
    </row>
    <row r="8" spans="1:19" ht="38.25" x14ac:dyDescent="0.25">
      <c r="A8" s="17"/>
      <c r="B8" s="19">
        <v>5004449</v>
      </c>
      <c r="C8" s="19" t="s">
        <v>1966</v>
      </c>
      <c r="D8" s="68">
        <v>3000688</v>
      </c>
      <c r="E8" s="19" t="s">
        <v>1963</v>
      </c>
      <c r="F8" s="69">
        <v>88</v>
      </c>
      <c r="G8" s="19" t="s">
        <v>769</v>
      </c>
      <c r="H8" s="20">
        <v>0.84955499999999995</v>
      </c>
      <c r="I8" s="21">
        <v>1.3051689999999996</v>
      </c>
      <c r="J8" s="21">
        <f t="shared" ref="J8:J21" si="0">SUM(K8,L8,M8)</f>
        <v>0.22507552733441116</v>
      </c>
      <c r="K8" s="21">
        <v>9.5883541405783035E-2</v>
      </c>
      <c r="L8" s="21">
        <v>9.37318469514139E-2</v>
      </c>
      <c r="M8" s="21">
        <v>3.5460138977214228E-2</v>
      </c>
      <c r="N8" s="22">
        <f t="shared" ref="N8:N22" si="1">IFERROR(K8/I8,0)</f>
        <v>7.3464464299859297E-2</v>
      </c>
      <c r="O8" s="22">
        <f t="shared" ref="O8:O22" si="2">IFERROR(SUM(K8,L8)/I8,0)</f>
        <v>0.14528033408485566</v>
      </c>
      <c r="P8" s="23">
        <f t="shared" ref="P8:P22" si="3">IFERROR(SUM(K8,L8,M8)/I8,0)</f>
        <v>0.17244933593612111</v>
      </c>
      <c r="Q8" s="70">
        <v>182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5005144</v>
      </c>
      <c r="C9" s="19" t="s">
        <v>1967</v>
      </c>
      <c r="D9" s="68">
        <v>3000001</v>
      </c>
      <c r="E9" s="19" t="s">
        <v>284</v>
      </c>
      <c r="F9" s="69">
        <v>80</v>
      </c>
      <c r="G9" s="19" t="s">
        <v>319</v>
      </c>
      <c r="H9" s="20">
        <v>1.090857</v>
      </c>
      <c r="I9" s="21">
        <v>0.394895</v>
      </c>
      <c r="J9" s="21">
        <f t="shared" si="0"/>
        <v>5.427476049226243E-2</v>
      </c>
      <c r="K9" s="21">
        <v>1.9120850549370516E-2</v>
      </c>
      <c r="L9" s="21">
        <v>3.9286000097490614E-2</v>
      </c>
      <c r="M9" s="21">
        <v>-4.1320901545986999E-3</v>
      </c>
      <c r="N9" s="22">
        <f t="shared" si="1"/>
        <v>4.8420087743249511E-2</v>
      </c>
      <c r="O9" s="22">
        <f t="shared" si="2"/>
        <v>0.14790476113108833</v>
      </c>
      <c r="P9" s="23">
        <f t="shared" si="3"/>
        <v>0.1374409918896477</v>
      </c>
      <c r="Q9" s="70">
        <v>3</v>
      </c>
      <c r="R9" s="21">
        <v>0</v>
      </c>
      <c r="S9" s="23">
        <f t="shared" ref="S9:S21" si="4">IFERROR(R9/Q9,0)</f>
        <v>0</v>
      </c>
    </row>
    <row r="10" spans="1:19" ht="25.5" x14ac:dyDescent="0.25">
      <c r="A10" s="17"/>
      <c r="B10" s="19">
        <v>5005145</v>
      </c>
      <c r="C10" s="19" t="s">
        <v>1968</v>
      </c>
      <c r="D10" s="68">
        <v>3000001</v>
      </c>
      <c r="E10" s="19" t="s">
        <v>284</v>
      </c>
      <c r="F10" s="69">
        <v>60</v>
      </c>
      <c r="G10" s="19" t="s">
        <v>318</v>
      </c>
      <c r="H10" s="20">
        <v>3.8224069999999992</v>
      </c>
      <c r="I10" s="21">
        <v>2.804605</v>
      </c>
      <c r="J10" s="21">
        <f t="shared" si="0"/>
        <v>0.75349240098512382</v>
      </c>
      <c r="K10" s="21">
        <v>0.22284352385395323</v>
      </c>
      <c r="L10" s="21">
        <v>0.16689041188146803</v>
      </c>
      <c r="M10" s="21">
        <v>0.36375846524970257</v>
      </c>
      <c r="N10" s="22">
        <f t="shared" si="1"/>
        <v>7.9456295576009181E-2</v>
      </c>
      <c r="O10" s="22">
        <f t="shared" si="2"/>
        <v>0.13896214822958</v>
      </c>
      <c r="P10" s="23">
        <f t="shared" si="3"/>
        <v>0.26866257493840445</v>
      </c>
      <c r="Q10" s="70">
        <v>47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5005146</v>
      </c>
      <c r="C11" s="19" t="s">
        <v>1969</v>
      </c>
      <c r="D11" s="68">
        <v>3000687</v>
      </c>
      <c r="E11" s="19" t="s">
        <v>1962</v>
      </c>
      <c r="F11" s="69">
        <v>88</v>
      </c>
      <c r="G11" s="19" t="s">
        <v>769</v>
      </c>
      <c r="H11" s="20">
        <v>0.91482200000000025</v>
      </c>
      <c r="I11" s="21">
        <v>0.79948999999999992</v>
      </c>
      <c r="J11" s="21">
        <f t="shared" si="0"/>
        <v>0.27964856792073078</v>
      </c>
      <c r="K11" s="21">
        <v>0.14484256888681557</v>
      </c>
      <c r="L11" s="21">
        <v>0.1076452887209598</v>
      </c>
      <c r="M11" s="21">
        <v>2.7160710312955416E-2</v>
      </c>
      <c r="N11" s="22">
        <f t="shared" si="1"/>
        <v>0.18116870615869565</v>
      </c>
      <c r="O11" s="22">
        <f t="shared" si="2"/>
        <v>0.3158111516188763</v>
      </c>
      <c r="P11" s="23">
        <f t="shared" si="3"/>
        <v>0.34978369700775597</v>
      </c>
      <c r="Q11" s="70">
        <v>4943.5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5005147</v>
      </c>
      <c r="C12" s="19" t="s">
        <v>1970</v>
      </c>
      <c r="D12" s="68">
        <v>3000687</v>
      </c>
      <c r="E12" s="19" t="s">
        <v>1962</v>
      </c>
      <c r="F12" s="69">
        <v>44</v>
      </c>
      <c r="G12" s="19" t="s">
        <v>1980</v>
      </c>
      <c r="H12" s="20">
        <v>0.41071799999999992</v>
      </c>
      <c r="I12" s="21">
        <v>0.46074799999999988</v>
      </c>
      <c r="J12" s="21">
        <f t="shared" si="0"/>
        <v>0.11229231952165719</v>
      </c>
      <c r="K12" s="21">
        <v>3.6277079947467428E-2</v>
      </c>
      <c r="L12" s="21">
        <v>4.4837439636467025E-2</v>
      </c>
      <c r="M12" s="21">
        <v>3.1177799937722739E-2</v>
      </c>
      <c r="N12" s="22">
        <f t="shared" si="1"/>
        <v>7.8735187016476332E-2</v>
      </c>
      <c r="O12" s="22">
        <f t="shared" si="2"/>
        <v>0.17604964011549584</v>
      </c>
      <c r="P12" s="23">
        <f t="shared" si="3"/>
        <v>0.24371743235273344</v>
      </c>
      <c r="Q12" s="70">
        <v>294.5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5005148</v>
      </c>
      <c r="C13" s="19" t="s">
        <v>1971</v>
      </c>
      <c r="D13" s="68">
        <v>3000687</v>
      </c>
      <c r="E13" s="19" t="s">
        <v>1962</v>
      </c>
      <c r="F13" s="69">
        <v>215</v>
      </c>
      <c r="G13" s="19" t="s">
        <v>693</v>
      </c>
      <c r="H13" s="20">
        <v>0.22106300000000001</v>
      </c>
      <c r="I13" s="21">
        <v>0.22409199999999999</v>
      </c>
      <c r="J13" s="21">
        <f t="shared" si="0"/>
        <v>9.3108002911321819E-3</v>
      </c>
      <c r="K13" s="21">
        <v>2.1500000439118594E-3</v>
      </c>
      <c r="L13" s="21">
        <v>1.6728000591683667E-3</v>
      </c>
      <c r="M13" s="21">
        <v>5.4880001880519558E-3</v>
      </c>
      <c r="N13" s="22">
        <f t="shared" si="1"/>
        <v>9.5942739763662226E-3</v>
      </c>
      <c r="O13" s="22">
        <f t="shared" si="2"/>
        <v>1.7059065486854624E-2</v>
      </c>
      <c r="P13" s="23">
        <f t="shared" si="3"/>
        <v>4.1549007957143419E-2</v>
      </c>
      <c r="Q13" s="70">
        <v>0</v>
      </c>
      <c r="R13" s="21">
        <v>0</v>
      </c>
      <c r="S13" s="23">
        <f t="shared" si="4"/>
        <v>0</v>
      </c>
    </row>
    <row r="14" spans="1:19" ht="51" x14ac:dyDescent="0.25">
      <c r="A14" s="17"/>
      <c r="B14" s="19">
        <v>5005149</v>
      </c>
      <c r="C14" s="19" t="s">
        <v>1972</v>
      </c>
      <c r="D14" s="68">
        <v>3000687</v>
      </c>
      <c r="E14" s="19" t="s">
        <v>1962</v>
      </c>
      <c r="F14" s="69">
        <v>236</v>
      </c>
      <c r="G14" s="19" t="s">
        <v>1328</v>
      </c>
      <c r="H14" s="20">
        <v>0.29260299999999995</v>
      </c>
      <c r="I14" s="21">
        <v>0.51979699999999984</v>
      </c>
      <c r="J14" s="21">
        <f t="shared" si="0"/>
        <v>8.5655060971475905E-2</v>
      </c>
      <c r="K14" s="21">
        <v>1.8512729729991406E-2</v>
      </c>
      <c r="L14" s="21">
        <v>4.1732730620424263E-2</v>
      </c>
      <c r="M14" s="21">
        <v>2.5409600621060235E-2</v>
      </c>
      <c r="N14" s="22">
        <f t="shared" si="1"/>
        <v>3.5615306994829544E-2</v>
      </c>
      <c r="O14" s="22">
        <f t="shared" si="2"/>
        <v>0.11590190083901156</v>
      </c>
      <c r="P14" s="23">
        <f t="shared" si="3"/>
        <v>0.16478560086240576</v>
      </c>
      <c r="Q14" s="70">
        <v>59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5005150</v>
      </c>
      <c r="C15" s="19" t="s">
        <v>1973</v>
      </c>
      <c r="D15" s="68">
        <v>3000688</v>
      </c>
      <c r="E15" s="19" t="s">
        <v>1963</v>
      </c>
      <c r="F15" s="69">
        <v>6</v>
      </c>
      <c r="G15" s="19" t="s">
        <v>639</v>
      </c>
      <c r="H15" s="20">
        <v>24.631077000000005</v>
      </c>
      <c r="I15" s="21">
        <v>27.360306000000005</v>
      </c>
      <c r="J15" s="21">
        <f t="shared" si="0"/>
        <v>8.6572202651738053</v>
      </c>
      <c r="K15" s="21">
        <v>4.3277679822203936</v>
      </c>
      <c r="L15" s="21">
        <v>2.4337786312044045</v>
      </c>
      <c r="M15" s="21">
        <v>1.8956736517490071</v>
      </c>
      <c r="N15" s="22">
        <f t="shared" si="1"/>
        <v>0.15817688523733589</v>
      </c>
      <c r="O15" s="22">
        <f t="shared" si="2"/>
        <v>0.24712978770868999</v>
      </c>
      <c r="P15" s="23">
        <f t="shared" si="3"/>
        <v>0.31641533048547787</v>
      </c>
      <c r="Q15" s="70">
        <v>55166</v>
      </c>
      <c r="R15" s="21">
        <v>0</v>
      </c>
      <c r="S15" s="23">
        <f t="shared" si="4"/>
        <v>0</v>
      </c>
    </row>
    <row r="16" spans="1:19" ht="38.25" x14ac:dyDescent="0.25">
      <c r="A16" s="17"/>
      <c r="B16" s="19">
        <v>5005151</v>
      </c>
      <c r="C16" s="19" t="s">
        <v>1974</v>
      </c>
      <c r="D16" s="68">
        <v>3000688</v>
      </c>
      <c r="E16" s="19" t="s">
        <v>1963</v>
      </c>
      <c r="F16" s="69">
        <v>6</v>
      </c>
      <c r="G16" s="19" t="s">
        <v>639</v>
      </c>
      <c r="H16" s="20">
        <v>3.9766219999999994</v>
      </c>
      <c r="I16" s="21">
        <v>4.2602339999999996</v>
      </c>
      <c r="J16" s="21">
        <f t="shared" si="0"/>
        <v>1.4250705373958112</v>
      </c>
      <c r="K16" s="21">
        <v>0.78109246036183322</v>
      </c>
      <c r="L16" s="21">
        <v>0.47294681801531624</v>
      </c>
      <c r="M16" s="21">
        <v>0.17103125901866179</v>
      </c>
      <c r="N16" s="22">
        <f t="shared" si="1"/>
        <v>0.18334496658207819</v>
      </c>
      <c r="O16" s="22">
        <f t="shared" si="2"/>
        <v>0.29435924843028566</v>
      </c>
      <c r="P16" s="23">
        <f t="shared" si="3"/>
        <v>0.33450522609692596</v>
      </c>
      <c r="Q16" s="70">
        <v>3491</v>
      </c>
      <c r="R16" s="21">
        <v>0</v>
      </c>
      <c r="S16" s="23">
        <f t="shared" si="4"/>
        <v>0</v>
      </c>
    </row>
    <row r="17" spans="1:19" ht="38.25" x14ac:dyDescent="0.25">
      <c r="A17" s="17"/>
      <c r="B17" s="19">
        <v>5005152</v>
      </c>
      <c r="C17" s="19" t="s">
        <v>1975</v>
      </c>
      <c r="D17" s="68">
        <v>3000688</v>
      </c>
      <c r="E17" s="19" t="s">
        <v>1963</v>
      </c>
      <c r="F17" s="69">
        <v>6</v>
      </c>
      <c r="G17" s="19" t="s">
        <v>639</v>
      </c>
      <c r="H17" s="20">
        <v>7.5749019999999989</v>
      </c>
      <c r="I17" s="21">
        <v>7.5305399999999985</v>
      </c>
      <c r="J17" s="21">
        <f t="shared" si="0"/>
        <v>2.5434273577047861</v>
      </c>
      <c r="K17" s="21">
        <v>1.3184535602176766</v>
      </c>
      <c r="L17" s="21">
        <v>0.67948679520577571</v>
      </c>
      <c r="M17" s="21">
        <v>0.54548700228133384</v>
      </c>
      <c r="N17" s="22">
        <f t="shared" si="1"/>
        <v>0.17508087869099384</v>
      </c>
      <c r="O17" s="22">
        <f t="shared" si="2"/>
        <v>0.26531169815490691</v>
      </c>
      <c r="P17" s="23">
        <f t="shared" si="3"/>
        <v>0.33774833646787439</v>
      </c>
      <c r="Q17" s="70">
        <v>3514</v>
      </c>
      <c r="R17" s="21">
        <v>0</v>
      </c>
      <c r="S17" s="23">
        <f t="shared" si="4"/>
        <v>0</v>
      </c>
    </row>
    <row r="18" spans="1:19" ht="25.5" x14ac:dyDescent="0.25">
      <c r="A18" s="17"/>
      <c r="B18" s="19">
        <v>5005153</v>
      </c>
      <c r="C18" s="19" t="s">
        <v>1976</v>
      </c>
      <c r="D18" s="68">
        <v>3000689</v>
      </c>
      <c r="E18" s="19" t="s">
        <v>1964</v>
      </c>
      <c r="F18" s="69">
        <v>18</v>
      </c>
      <c r="G18" s="19" t="s">
        <v>1145</v>
      </c>
      <c r="H18" s="20">
        <v>3.4889889999999988</v>
      </c>
      <c r="I18" s="21">
        <v>3.9558449999999978</v>
      </c>
      <c r="J18" s="21">
        <f t="shared" si="0"/>
        <v>0.6815808308774649</v>
      </c>
      <c r="K18" s="21">
        <v>0.2829732635682376</v>
      </c>
      <c r="L18" s="21">
        <v>0.20902002863178382</v>
      </c>
      <c r="M18" s="21">
        <v>0.18958753867744349</v>
      </c>
      <c r="N18" s="22">
        <f t="shared" si="1"/>
        <v>7.1532950246594035E-2</v>
      </c>
      <c r="O18" s="22">
        <f t="shared" si="2"/>
        <v>0.12437122592013126</v>
      </c>
      <c r="P18" s="23">
        <f t="shared" si="3"/>
        <v>0.17229715291611913</v>
      </c>
      <c r="Q18" s="70">
        <v>3081</v>
      </c>
      <c r="R18" s="21">
        <v>0</v>
      </c>
      <c r="S18" s="23">
        <f t="shared" si="4"/>
        <v>0</v>
      </c>
    </row>
    <row r="19" spans="1:19" ht="25.5" x14ac:dyDescent="0.25">
      <c r="A19" s="17"/>
      <c r="B19" s="19">
        <v>5005154</v>
      </c>
      <c r="C19" s="19" t="s">
        <v>1977</v>
      </c>
      <c r="D19" s="68">
        <v>3000689</v>
      </c>
      <c r="E19" s="19" t="s">
        <v>1964</v>
      </c>
      <c r="F19" s="69">
        <v>18</v>
      </c>
      <c r="G19" s="19" t="s">
        <v>1145</v>
      </c>
      <c r="H19" s="20">
        <v>1.1806129999999999</v>
      </c>
      <c r="I19" s="21">
        <v>1.1801439999999999</v>
      </c>
      <c r="J19" s="21">
        <f t="shared" si="0"/>
        <v>0.20924681143515045</v>
      </c>
      <c r="K19" s="21">
        <v>0.12289362063165754</v>
      </c>
      <c r="L19" s="21">
        <v>7.3963550609050799E-2</v>
      </c>
      <c r="M19" s="21">
        <v>1.2389640194442109E-2</v>
      </c>
      <c r="N19" s="22">
        <f t="shared" si="1"/>
        <v>0.10413442819830254</v>
      </c>
      <c r="O19" s="22">
        <f t="shared" si="2"/>
        <v>0.16680775502032663</v>
      </c>
      <c r="P19" s="23">
        <f t="shared" si="3"/>
        <v>0.17730616893798593</v>
      </c>
      <c r="Q19" s="70">
        <v>433</v>
      </c>
      <c r="R19" s="21">
        <v>0</v>
      </c>
      <c r="S19" s="23">
        <f t="shared" si="4"/>
        <v>0</v>
      </c>
    </row>
    <row r="20" spans="1:19" ht="38.25" x14ac:dyDescent="0.25">
      <c r="A20" s="17"/>
      <c r="B20" s="19">
        <v>5005155</v>
      </c>
      <c r="C20" s="19" t="s">
        <v>1978</v>
      </c>
      <c r="D20" s="68">
        <v>3000690</v>
      </c>
      <c r="E20" s="19" t="s">
        <v>1965</v>
      </c>
      <c r="F20" s="69">
        <v>88</v>
      </c>
      <c r="G20" s="19" t="s">
        <v>769</v>
      </c>
      <c r="H20" s="20">
        <v>0.72154900000000011</v>
      </c>
      <c r="I20" s="21">
        <v>0.52200799999999992</v>
      </c>
      <c r="J20" s="21">
        <f t="shared" si="0"/>
        <v>7.7414009931089822E-2</v>
      </c>
      <c r="K20" s="21">
        <v>2.3924970279040281E-2</v>
      </c>
      <c r="L20" s="21">
        <v>2.9509329560823971E-2</v>
      </c>
      <c r="M20" s="21">
        <v>2.397971009122557E-2</v>
      </c>
      <c r="N20" s="22">
        <f t="shared" si="1"/>
        <v>4.5832573981701978E-2</v>
      </c>
      <c r="O20" s="22">
        <f t="shared" si="2"/>
        <v>0.10236299029873921</v>
      </c>
      <c r="P20" s="23">
        <f t="shared" si="3"/>
        <v>0.14830042821391595</v>
      </c>
      <c r="Q20" s="70">
        <v>299</v>
      </c>
      <c r="R20" s="21">
        <v>0</v>
      </c>
      <c r="S20" s="23">
        <f t="shared" si="4"/>
        <v>0</v>
      </c>
    </row>
    <row r="21" spans="1:19" ht="38.25" x14ac:dyDescent="0.25">
      <c r="A21" s="17"/>
      <c r="B21" s="19">
        <v>5005156</v>
      </c>
      <c r="C21" s="19" t="s">
        <v>1979</v>
      </c>
      <c r="D21" s="68">
        <v>3000690</v>
      </c>
      <c r="E21" s="19" t="s">
        <v>1965</v>
      </c>
      <c r="F21" s="69">
        <v>56</v>
      </c>
      <c r="G21" s="19" t="s">
        <v>429</v>
      </c>
      <c r="H21" s="20">
        <v>0.54759999999999986</v>
      </c>
      <c r="I21" s="21">
        <v>0.44997899999999996</v>
      </c>
      <c r="J21" s="21">
        <f t="shared" si="0"/>
        <v>0.11559452047185914</v>
      </c>
      <c r="K21" s="21">
        <v>4.4051670221961103E-2</v>
      </c>
      <c r="L21" s="21">
        <v>4.368935951970343E-2</v>
      </c>
      <c r="M21" s="21">
        <v>2.7853490730194608E-2</v>
      </c>
      <c r="N21" s="22">
        <f t="shared" si="1"/>
        <v>9.7897169027801531E-2</v>
      </c>
      <c r="O21" s="22">
        <f t="shared" si="2"/>
        <v>0.19498916558698193</v>
      </c>
      <c r="P21" s="23">
        <f t="shared" si="3"/>
        <v>0.25688870029903427</v>
      </c>
      <c r="Q21" s="70">
        <v>443.5</v>
      </c>
      <c r="R21" s="21">
        <v>0</v>
      </c>
      <c r="S21" s="23">
        <f t="shared" si="4"/>
        <v>0</v>
      </c>
    </row>
    <row r="22" spans="1:19" ht="15.75" thickBot="1" x14ac:dyDescent="0.3">
      <c r="A22" s="41" t="s">
        <v>302</v>
      </c>
      <c r="B22" s="43"/>
      <c r="C22" s="43"/>
      <c r="D22" s="65"/>
      <c r="E22" s="43"/>
      <c r="F22" s="66"/>
      <c r="G22" s="43"/>
      <c r="H22" s="44">
        <f t="shared" ref="H22:M22" ca="1" si="5">OFFSET(H22,-MATCH("PROYECTOS",$A$8:$A$31,0)-1,0)-(OFFSET(H22,-MATCH("PROYECTOS",$A$8:$A$31,0),0))</f>
        <v>1.4263009999999881</v>
      </c>
      <c r="I22" s="45">
        <f t="shared" ca="1" si="5"/>
        <v>3.0316170000000326</v>
      </c>
      <c r="J22" s="45">
        <f t="shared" ca="1" si="5"/>
        <v>0</v>
      </c>
      <c r="K22" s="45">
        <f t="shared" ca="1" si="5"/>
        <v>0</v>
      </c>
      <c r="L22" s="45">
        <f t="shared" ca="1" si="5"/>
        <v>0</v>
      </c>
      <c r="M22" s="45">
        <f t="shared" ca="1" si="5"/>
        <v>0</v>
      </c>
      <c r="N22" s="46">
        <f t="shared" ca="1" si="1"/>
        <v>0</v>
      </c>
      <c r="O22" s="46">
        <f t="shared" ca="1" si="2"/>
        <v>0</v>
      </c>
      <c r="P22" s="47">
        <f t="shared" ca="1" si="3"/>
        <v>0</v>
      </c>
      <c r="Q22" s="67"/>
      <c r="R22" s="45"/>
      <c r="S22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"/>
  <sheetViews>
    <sheetView workbookViewId="0">
      <selection activeCell="A24" sqref="A24:L24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130</v>
      </c>
      <c r="B1" s="50" t="s">
        <v>89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1983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62.650596</v>
      </c>
      <c r="E6" s="14">
        <v>94.253246999999988</v>
      </c>
      <c r="F6" s="14">
        <v>21.211357012926328</v>
      </c>
      <c r="G6" s="14">
        <v>7.7613176309978371</v>
      </c>
      <c r="H6" s="14">
        <v>6.8595283556805953</v>
      </c>
      <c r="I6" s="14">
        <v>6.5905110262478956</v>
      </c>
      <c r="J6" s="15">
        <v>8.2345360802242057E-2</v>
      </c>
      <c r="K6" s="15">
        <v>0.15512299525000378</v>
      </c>
      <c r="L6" s="16">
        <v>0.22504643275500452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46.839967000000001</v>
      </c>
      <c r="E7" s="38">
        <f ca="1">SUM(E8:OFFSET(E6,MATCH("GOBIERNOS REGIONALES",$A$8:$A$50,0),0))</f>
        <v>73.956969000000015</v>
      </c>
      <c r="F7" s="38">
        <f ca="1">SUM(F8:OFFSET(F6,MATCH("GOBIERNOS REGIONALES",$A$8:$A$50,0),0))</f>
        <v>15.624852724241009</v>
      </c>
      <c r="G7" s="38">
        <f ca="1">SUM(G8:OFFSET(G6,MATCH("GOBIERNOS REGIONALES",$A$8:$A$50,0),0))</f>
        <v>5.6682565590735976</v>
      </c>
      <c r="H7" s="38">
        <f ca="1">SUM(H8:OFFSET(H6,MATCH("GOBIERNOS REGIONALES",$A$8:$A$50,0),0))</f>
        <v>5.2290765835841739</v>
      </c>
      <c r="I7" s="38">
        <f ca="1">SUM(I8:OFFSET(I6,MATCH("GOBIERNOS REGIONALES",$A$8:$A$50,0),0))</f>
        <v>4.7275195815832376</v>
      </c>
      <c r="J7" s="39">
        <f ca="1">IFERROR(G7/E7,0)</f>
        <v>7.6642629298039458E-2</v>
      </c>
      <c r="K7" s="39">
        <f ca="1">IFERROR(SUM(G7,H7)/E7,0)</f>
        <v>0.14734694093071565</v>
      </c>
      <c r="L7" s="40">
        <f ca="1">IFERROR(SUM(G7,H7,I7)/E7,0)</f>
        <v>0.21126951165671765</v>
      </c>
      <c r="M7" s="4"/>
    </row>
    <row r="8" spans="1:13" x14ac:dyDescent="0.25">
      <c r="A8" s="17"/>
      <c r="B8" s="18">
        <v>13</v>
      </c>
      <c r="C8" s="19" t="s">
        <v>118</v>
      </c>
      <c r="D8" s="20">
        <v>3.5474300000000003</v>
      </c>
      <c r="E8" s="21">
        <v>4.3503299999999996</v>
      </c>
      <c r="F8" s="21">
        <f t="shared" ref="F8:F25" si="0">SUM(G8,H8,I8)</f>
        <v>0.95221240203318303</v>
      </c>
      <c r="G8" s="21">
        <v>0.18393906981145847</v>
      </c>
      <c r="H8" s="21">
        <v>0.47006931409123354</v>
      </c>
      <c r="I8" s="21">
        <v>0.29820401813049102</v>
      </c>
      <c r="J8" s="22">
        <f t="shared" ref="J8:J25" si="1">IFERROR(G8/E8,0)</f>
        <v>4.2281636062427103E-2</v>
      </c>
      <c r="K8" s="22">
        <f t="shared" ref="K8:K25" si="2">IFERROR(SUM(G8,H8)/E8,0)</f>
        <v>0.15033535016945659</v>
      </c>
      <c r="L8" s="23">
        <f t="shared" ref="L8:L25" si="3">IFERROR(SUM(G8,H8,I8)/E8,0)</f>
        <v>0.21888279786434203</v>
      </c>
      <c r="M8" s="4"/>
    </row>
    <row r="9" spans="1:13" ht="25.5" x14ac:dyDescent="0.25">
      <c r="A9" s="17"/>
      <c r="B9" s="18">
        <v>163</v>
      </c>
      <c r="C9" s="19" t="s">
        <v>152</v>
      </c>
      <c r="D9" s="20">
        <v>3.598624999999998</v>
      </c>
      <c r="E9" s="21">
        <v>3.5988559999999978</v>
      </c>
      <c r="F9" s="21">
        <f t="shared" si="0"/>
        <v>0.86122992641685414</v>
      </c>
      <c r="G9" s="21">
        <v>0.36610212328741909</v>
      </c>
      <c r="H9" s="21">
        <v>0.31327509030961664</v>
      </c>
      <c r="I9" s="21">
        <v>0.18185271281981841</v>
      </c>
      <c r="J9" s="22">
        <f t="shared" si="1"/>
        <v>0.10172736094120446</v>
      </c>
      <c r="K9" s="22">
        <f t="shared" si="2"/>
        <v>0.18877588144594731</v>
      </c>
      <c r="L9" s="23">
        <f t="shared" si="3"/>
        <v>0.23930658142944722</v>
      </c>
      <c r="M9" s="4"/>
    </row>
    <row r="10" spans="1:13" ht="25.5" x14ac:dyDescent="0.25">
      <c r="A10" s="17"/>
      <c r="B10" s="18">
        <v>165</v>
      </c>
      <c r="C10" s="19" t="s">
        <v>154</v>
      </c>
      <c r="D10" s="20">
        <v>39.693912000000005</v>
      </c>
      <c r="E10" s="21">
        <v>66.007783000000018</v>
      </c>
      <c r="F10" s="21">
        <f t="shared" si="0"/>
        <v>13.811410395790972</v>
      </c>
      <c r="G10" s="21">
        <v>5.11821536597472</v>
      </c>
      <c r="H10" s="21">
        <v>4.4457321791833238</v>
      </c>
      <c r="I10" s="21">
        <v>4.2474628506329282</v>
      </c>
      <c r="J10" s="22">
        <f t="shared" si="1"/>
        <v>7.7539573870777007E-2</v>
      </c>
      <c r="K10" s="22">
        <f t="shared" si="2"/>
        <v>0.14489120995259061</v>
      </c>
      <c r="L10" s="23">
        <f t="shared" si="3"/>
        <v>0.20923911951096688</v>
      </c>
      <c r="M10" s="4"/>
    </row>
    <row r="11" spans="1:13" x14ac:dyDescent="0.25">
      <c r="A11" s="34" t="s">
        <v>214</v>
      </c>
      <c r="B11" s="57"/>
      <c r="C11" s="36"/>
      <c r="D11" s="37">
        <f ca="1">SUM(D12:OFFSET(D10,(MATCH("GOBIERNOS LOCALES",$A$8:$A$50,0)-MATCH("GOBIERNOS REGIONALES",$A$8:$A$50,0)),0))</f>
        <v>15.540628999999996</v>
      </c>
      <c r="E11" s="38">
        <f ca="1">SUM(E12:OFFSET(E10,(MATCH("GOBIERNOS LOCALES",$A$8:$A$50,0)-MATCH("GOBIERNOS REGIONALES",$A$8:$A$50,0)),0))</f>
        <v>16.770214999999997</v>
      </c>
      <c r="F11" s="38">
        <f ca="1">SUM(F12:OFFSET(F10,(MATCH("GOBIERNOS LOCALES",$A$8:$A$50,0)-MATCH("GOBIERNOS REGIONALES",$A$8:$A$50,0)),0))</f>
        <v>3.9686420333873684</v>
      </c>
      <c r="G11" s="38">
        <f ca="1">SUM(G12:OFFSET(G10,(MATCH("GOBIERNOS LOCALES",$A$8:$A$50,0)-MATCH("GOBIERNOS REGIONALES",$A$8:$A$50,0)),0))</f>
        <v>1.6743545397639537</v>
      </c>
      <c r="H11" s="38">
        <f ca="1">SUM(H12:OFFSET(H10,(MATCH("GOBIERNOS LOCALES",$A$8:$A$50,0)-MATCH("GOBIERNOS REGIONALES",$A$8:$A$50,0)),0))</f>
        <v>1.0836380403743533</v>
      </c>
      <c r="I11" s="38">
        <f ca="1">SUM(I12:OFFSET(I10,(MATCH("GOBIERNOS LOCALES",$A$8:$A$50,0)-MATCH("GOBIERNOS REGIONALES",$A$8:$A$50,0)),0))</f>
        <v>1.2106494532490615</v>
      </c>
      <c r="J11" s="39">
        <f t="shared" ca="1" si="1"/>
        <v>9.9840970420710412E-2</v>
      </c>
      <c r="K11" s="39">
        <f t="shared" ca="1" si="2"/>
        <v>0.16445779497390509</v>
      </c>
      <c r="L11" s="40">
        <f t="shared" ca="1" si="3"/>
        <v>0.23664825009025639</v>
      </c>
      <c r="M11" s="4"/>
    </row>
    <row r="12" spans="1:13" x14ac:dyDescent="0.25">
      <c r="A12" s="17"/>
      <c r="B12" s="18">
        <v>440</v>
      </c>
      <c r="C12" s="19" t="s">
        <v>215</v>
      </c>
      <c r="D12" s="20">
        <v>9.9999999999999992E-2</v>
      </c>
      <c r="E12" s="21">
        <v>0.151314</v>
      </c>
      <c r="F12" s="21">
        <f t="shared" si="0"/>
        <v>1.5421989490278065E-2</v>
      </c>
      <c r="G12" s="21">
        <v>7.7077996102161705E-3</v>
      </c>
      <c r="H12" s="21">
        <v>3.8552900368813425E-3</v>
      </c>
      <c r="I12" s="21">
        <v>3.8588998431805521E-3</v>
      </c>
      <c r="J12" s="22">
        <f t="shared" si="1"/>
        <v>5.0939104182138935E-2</v>
      </c>
      <c r="K12" s="22">
        <f t="shared" si="2"/>
        <v>7.6417844000538693E-2</v>
      </c>
      <c r="L12" s="23">
        <f t="shared" si="3"/>
        <v>0.10192044021226103</v>
      </c>
      <c r="M12" s="4"/>
    </row>
    <row r="13" spans="1:13" x14ac:dyDescent="0.25">
      <c r="A13" s="17"/>
      <c r="B13" s="18">
        <v>442</v>
      </c>
      <c r="C13" s="19" t="s">
        <v>217</v>
      </c>
      <c r="D13" s="20">
        <v>8.7042000000000008E-2</v>
      </c>
      <c r="E13" s="21">
        <v>8.7042000000000008E-2</v>
      </c>
      <c r="F13" s="21">
        <f t="shared" si="0"/>
        <v>3.0020579950360116E-2</v>
      </c>
      <c r="G13" s="21">
        <v>1.263889985420974E-2</v>
      </c>
      <c r="H13" s="21">
        <v>9.5108402383630164E-3</v>
      </c>
      <c r="I13" s="21">
        <v>7.8708398577873595E-3</v>
      </c>
      <c r="J13" s="22">
        <f t="shared" si="1"/>
        <v>0.1452046121896296</v>
      </c>
      <c r="K13" s="22">
        <f t="shared" si="2"/>
        <v>0.25447186522107434</v>
      </c>
      <c r="L13" s="23">
        <f t="shared" si="3"/>
        <v>0.34489763505388332</v>
      </c>
      <c r="M13" s="4"/>
    </row>
    <row r="14" spans="1:13" x14ac:dyDescent="0.25">
      <c r="A14" s="17"/>
      <c r="B14" s="18">
        <v>444</v>
      </c>
      <c r="C14" s="19" t="s">
        <v>219</v>
      </c>
      <c r="D14" s="20">
        <v>1.616908</v>
      </c>
      <c r="E14" s="21">
        <v>1.6169080000000002</v>
      </c>
      <c r="F14" s="21">
        <f t="shared" si="0"/>
        <v>0.46269865290923917</v>
      </c>
      <c r="G14" s="21">
        <v>0.16480297387715837</v>
      </c>
      <c r="H14" s="21">
        <v>0.16290846643096302</v>
      </c>
      <c r="I14" s="21">
        <v>0.13498721260111779</v>
      </c>
      <c r="J14" s="22">
        <f t="shared" si="1"/>
        <v>0.101924768680196</v>
      </c>
      <c r="K14" s="22">
        <f t="shared" si="2"/>
        <v>0.20267785199165403</v>
      </c>
      <c r="L14" s="23">
        <f t="shared" si="3"/>
        <v>0.28616263442894657</v>
      </c>
      <c r="M14" s="4"/>
    </row>
    <row r="15" spans="1:13" x14ac:dyDescent="0.25">
      <c r="A15" s="17"/>
      <c r="B15" s="18">
        <v>446</v>
      </c>
      <c r="C15" s="19" t="s">
        <v>221</v>
      </c>
      <c r="D15" s="20">
        <v>4.3646380000000002</v>
      </c>
      <c r="E15" s="21">
        <v>3.987168</v>
      </c>
      <c r="F15" s="21">
        <f t="shared" si="0"/>
        <v>1.3079234686665586</v>
      </c>
      <c r="G15" s="21">
        <v>0.52988848020322621</v>
      </c>
      <c r="H15" s="21">
        <v>0.19159466267592506</v>
      </c>
      <c r="I15" s="21">
        <v>0.58644032578740735</v>
      </c>
      <c r="J15" s="22">
        <f t="shared" si="1"/>
        <v>0.13289845830504915</v>
      </c>
      <c r="K15" s="22">
        <f t="shared" si="2"/>
        <v>0.18095127741774394</v>
      </c>
      <c r="L15" s="23">
        <f t="shared" si="3"/>
        <v>0.32803319766474814</v>
      </c>
      <c r="M15" s="4"/>
    </row>
    <row r="16" spans="1:13" x14ac:dyDescent="0.25">
      <c r="A16" s="17"/>
      <c r="B16" s="18">
        <v>448</v>
      </c>
      <c r="C16" s="19" t="s">
        <v>223</v>
      </c>
      <c r="D16" s="20">
        <v>1.2523000000000002</v>
      </c>
      <c r="E16" s="21">
        <v>1.2523000000000002</v>
      </c>
      <c r="F16" s="21">
        <f t="shared" si="0"/>
        <v>0.26500535309969564</v>
      </c>
      <c r="G16" s="21">
        <v>0.10951250219659414</v>
      </c>
      <c r="H16" s="21">
        <v>7.5915769422863377E-2</v>
      </c>
      <c r="I16" s="21">
        <v>7.9577081480238121E-2</v>
      </c>
      <c r="J16" s="22">
        <f t="shared" si="1"/>
        <v>8.7449095421699374E-2</v>
      </c>
      <c r="K16" s="22">
        <f t="shared" si="2"/>
        <v>0.14807016818610355</v>
      </c>
      <c r="L16" s="23">
        <f t="shared" si="3"/>
        <v>0.21161491104343655</v>
      </c>
      <c r="M16" s="4"/>
    </row>
    <row r="17" spans="1:13" x14ac:dyDescent="0.25">
      <c r="A17" s="17"/>
      <c r="B17" s="18">
        <v>450</v>
      </c>
      <c r="C17" s="19" t="s">
        <v>225</v>
      </c>
      <c r="D17" s="20">
        <v>6.0000000000000005E-2</v>
      </c>
      <c r="E17" s="21">
        <v>6.0000000000000012E-2</v>
      </c>
      <c r="F17" s="21">
        <f t="shared" si="0"/>
        <v>1.0356000333558768E-2</v>
      </c>
      <c r="G17" s="21">
        <v>2.4000001139938831E-3</v>
      </c>
      <c r="H17" s="21">
        <v>3.4560001222416759E-3</v>
      </c>
      <c r="I17" s="21">
        <v>4.500000097323209E-3</v>
      </c>
      <c r="J17" s="22">
        <f t="shared" si="1"/>
        <v>4.0000001899898045E-2</v>
      </c>
      <c r="K17" s="22">
        <f t="shared" si="2"/>
        <v>9.7600003937259303E-2</v>
      </c>
      <c r="L17" s="23">
        <f t="shared" si="3"/>
        <v>0.17260000555931276</v>
      </c>
      <c r="M17" s="4"/>
    </row>
    <row r="18" spans="1:13" x14ac:dyDescent="0.25">
      <c r="A18" s="17"/>
      <c r="B18" s="18">
        <v>451</v>
      </c>
      <c r="C18" s="19" t="s">
        <v>226</v>
      </c>
      <c r="D18" s="20">
        <v>0.50973299999999999</v>
      </c>
      <c r="E18" s="21">
        <v>0.60192800000000002</v>
      </c>
      <c r="F18" s="21">
        <f t="shared" si="0"/>
        <v>0.15441268008726183</v>
      </c>
      <c r="G18" s="21">
        <v>6.779894013016019E-2</v>
      </c>
      <c r="H18" s="21">
        <v>4.3730539997341111E-2</v>
      </c>
      <c r="I18" s="21">
        <v>4.2883199959760532E-2</v>
      </c>
      <c r="J18" s="22">
        <f t="shared" si="1"/>
        <v>0.11263629558711372</v>
      </c>
      <c r="K18" s="22">
        <f t="shared" si="2"/>
        <v>0.18528707773604366</v>
      </c>
      <c r="L18" s="23">
        <f t="shared" si="3"/>
        <v>0.25653014993032691</v>
      </c>
      <c r="M18" s="4"/>
    </row>
    <row r="19" spans="1:13" x14ac:dyDescent="0.25">
      <c r="A19" s="17"/>
      <c r="B19" s="18">
        <v>453</v>
      </c>
      <c r="C19" s="19" t="s">
        <v>228</v>
      </c>
      <c r="D19" s="20">
        <v>0.1</v>
      </c>
      <c r="E19" s="21">
        <v>0.69792999999999994</v>
      </c>
      <c r="F19" s="21">
        <f t="shared" si="0"/>
        <v>0.16494037955999374</v>
      </c>
      <c r="G19" s="21">
        <v>0.16494037955999374</v>
      </c>
      <c r="H19" s="21">
        <v>0</v>
      </c>
      <c r="I19" s="21">
        <v>0</v>
      </c>
      <c r="J19" s="22">
        <f t="shared" si="1"/>
        <v>0.2363279692232656</v>
      </c>
      <c r="K19" s="22">
        <f t="shared" si="2"/>
        <v>0.2363279692232656</v>
      </c>
      <c r="L19" s="23">
        <f t="shared" si="3"/>
        <v>0.2363279692232656</v>
      </c>
      <c r="M19" s="4"/>
    </row>
    <row r="20" spans="1:13" x14ac:dyDescent="0.25">
      <c r="A20" s="17"/>
      <c r="B20" s="18">
        <v>454</v>
      </c>
      <c r="C20" s="19" t="s">
        <v>229</v>
      </c>
      <c r="D20" s="20">
        <v>3.5546329999999999</v>
      </c>
      <c r="E20" s="21">
        <v>3.815985</v>
      </c>
      <c r="F20" s="21">
        <f t="shared" si="0"/>
        <v>0.3997897127919714</v>
      </c>
      <c r="G20" s="21">
        <v>0.16714351426344365</v>
      </c>
      <c r="H20" s="21">
        <v>0.1953551983460784</v>
      </c>
      <c r="I20" s="21">
        <v>3.7291000182449352E-2</v>
      </c>
      <c r="J20" s="22">
        <f t="shared" si="1"/>
        <v>4.3800883458253545E-2</v>
      </c>
      <c r="K20" s="22">
        <f t="shared" si="2"/>
        <v>9.4994794950588657E-2</v>
      </c>
      <c r="L20" s="23">
        <f t="shared" si="3"/>
        <v>0.10476710804470442</v>
      </c>
      <c r="M20" s="4"/>
    </row>
    <row r="21" spans="1:13" x14ac:dyDescent="0.25">
      <c r="A21" s="17"/>
      <c r="B21" s="18">
        <v>458</v>
      </c>
      <c r="C21" s="19" t="s">
        <v>233</v>
      </c>
      <c r="D21" s="20">
        <v>9.9601000000000009E-2</v>
      </c>
      <c r="E21" s="21">
        <v>9.9601000000000009E-2</v>
      </c>
      <c r="F21" s="21">
        <f t="shared" si="0"/>
        <v>1.5778749831952155E-2</v>
      </c>
      <c r="G21" s="21">
        <v>5.3099999204277992E-3</v>
      </c>
      <c r="H21" s="21">
        <v>3.6887999449390918E-3</v>
      </c>
      <c r="I21" s="21">
        <v>6.7799499665852636E-3</v>
      </c>
      <c r="J21" s="22">
        <f t="shared" si="1"/>
        <v>5.3312716944888087E-2</v>
      </c>
      <c r="K21" s="22">
        <f t="shared" si="2"/>
        <v>9.0348489125278764E-2</v>
      </c>
      <c r="L21" s="23">
        <f t="shared" si="3"/>
        <v>0.15841959249357088</v>
      </c>
      <c r="M21" s="4"/>
    </row>
    <row r="22" spans="1:13" x14ac:dyDescent="0.25">
      <c r="A22" s="17"/>
      <c r="B22" s="18">
        <v>459</v>
      </c>
      <c r="C22" s="19" t="s">
        <v>234</v>
      </c>
      <c r="D22" s="20">
        <v>0.1</v>
      </c>
      <c r="E22" s="21">
        <v>0.70426499999999992</v>
      </c>
      <c r="F22" s="21">
        <f t="shared" si="0"/>
        <v>0.23311909685435239</v>
      </c>
      <c r="G22" s="21">
        <v>2.9544999822974205E-2</v>
      </c>
      <c r="H22" s="21">
        <v>0.1226299984700745</v>
      </c>
      <c r="I22" s="21">
        <v>8.094409856130369E-2</v>
      </c>
      <c r="J22" s="22">
        <f t="shared" si="1"/>
        <v>4.1951537877040895E-2</v>
      </c>
      <c r="K22" s="22">
        <f t="shared" si="2"/>
        <v>0.21607633247861063</v>
      </c>
      <c r="L22" s="23">
        <f t="shared" si="3"/>
        <v>0.3310104816430639</v>
      </c>
      <c r="M22" s="4"/>
    </row>
    <row r="23" spans="1:13" x14ac:dyDescent="0.25">
      <c r="A23" s="17"/>
      <c r="B23" s="18">
        <v>461</v>
      </c>
      <c r="C23" s="19" t="s">
        <v>236</v>
      </c>
      <c r="D23" s="20">
        <v>0.13279200000000002</v>
      </c>
      <c r="E23" s="21">
        <v>0.13279199999999999</v>
      </c>
      <c r="F23" s="21">
        <f t="shared" si="0"/>
        <v>2.72631497355178E-2</v>
      </c>
      <c r="G23" s="21">
        <v>5.1999998977407813E-3</v>
      </c>
      <c r="H23" s="21">
        <v>1.3527699804399163E-2</v>
      </c>
      <c r="I23" s="21">
        <v>8.535450033377856E-3</v>
      </c>
      <c r="J23" s="22">
        <f t="shared" si="1"/>
        <v>3.9158984710982447E-2</v>
      </c>
      <c r="K23" s="22">
        <f t="shared" si="2"/>
        <v>0.14103033090954234</v>
      </c>
      <c r="L23" s="23">
        <f t="shared" si="3"/>
        <v>0.20530717012709954</v>
      </c>
      <c r="M23" s="4"/>
    </row>
    <row r="24" spans="1:13" x14ac:dyDescent="0.25">
      <c r="A24" s="17"/>
      <c r="B24" s="18">
        <v>462</v>
      </c>
      <c r="C24" s="19" t="s">
        <v>237</v>
      </c>
      <c r="D24" s="20">
        <v>3.562981999999999</v>
      </c>
      <c r="E24" s="21">
        <v>3.562981999999999</v>
      </c>
      <c r="F24" s="21">
        <f t="shared" si="0"/>
        <v>0.88191222007662873</v>
      </c>
      <c r="G24" s="21">
        <v>0.40746605031381478</v>
      </c>
      <c r="H24" s="21">
        <v>0.25746477488428354</v>
      </c>
      <c r="I24" s="21">
        <v>0.21698139487853041</v>
      </c>
      <c r="J24" s="22">
        <f t="shared" si="1"/>
        <v>0.11436096233823659</v>
      </c>
      <c r="K24" s="22">
        <f t="shared" si="2"/>
        <v>0.1866219995492816</v>
      </c>
      <c r="L24" s="23">
        <f t="shared" si="3"/>
        <v>0.24752081825746775</v>
      </c>
      <c r="M24" s="4"/>
    </row>
    <row r="25" spans="1:13" ht="15.75" thickBot="1" x14ac:dyDescent="0.3">
      <c r="A25" s="41" t="s">
        <v>241</v>
      </c>
      <c r="B25" s="58"/>
      <c r="C25" s="43"/>
      <c r="D25" s="44">
        <v>0.27</v>
      </c>
      <c r="E25" s="45">
        <v>3.5260630000000006</v>
      </c>
      <c r="F25" s="45">
        <f t="shared" si="0"/>
        <v>1.6178622552979505</v>
      </c>
      <c r="G25" s="45">
        <v>0.41870653216028586</v>
      </c>
      <c r="H25" s="45">
        <v>0.54681373172206804</v>
      </c>
      <c r="I25" s="45">
        <v>0.65234199141559657</v>
      </c>
      <c r="J25" s="46">
        <f t="shared" si="1"/>
        <v>0.11874618580560976</v>
      </c>
      <c r="K25" s="46">
        <f t="shared" si="2"/>
        <v>0.27382388343099762</v>
      </c>
      <c r="L25" s="47">
        <f t="shared" si="3"/>
        <v>0.45882965088767563</v>
      </c>
      <c r="M25" s="4"/>
    </row>
    <row r="26" spans="1:13" x14ac:dyDescent="0.25">
      <c r="D26" s="5"/>
      <c r="E26" s="5"/>
      <c r="F26" s="5"/>
      <c r="G26" s="5"/>
      <c r="H26" s="5"/>
      <c r="I26" s="5"/>
      <c r="J26" s="4"/>
      <c r="K26" s="4"/>
      <c r="L26" s="4"/>
      <c r="M26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130</v>
      </c>
      <c r="B1" s="51" t="s">
        <v>89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1984</v>
      </c>
      <c r="N2" s="72" t="s">
        <v>2006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62.650596</v>
      </c>
      <c r="E6" s="14">
        <f ca="1">SUM(E7:OFFSET(E7,50,0))</f>
        <v>94.253246999999988</v>
      </c>
      <c r="F6" s="14">
        <f ca="1">SUM(F7:OFFSET(F7,50,0))</f>
        <v>21.211357012926328</v>
      </c>
      <c r="G6" s="14">
        <f ca="1">SUM(G7:OFFSET(G7,50,0))</f>
        <v>7.7613176309978371</v>
      </c>
      <c r="H6" s="14">
        <f ca="1">SUM(H7:OFFSET(H7,50,0))</f>
        <v>6.8595283556805953</v>
      </c>
      <c r="I6" s="14">
        <f ca="1">SUM(I7:OFFSET(I7,50,0))</f>
        <v>6.5905110262478956</v>
      </c>
      <c r="J6" s="15">
        <f ca="1">IFERROR(G6/E6,0)</f>
        <v>8.2345360802242057E-2</v>
      </c>
      <c r="K6" s="15">
        <f ca="1">IFERROR(SUM(G6,H6)/E6,0)</f>
        <v>0.15512299525000378</v>
      </c>
      <c r="L6" s="16">
        <f ca="1">IFERROR(SUM(G6,H6,I6)/E6,0)</f>
        <v>0.22504643275500452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</v>
      </c>
      <c r="C7" s="19" t="s">
        <v>258</v>
      </c>
      <c r="D7" s="20">
        <v>12.638805999999999</v>
      </c>
      <c r="E7" s="21">
        <v>18.054552999999999</v>
      </c>
      <c r="F7" s="21">
        <f t="shared" ref="F7:F29" si="0">SUM(G7,H7,I7)</f>
        <v>0.33955906602341202</v>
      </c>
      <c r="G7" s="21">
        <v>7.7077996102161705E-3</v>
      </c>
      <c r="H7" s="21">
        <v>6.025628887800849E-2</v>
      </c>
      <c r="I7" s="21">
        <v>0.27159497753518735</v>
      </c>
      <c r="J7" s="22">
        <f t="shared" ref="J7:J29" si="1">IFERROR(G7/E7,0)</f>
        <v>4.2691722194485628E-4</v>
      </c>
      <c r="K7" s="22">
        <f t="shared" ref="K7:K29" si="2">IFERROR(SUM(G7,H7)/E7,0)</f>
        <v>3.7643739220918218E-3</v>
      </c>
      <c r="L7" s="23">
        <f t="shared" ref="L7:L29" si="3">IFERROR(SUM(G7,H7,I7)/E7,0)</f>
        <v>1.8807392574239419E-2</v>
      </c>
      <c r="M7" s="4"/>
      <c r="N7" t="s">
        <v>259</v>
      </c>
      <c r="O7" s="5">
        <v>0.95412628514577591</v>
      </c>
      <c r="P7" s="71">
        <v>0.45240503248007757</v>
      </c>
    </row>
    <row r="8" spans="1:16" x14ac:dyDescent="0.25">
      <c r="A8" s="17"/>
      <c r="B8" s="55">
        <v>2</v>
      </c>
      <c r="C8" s="19" t="s">
        <v>259</v>
      </c>
      <c r="D8" s="20">
        <v>1.0490539999999999</v>
      </c>
      <c r="E8" s="21">
        <v>2.1090089999999999</v>
      </c>
      <c r="F8" s="21">
        <f t="shared" si="0"/>
        <v>0.95412628514577591</v>
      </c>
      <c r="G8" s="21">
        <v>0.17860713091795333</v>
      </c>
      <c r="H8" s="21">
        <v>0.62120515591186631</v>
      </c>
      <c r="I8" s="21">
        <v>0.15431399831595627</v>
      </c>
      <c r="J8" s="22">
        <f t="shared" si="1"/>
        <v>8.4687704470655809E-2</v>
      </c>
      <c r="K8" s="22">
        <f t="shared" si="2"/>
        <v>0.37923607098396434</v>
      </c>
      <c r="L8" s="23">
        <f t="shared" si="3"/>
        <v>0.45240503248007757</v>
      </c>
      <c r="M8" s="4"/>
      <c r="N8" t="s">
        <v>265</v>
      </c>
      <c r="O8" s="5">
        <v>2.8230362770909778</v>
      </c>
      <c r="P8" s="71">
        <v>0.38545632801665924</v>
      </c>
    </row>
    <row r="9" spans="1:16" x14ac:dyDescent="0.25">
      <c r="A9" s="17"/>
      <c r="B9" s="55">
        <v>3</v>
      </c>
      <c r="C9" s="19" t="s">
        <v>260</v>
      </c>
      <c r="D9" s="20">
        <v>0.75134400000000001</v>
      </c>
      <c r="E9" s="21">
        <v>0.86108400000000018</v>
      </c>
      <c r="F9" s="21">
        <f t="shared" si="0"/>
        <v>0.2528722256306537</v>
      </c>
      <c r="G9" s="21">
        <v>8.4711057461390737E-2</v>
      </c>
      <c r="H9" s="21">
        <v>7.1503140027289191E-2</v>
      </c>
      <c r="I9" s="21">
        <v>9.6658028141973773E-2</v>
      </c>
      <c r="J9" s="22">
        <f t="shared" si="1"/>
        <v>9.8377228541455558E-2</v>
      </c>
      <c r="K9" s="22">
        <f t="shared" si="2"/>
        <v>0.18141574746329034</v>
      </c>
      <c r="L9" s="23">
        <f t="shared" si="3"/>
        <v>0.29366731425813702</v>
      </c>
      <c r="M9" s="4"/>
      <c r="N9" t="s">
        <v>276</v>
      </c>
      <c r="O9" s="5">
        <v>1.3811999968311284E-2</v>
      </c>
      <c r="P9" s="71">
        <v>0.34134044998792223</v>
      </c>
    </row>
    <row r="10" spans="1:16" x14ac:dyDescent="0.25">
      <c r="A10" s="17"/>
      <c r="B10" s="55">
        <v>4</v>
      </c>
      <c r="C10" s="19" t="s">
        <v>261</v>
      </c>
      <c r="D10" s="20">
        <v>0.55745900000000004</v>
      </c>
      <c r="E10" s="21">
        <v>0.91436600000000012</v>
      </c>
      <c r="F10" s="21">
        <f t="shared" si="0"/>
        <v>0.21838089724951715</v>
      </c>
      <c r="G10" s="21">
        <v>6.9421287495060824E-2</v>
      </c>
      <c r="H10" s="21">
        <v>6.4066110943713284E-2</v>
      </c>
      <c r="I10" s="21">
        <v>8.489349881074304E-2</v>
      </c>
      <c r="J10" s="22">
        <f t="shared" si="1"/>
        <v>7.5922866221032725E-2</v>
      </c>
      <c r="K10" s="22">
        <f t="shared" si="2"/>
        <v>0.14598902238138128</v>
      </c>
      <c r="L10" s="23">
        <f t="shared" si="3"/>
        <v>0.23883313383209473</v>
      </c>
      <c r="M10" s="4"/>
      <c r="N10" t="s">
        <v>270</v>
      </c>
      <c r="O10" s="5">
        <v>0.22166067924263189</v>
      </c>
      <c r="P10" s="71">
        <v>0.30107817772961709</v>
      </c>
    </row>
    <row r="11" spans="1:16" x14ac:dyDescent="0.25">
      <c r="A11" s="17"/>
      <c r="B11" s="55">
        <v>5</v>
      </c>
      <c r="C11" s="19" t="s">
        <v>262</v>
      </c>
      <c r="D11" s="20">
        <v>2.1370750000000003</v>
      </c>
      <c r="E11" s="21">
        <v>2.1533260000000007</v>
      </c>
      <c r="F11" s="21">
        <f t="shared" si="0"/>
        <v>0.61572500155125454</v>
      </c>
      <c r="G11" s="21">
        <v>0.20134547409361403</v>
      </c>
      <c r="H11" s="21">
        <v>0.25401846495515201</v>
      </c>
      <c r="I11" s="21">
        <v>0.16036106250248849</v>
      </c>
      <c r="J11" s="22">
        <f t="shared" si="1"/>
        <v>9.3504408572419581E-2</v>
      </c>
      <c r="K11" s="22">
        <f t="shared" si="2"/>
        <v>0.21147004171628722</v>
      </c>
      <c r="L11" s="23">
        <f t="shared" si="3"/>
        <v>0.28594137699134003</v>
      </c>
      <c r="M11" s="4"/>
      <c r="N11" t="s">
        <v>263</v>
      </c>
      <c r="O11" s="5">
        <v>0.94106626566281193</v>
      </c>
      <c r="P11" s="71">
        <v>0.3001969056257634</v>
      </c>
    </row>
    <row r="12" spans="1:16" x14ac:dyDescent="0.25">
      <c r="A12" s="17"/>
      <c r="B12" s="55">
        <v>6</v>
      </c>
      <c r="C12" s="19" t="s">
        <v>263</v>
      </c>
      <c r="D12" s="20">
        <v>1.415915</v>
      </c>
      <c r="E12" s="21">
        <v>3.13483</v>
      </c>
      <c r="F12" s="21">
        <f t="shared" si="0"/>
        <v>0.94106626566281193</v>
      </c>
      <c r="G12" s="21">
        <v>0.39415640068909852</v>
      </c>
      <c r="H12" s="21">
        <v>0.29550574504901306</v>
      </c>
      <c r="I12" s="21">
        <v>0.25140411992470035</v>
      </c>
      <c r="J12" s="22">
        <f t="shared" si="1"/>
        <v>0.12573453765885184</v>
      </c>
      <c r="K12" s="22">
        <f t="shared" si="2"/>
        <v>0.21999985509201825</v>
      </c>
      <c r="L12" s="23">
        <f t="shared" si="3"/>
        <v>0.3001969056257634</v>
      </c>
      <c r="M12" s="4"/>
      <c r="N12" t="s">
        <v>260</v>
      </c>
      <c r="O12" s="5">
        <v>0.2528722256306537</v>
      </c>
      <c r="P12" s="71">
        <v>0.29366731425813702</v>
      </c>
    </row>
    <row r="13" spans="1:16" x14ac:dyDescent="0.25">
      <c r="A13" s="17"/>
      <c r="B13" s="55">
        <v>8</v>
      </c>
      <c r="C13" s="19" t="s">
        <v>265</v>
      </c>
      <c r="D13" s="20">
        <v>5.5647779999999996</v>
      </c>
      <c r="E13" s="21">
        <v>7.3238809999999983</v>
      </c>
      <c r="F13" s="21">
        <f t="shared" si="0"/>
        <v>2.8230362770909778</v>
      </c>
      <c r="G13" s="21">
        <v>0.87514858336817269</v>
      </c>
      <c r="H13" s="21">
        <v>0.73483078286881209</v>
      </c>
      <c r="I13" s="21">
        <v>1.213056910853993</v>
      </c>
      <c r="J13" s="22">
        <f t="shared" si="1"/>
        <v>0.11949246354059724</v>
      </c>
      <c r="K13" s="22">
        <f t="shared" si="2"/>
        <v>0.21982598655507718</v>
      </c>
      <c r="L13" s="23">
        <f t="shared" si="3"/>
        <v>0.38545632801665924</v>
      </c>
      <c r="M13" s="4"/>
      <c r="N13" t="s">
        <v>262</v>
      </c>
      <c r="O13" s="5">
        <v>0.61572500155125454</v>
      </c>
      <c r="P13" s="71">
        <v>0.28594137699134003</v>
      </c>
    </row>
    <row r="14" spans="1:16" x14ac:dyDescent="0.25">
      <c r="A14" s="17"/>
      <c r="B14" s="55">
        <v>9</v>
      </c>
      <c r="C14" s="19" t="s">
        <v>266</v>
      </c>
      <c r="D14" s="20">
        <v>4.1279999999999997E-2</v>
      </c>
      <c r="E14" s="21">
        <v>5.1809999999999995E-2</v>
      </c>
      <c r="F14" s="21">
        <f t="shared" si="0"/>
        <v>1.1733000090316636E-2</v>
      </c>
      <c r="G14" s="21">
        <v>1.009300007353886E-2</v>
      </c>
      <c r="H14" s="21">
        <v>1.500000013038516E-3</v>
      </c>
      <c r="I14" s="21">
        <v>1.4000000373926014E-4</v>
      </c>
      <c r="J14" s="22">
        <f t="shared" si="1"/>
        <v>0.19480795355218802</v>
      </c>
      <c r="K14" s="22">
        <f t="shared" si="2"/>
        <v>0.22375989358381351</v>
      </c>
      <c r="L14" s="23">
        <f t="shared" si="3"/>
        <v>0.22646207470211616</v>
      </c>
      <c r="M14" s="4"/>
      <c r="N14" t="s">
        <v>272</v>
      </c>
      <c r="O14" s="5">
        <v>9.0925733428666717</v>
      </c>
      <c r="P14" s="71">
        <v>0.27756193222533132</v>
      </c>
    </row>
    <row r="15" spans="1:16" x14ac:dyDescent="0.25">
      <c r="A15" s="17"/>
      <c r="B15" s="55">
        <v>10</v>
      </c>
      <c r="C15" s="19" t="s">
        <v>267</v>
      </c>
      <c r="D15" s="20">
        <v>1.3054400000000002</v>
      </c>
      <c r="E15" s="21">
        <v>1.6054400000000002</v>
      </c>
      <c r="F15" s="21">
        <f t="shared" si="0"/>
        <v>0.31814535303783487</v>
      </c>
      <c r="G15" s="21">
        <v>0.10951250219659414</v>
      </c>
      <c r="H15" s="21">
        <v>7.5915769422863377E-2</v>
      </c>
      <c r="I15" s="21">
        <v>0.13271708141837735</v>
      </c>
      <c r="J15" s="22">
        <f t="shared" si="1"/>
        <v>6.8213388352472926E-2</v>
      </c>
      <c r="K15" s="22">
        <f t="shared" si="2"/>
        <v>0.11549996986462122</v>
      </c>
      <c r="L15" s="23">
        <f t="shared" si="3"/>
        <v>0.19816707758485824</v>
      </c>
      <c r="M15" s="4"/>
      <c r="N15" t="s">
        <v>269</v>
      </c>
      <c r="O15" s="5">
        <v>1.4698327560167854</v>
      </c>
      <c r="P15" s="71">
        <v>0.27026953462322095</v>
      </c>
    </row>
    <row r="16" spans="1:16" x14ac:dyDescent="0.25">
      <c r="A16" s="17"/>
      <c r="B16" s="55">
        <v>11</v>
      </c>
      <c r="C16" s="19" t="s">
        <v>268</v>
      </c>
      <c r="D16" s="20">
        <v>0.65651400000000004</v>
      </c>
      <c r="E16" s="21">
        <v>0.90653099999999998</v>
      </c>
      <c r="F16" s="21">
        <f t="shared" si="0"/>
        <v>0.22095802964395261</v>
      </c>
      <c r="G16" s="21">
        <v>8.6293650296283886E-2</v>
      </c>
      <c r="H16" s="21">
        <v>7.1647509375907248E-2</v>
      </c>
      <c r="I16" s="21">
        <v>6.301686997176148E-2</v>
      </c>
      <c r="J16" s="22">
        <f t="shared" si="1"/>
        <v>9.5191063842586618E-2</v>
      </c>
      <c r="K16" s="22">
        <f t="shared" si="2"/>
        <v>0.17422587829008732</v>
      </c>
      <c r="L16" s="23">
        <f t="shared" si="3"/>
        <v>0.24374018058285113</v>
      </c>
      <c r="M16" s="4"/>
      <c r="N16" t="s">
        <v>280</v>
      </c>
      <c r="O16" s="5">
        <v>0.47931459620485839</v>
      </c>
      <c r="P16" s="71">
        <v>0.26509839325557699</v>
      </c>
    </row>
    <row r="17" spans="1:16" x14ac:dyDescent="0.25">
      <c r="A17" s="17"/>
      <c r="B17" s="55">
        <v>12</v>
      </c>
      <c r="C17" s="19" t="s">
        <v>269</v>
      </c>
      <c r="D17" s="20">
        <v>4.9496889999999985</v>
      </c>
      <c r="E17" s="21">
        <v>5.4383959999999965</v>
      </c>
      <c r="F17" s="21">
        <f t="shared" si="0"/>
        <v>1.4698327560167854</v>
      </c>
      <c r="G17" s="21">
        <v>0.63914750664844178</v>
      </c>
      <c r="H17" s="21">
        <v>0.40482934745796229</v>
      </c>
      <c r="I17" s="21">
        <v>0.42585590191038136</v>
      </c>
      <c r="J17" s="22">
        <f t="shared" si="1"/>
        <v>0.1175250030796658</v>
      </c>
      <c r="K17" s="22">
        <f t="shared" si="2"/>
        <v>0.19196411112879694</v>
      </c>
      <c r="L17" s="23">
        <f t="shared" si="3"/>
        <v>0.27026953462322095</v>
      </c>
      <c r="M17" s="4"/>
      <c r="N17" t="s">
        <v>277</v>
      </c>
      <c r="O17" s="5">
        <v>0.3477372727029433</v>
      </c>
      <c r="P17" s="71">
        <v>0.26384228573776358</v>
      </c>
    </row>
    <row r="18" spans="1:16" x14ac:dyDescent="0.25">
      <c r="A18" s="17"/>
      <c r="B18" s="55">
        <v>13</v>
      </c>
      <c r="C18" s="19" t="s">
        <v>270</v>
      </c>
      <c r="D18" s="20">
        <v>0.56297300000000006</v>
      </c>
      <c r="E18" s="21">
        <v>0.73622300000000007</v>
      </c>
      <c r="F18" s="21">
        <f t="shared" si="0"/>
        <v>0.22166067924263189</v>
      </c>
      <c r="G18" s="21">
        <v>0.1018989394797245</v>
      </c>
      <c r="H18" s="21">
        <v>7.217453984048916E-2</v>
      </c>
      <c r="I18" s="21">
        <v>4.7587199922418222E-2</v>
      </c>
      <c r="J18" s="22">
        <f t="shared" si="1"/>
        <v>0.13840771000053584</v>
      </c>
      <c r="K18" s="22">
        <f t="shared" si="2"/>
        <v>0.23644124038533657</v>
      </c>
      <c r="L18" s="23">
        <f t="shared" si="3"/>
        <v>0.30107817772961709</v>
      </c>
      <c r="M18" s="4"/>
      <c r="N18" t="s">
        <v>282</v>
      </c>
      <c r="O18" s="5">
        <v>0.92279254011009471</v>
      </c>
      <c r="P18" s="71">
        <v>0.24877191197643575</v>
      </c>
    </row>
    <row r="19" spans="1:16" x14ac:dyDescent="0.25">
      <c r="A19" s="17"/>
      <c r="B19" s="55">
        <v>14</v>
      </c>
      <c r="C19" s="19" t="s">
        <v>271</v>
      </c>
      <c r="D19" s="20">
        <v>1.1333559999999998</v>
      </c>
      <c r="E19" s="21">
        <v>1.3740039999999998</v>
      </c>
      <c r="F19" s="21">
        <f t="shared" si="0"/>
        <v>0.29126447165845093</v>
      </c>
      <c r="G19" s="21">
        <v>0.10043369549021008</v>
      </c>
      <c r="H19" s="21">
        <v>9.6808408705783222E-2</v>
      </c>
      <c r="I19" s="21">
        <v>9.4022367462457623E-2</v>
      </c>
      <c r="J19" s="22">
        <f t="shared" si="1"/>
        <v>7.3095635449540244E-2</v>
      </c>
      <c r="K19" s="22">
        <f t="shared" si="2"/>
        <v>0.14355278747077399</v>
      </c>
      <c r="L19" s="23">
        <f t="shared" si="3"/>
        <v>0.21198225890059344</v>
      </c>
      <c r="M19" s="4"/>
      <c r="N19" t="s">
        <v>268</v>
      </c>
      <c r="O19" s="5">
        <v>0.22095802964395261</v>
      </c>
      <c r="P19" s="71">
        <v>0.24374018058285113</v>
      </c>
    </row>
    <row r="20" spans="1:16" x14ac:dyDescent="0.25">
      <c r="A20" s="17"/>
      <c r="B20" s="55">
        <v>15</v>
      </c>
      <c r="C20" s="19" t="s">
        <v>272</v>
      </c>
      <c r="D20" s="20">
        <v>16.164563999999999</v>
      </c>
      <c r="E20" s="21">
        <v>32.758718999999992</v>
      </c>
      <c r="F20" s="21">
        <f t="shared" si="0"/>
        <v>9.0925733428666717</v>
      </c>
      <c r="G20" s="21">
        <v>3.5191300120750384</v>
      </c>
      <c r="H20" s="21">
        <v>2.8669513022573483</v>
      </c>
      <c r="I20" s="21">
        <v>2.7064920285342851</v>
      </c>
      <c r="J20" s="22">
        <f t="shared" si="1"/>
        <v>0.10742575166248226</v>
      </c>
      <c r="K20" s="22">
        <f t="shared" si="2"/>
        <v>0.19494294982451507</v>
      </c>
      <c r="L20" s="23">
        <f t="shared" si="3"/>
        <v>0.27756193222533132</v>
      </c>
      <c r="M20" s="4"/>
      <c r="N20" t="s">
        <v>261</v>
      </c>
      <c r="O20" s="5">
        <v>0.21838089724951715</v>
      </c>
      <c r="P20" s="71">
        <v>0.23883313383209473</v>
      </c>
    </row>
    <row r="21" spans="1:16" x14ac:dyDescent="0.25">
      <c r="A21" s="17"/>
      <c r="B21" s="55">
        <v>16</v>
      </c>
      <c r="C21" s="19" t="s">
        <v>273</v>
      </c>
      <c r="D21" s="20">
        <v>0.78841400000000006</v>
      </c>
      <c r="E21" s="21">
        <v>1.4040940000000002</v>
      </c>
      <c r="F21" s="21">
        <f t="shared" si="0"/>
        <v>0.19512002920964733</v>
      </c>
      <c r="G21" s="21">
        <v>0.18079537956509739</v>
      </c>
      <c r="H21" s="21">
        <v>7.5317197770345956E-3</v>
      </c>
      <c r="I21" s="21">
        <v>6.7929298675153404E-3</v>
      </c>
      <c r="J21" s="22">
        <f t="shared" si="1"/>
        <v>0.12876301698112616</v>
      </c>
      <c r="K21" s="22">
        <f t="shared" si="2"/>
        <v>0.13412713062097834</v>
      </c>
      <c r="L21" s="23">
        <f t="shared" si="3"/>
        <v>0.1389650758493714</v>
      </c>
      <c r="M21" s="4"/>
      <c r="N21" t="s">
        <v>279</v>
      </c>
      <c r="O21" s="5">
        <v>0.76277219111216255</v>
      </c>
      <c r="P21" s="71">
        <v>0.22957453757980317</v>
      </c>
    </row>
    <row r="22" spans="1:16" x14ac:dyDescent="0.25">
      <c r="A22" s="17"/>
      <c r="B22" s="55">
        <v>17</v>
      </c>
      <c r="C22" s="19" t="s">
        <v>274</v>
      </c>
      <c r="D22" s="20">
        <v>3.5546329999999999</v>
      </c>
      <c r="E22" s="21">
        <v>3.815985</v>
      </c>
      <c r="F22" s="21">
        <f t="shared" si="0"/>
        <v>0.3997897127919714</v>
      </c>
      <c r="G22" s="21">
        <v>0.16714351426344365</v>
      </c>
      <c r="H22" s="21">
        <v>0.1953551983460784</v>
      </c>
      <c r="I22" s="21">
        <v>3.7291000182449352E-2</v>
      </c>
      <c r="J22" s="22">
        <f t="shared" si="1"/>
        <v>4.3800883458253545E-2</v>
      </c>
      <c r="K22" s="22">
        <f t="shared" si="2"/>
        <v>9.4994794950588657E-2</v>
      </c>
      <c r="L22" s="23">
        <f t="shared" si="3"/>
        <v>0.10476710804470442</v>
      </c>
      <c r="M22" s="4"/>
      <c r="N22" t="s">
        <v>278</v>
      </c>
      <c r="O22" s="5">
        <v>0.29182187017977412</v>
      </c>
      <c r="P22" s="71">
        <v>0.22802787871808719</v>
      </c>
    </row>
    <row r="23" spans="1:16" x14ac:dyDescent="0.25">
      <c r="A23" s="17"/>
      <c r="B23" s="55">
        <v>19</v>
      </c>
      <c r="C23" s="19" t="s">
        <v>276</v>
      </c>
      <c r="D23" s="20">
        <v>4.0463999999999993E-2</v>
      </c>
      <c r="E23" s="21">
        <v>4.0463999999999993E-2</v>
      </c>
      <c r="F23" s="21">
        <f t="shared" si="0"/>
        <v>1.3811999968311284E-2</v>
      </c>
      <c r="G23" s="21">
        <v>0</v>
      </c>
      <c r="H23" s="21">
        <v>1.3811999968311284E-2</v>
      </c>
      <c r="I23" s="21">
        <v>0</v>
      </c>
      <c r="J23" s="22">
        <f t="shared" si="1"/>
        <v>0</v>
      </c>
      <c r="K23" s="22">
        <f t="shared" si="2"/>
        <v>0.34134044998792223</v>
      </c>
      <c r="L23" s="23">
        <f t="shared" si="3"/>
        <v>0.34134044998792223</v>
      </c>
      <c r="M23" s="4"/>
      <c r="N23" t="s">
        <v>266</v>
      </c>
      <c r="O23" s="5">
        <v>1.1733000090316636E-2</v>
      </c>
      <c r="P23" s="71">
        <v>0.22646207470211616</v>
      </c>
    </row>
    <row r="24" spans="1:16" x14ac:dyDescent="0.25">
      <c r="A24" s="17"/>
      <c r="B24" s="55">
        <v>20</v>
      </c>
      <c r="C24" s="19" t="s">
        <v>277</v>
      </c>
      <c r="D24" s="20">
        <v>0.815917</v>
      </c>
      <c r="E24" s="21">
        <v>1.3179740000000004</v>
      </c>
      <c r="F24" s="21">
        <f t="shared" si="0"/>
        <v>0.3477372727029433</v>
      </c>
      <c r="G24" s="21">
        <v>0.10333709814585745</v>
      </c>
      <c r="H24" s="21">
        <v>0.14024466324553941</v>
      </c>
      <c r="I24" s="21">
        <v>0.10415551131154643</v>
      </c>
      <c r="J24" s="22">
        <f t="shared" si="1"/>
        <v>7.8406021777256169E-2</v>
      </c>
      <c r="K24" s="22">
        <f t="shared" si="2"/>
        <v>0.18481530090229153</v>
      </c>
      <c r="L24" s="23">
        <f t="shared" si="3"/>
        <v>0.26384228573776358</v>
      </c>
      <c r="M24" s="4"/>
      <c r="N24" t="s">
        <v>271</v>
      </c>
      <c r="O24" s="5">
        <v>0.29126447165845093</v>
      </c>
      <c r="P24" s="71">
        <v>0.21198225890059344</v>
      </c>
    </row>
    <row r="25" spans="1:16" x14ac:dyDescent="0.25">
      <c r="A25" s="17"/>
      <c r="B25" s="55">
        <v>21</v>
      </c>
      <c r="C25" s="19" t="s">
        <v>278</v>
      </c>
      <c r="D25" s="20">
        <v>0.84397100000000003</v>
      </c>
      <c r="E25" s="21">
        <v>1.2797639999999999</v>
      </c>
      <c r="F25" s="21">
        <f t="shared" si="0"/>
        <v>0.29182187017977412</v>
      </c>
      <c r="G25" s="21">
        <v>0.11484586080041481</v>
      </c>
      <c r="H25" s="21">
        <v>6.8145299881507526E-2</v>
      </c>
      <c r="I25" s="21">
        <v>0.10883070949785179</v>
      </c>
      <c r="J25" s="22">
        <f t="shared" si="1"/>
        <v>8.973987453969233E-2</v>
      </c>
      <c r="K25" s="22">
        <f t="shared" si="2"/>
        <v>0.14298820773355272</v>
      </c>
      <c r="L25" s="23">
        <f t="shared" si="3"/>
        <v>0.22802787871808719</v>
      </c>
      <c r="M25" s="4"/>
      <c r="N25" t="s">
        <v>281</v>
      </c>
      <c r="O25" s="5">
        <v>2.72631497355178E-2</v>
      </c>
      <c r="P25" s="71">
        <v>0.20530717012709954</v>
      </c>
    </row>
    <row r="26" spans="1:16" x14ac:dyDescent="0.25">
      <c r="A26" s="17"/>
      <c r="B26" s="55">
        <v>22</v>
      </c>
      <c r="C26" s="19" t="s">
        <v>279</v>
      </c>
      <c r="D26" s="20">
        <v>2.3006380000000011</v>
      </c>
      <c r="E26" s="21">
        <v>3.322547000000001</v>
      </c>
      <c r="F26" s="21">
        <f t="shared" si="0"/>
        <v>0.76277219111216255</v>
      </c>
      <c r="G26" s="21">
        <v>0.1828821591407177</v>
      </c>
      <c r="H26" s="21">
        <v>0.33573920153139625</v>
      </c>
      <c r="I26" s="21">
        <v>0.24415083044004859</v>
      </c>
      <c r="J26" s="22">
        <f t="shared" si="1"/>
        <v>5.5042760611277324E-2</v>
      </c>
      <c r="K26" s="22">
        <f t="shared" si="2"/>
        <v>0.15609150470169836</v>
      </c>
      <c r="L26" s="23">
        <f t="shared" si="3"/>
        <v>0.22957453757980317</v>
      </c>
      <c r="M26" s="4"/>
      <c r="N26" t="s">
        <v>267</v>
      </c>
      <c r="O26" s="5">
        <v>0.31814535303783487</v>
      </c>
      <c r="P26" s="71">
        <v>0.19816707758485824</v>
      </c>
    </row>
    <row r="27" spans="1:16" x14ac:dyDescent="0.25">
      <c r="A27" s="17"/>
      <c r="B27" s="55">
        <v>23</v>
      </c>
      <c r="C27" s="19" t="s">
        <v>280</v>
      </c>
      <c r="D27" s="20">
        <v>1.3660379999999996</v>
      </c>
      <c r="E27" s="21">
        <v>1.8080630000000002</v>
      </c>
      <c r="F27" s="21">
        <f t="shared" si="0"/>
        <v>0.47931459620485839</v>
      </c>
      <c r="G27" s="21">
        <v>0.2044865286352433</v>
      </c>
      <c r="H27" s="21">
        <v>0.12697571271201014</v>
      </c>
      <c r="I27" s="21">
        <v>0.14785235485760495</v>
      </c>
      <c r="J27" s="22">
        <f t="shared" si="1"/>
        <v>0.11309701522305543</v>
      </c>
      <c r="K27" s="22">
        <f t="shared" si="2"/>
        <v>0.18332449773445583</v>
      </c>
      <c r="L27" s="23">
        <f t="shared" si="3"/>
        <v>0.26509839325557699</v>
      </c>
      <c r="M27" s="4"/>
      <c r="N27" t="s">
        <v>273</v>
      </c>
      <c r="O27" s="5">
        <v>0.19512002920964733</v>
      </c>
      <c r="P27" s="71">
        <v>0.1389650758493714</v>
      </c>
    </row>
    <row r="28" spans="1:16" x14ac:dyDescent="0.25">
      <c r="A28" s="17"/>
      <c r="B28" s="55">
        <v>24</v>
      </c>
      <c r="C28" s="19" t="s">
        <v>281</v>
      </c>
      <c r="D28" s="20">
        <v>0.13279200000000002</v>
      </c>
      <c r="E28" s="21">
        <v>0.13279199999999999</v>
      </c>
      <c r="F28" s="21">
        <f t="shared" si="0"/>
        <v>2.72631497355178E-2</v>
      </c>
      <c r="G28" s="21">
        <v>5.1999998977407813E-3</v>
      </c>
      <c r="H28" s="21">
        <v>1.3527699804399163E-2</v>
      </c>
      <c r="I28" s="21">
        <v>8.535450033377856E-3</v>
      </c>
      <c r="J28" s="22">
        <f t="shared" si="1"/>
        <v>3.9158984710982447E-2</v>
      </c>
      <c r="K28" s="22">
        <f t="shared" si="2"/>
        <v>0.14103033090954234</v>
      </c>
      <c r="L28" s="23">
        <f t="shared" si="3"/>
        <v>0.20530717012709954</v>
      </c>
      <c r="M28" s="4"/>
      <c r="N28" t="s">
        <v>274</v>
      </c>
      <c r="O28" s="5">
        <v>0.3997897127919714</v>
      </c>
      <c r="P28" s="71">
        <v>0.10476710804470442</v>
      </c>
    </row>
    <row r="29" spans="1:16" ht="15.75" thickBot="1" x14ac:dyDescent="0.3">
      <c r="A29" s="24"/>
      <c r="B29" s="56">
        <v>25</v>
      </c>
      <c r="C29" s="26" t="s">
        <v>282</v>
      </c>
      <c r="D29" s="27">
        <v>3.879481999999999</v>
      </c>
      <c r="E29" s="28">
        <v>3.7093919999999989</v>
      </c>
      <c r="F29" s="28">
        <f t="shared" si="0"/>
        <v>0.92279254011009471</v>
      </c>
      <c r="G29" s="28">
        <v>0.42502005065398407</v>
      </c>
      <c r="H29" s="28">
        <v>0.26698429470707197</v>
      </c>
      <c r="I29" s="28">
        <v>0.23078819474903867</v>
      </c>
      <c r="J29" s="29">
        <f t="shared" si="1"/>
        <v>0.11457943799252929</v>
      </c>
      <c r="K29" s="29">
        <f t="shared" si="2"/>
        <v>0.18655465514592587</v>
      </c>
      <c r="L29" s="30">
        <f t="shared" si="3"/>
        <v>0.24877191197643575</v>
      </c>
      <c r="M29" s="4"/>
      <c r="N29" t="s">
        <v>258</v>
      </c>
      <c r="O29" s="5">
        <v>0.33955906602341202</v>
      </c>
      <c r="P29" s="71">
        <v>1.8807392574239419E-2</v>
      </c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topLeftCell="A13" workbookViewId="0">
      <selection activeCell="A18" sqref="A18:D2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42578125" customWidth="1"/>
    <col min="6" max="6" width="13.5703125" customWidth="1"/>
    <col min="7" max="9" width="0" hidden="1" customWidth="1"/>
  </cols>
  <sheetData>
    <row r="1" spans="1:13" ht="15.75" x14ac:dyDescent="0.25">
      <c r="A1" s="50">
        <v>130</v>
      </c>
      <c r="B1" s="49" t="s">
        <v>89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1985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62.650596</v>
      </c>
      <c r="E6" s="14">
        <v>94.253246999999988</v>
      </c>
      <c r="F6" s="14">
        <v>21.211357012926328</v>
      </c>
      <c r="G6" s="14">
        <v>7.7613176309978371</v>
      </c>
      <c r="H6" s="14">
        <v>6.8595283556805953</v>
      </c>
      <c r="I6" s="14">
        <v>6.5905110262478956</v>
      </c>
      <c r="J6" s="15">
        <v>8.2345360802242057E-2</v>
      </c>
      <c r="K6" s="15">
        <v>0.15512299525000378</v>
      </c>
      <c r="L6" s="16">
        <v>0.22504643275500452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40.816616999999987</v>
      </c>
      <c r="E7" s="38">
        <f ca="1">SUM(E8:OFFSET(E6,MATCH("PROYECTOS",$A$8:$A$50,0),0))</f>
        <v>56.370788000000005</v>
      </c>
      <c r="F7" s="38">
        <f ca="1">SUM(F8:OFFSET(F6,MATCH("PROYECTOS",$A$8:$A$50,0),0))</f>
        <v>16.160768098709923</v>
      </c>
      <c r="G7" s="38">
        <f ca="1">SUM(G8:OFFSET(G6,MATCH("PROYECTOS",$A$8:$A$50,0),0))</f>
        <v>6.3214459483870087</v>
      </c>
      <c r="H7" s="38">
        <f ca="1">SUM(H8:OFFSET(H6,MATCH("PROYECTOS",$A$8:$A$50,0),0))</f>
        <v>5.1020953802599252</v>
      </c>
      <c r="I7" s="38">
        <f ca="1">SUM(I8:OFFSET(I6,MATCH("PROYECTOS",$A$8:$A$50,0),0))</f>
        <v>4.7372267700629891</v>
      </c>
      <c r="J7" s="39">
        <f ca="1">IFERROR(G7/E7,0)</f>
        <v>0.11214045736573716</v>
      </c>
      <c r="K7" s="39">
        <f ca="1">IFERROR(SUM(G7,H7)/E7,0)</f>
        <v>0.2026500202311689</v>
      </c>
      <c r="L7" s="40">
        <f ca="1">IFERROR(SUM(G7,H7,I7)/E7,0)</f>
        <v>0.28668692902980036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16.887500999999997</v>
      </c>
      <c r="E8" s="21">
        <v>25.549473999999996</v>
      </c>
      <c r="F8" s="21">
        <f t="shared" ref="F8:F13" si="0">SUM(G8,H8,I8)</f>
        <v>7.1221991161846745</v>
      </c>
      <c r="G8" s="21">
        <v>3.0988301704519472</v>
      </c>
      <c r="H8" s="21">
        <v>2.3849628758343897</v>
      </c>
      <c r="I8" s="21">
        <v>1.6384060698983376</v>
      </c>
      <c r="J8" s="22">
        <f t="shared" ref="J8:J14" si="1">IFERROR(G8/E8,0)</f>
        <v>0.12128743513279168</v>
      </c>
      <c r="K8" s="22">
        <f t="shared" ref="K8:K14" si="2">IFERROR(SUM(G8,H8)/E8,0)</f>
        <v>0.21463428351935299</v>
      </c>
      <c r="L8" s="23">
        <f t="shared" ref="L8:L14" si="3">IFERROR(SUM(G8,H8,I8)/E8,0)</f>
        <v>0.27876108589103149</v>
      </c>
      <c r="M8" s="4"/>
    </row>
    <row r="9" spans="1:13" ht="51" x14ac:dyDescent="0.25">
      <c r="A9" s="17"/>
      <c r="B9" s="19">
        <v>3000383</v>
      </c>
      <c r="C9" s="19" t="s">
        <v>1987</v>
      </c>
      <c r="D9" s="20">
        <v>3.2942070000000001</v>
      </c>
      <c r="E9" s="21">
        <v>3.3389570000000006</v>
      </c>
      <c r="F9" s="21">
        <f t="shared" si="0"/>
        <v>0.88108129811007529</v>
      </c>
      <c r="G9" s="21">
        <v>0.40298281991999829</v>
      </c>
      <c r="H9" s="21">
        <v>0.22813894809951307</v>
      </c>
      <c r="I9" s="21">
        <v>0.24995953009056393</v>
      </c>
      <c r="J9" s="22">
        <f t="shared" si="1"/>
        <v>0.12069122780556869</v>
      </c>
      <c r="K9" s="22">
        <f t="shared" si="2"/>
        <v>0.18901763874752242</v>
      </c>
      <c r="L9" s="23">
        <f t="shared" si="3"/>
        <v>0.26387919883666522</v>
      </c>
      <c r="M9" s="4"/>
    </row>
    <row r="10" spans="1:13" ht="38.25" x14ac:dyDescent="0.25">
      <c r="A10" s="17"/>
      <c r="B10" s="19">
        <v>3000384</v>
      </c>
      <c r="C10" s="19" t="s">
        <v>1988</v>
      </c>
      <c r="D10" s="20">
        <v>14.477354999999994</v>
      </c>
      <c r="E10" s="21">
        <v>17.657849000000006</v>
      </c>
      <c r="F10" s="21">
        <f t="shared" si="0"/>
        <v>3.7602761375965201</v>
      </c>
      <c r="G10" s="21">
        <v>0.93747650469231303</v>
      </c>
      <c r="H10" s="21">
        <v>1.3562835425582307</v>
      </c>
      <c r="I10" s="21">
        <v>1.4665160903459764</v>
      </c>
      <c r="J10" s="22">
        <f t="shared" si="1"/>
        <v>5.3091206335058858E-2</v>
      </c>
      <c r="K10" s="22">
        <f t="shared" si="2"/>
        <v>0.12990030933272467</v>
      </c>
      <c r="L10" s="23">
        <f t="shared" si="3"/>
        <v>0.21295210631807526</v>
      </c>
      <c r="M10" s="4"/>
    </row>
    <row r="11" spans="1:13" ht="63.75" x14ac:dyDescent="0.25">
      <c r="A11" s="17"/>
      <c r="B11" s="19">
        <v>3000695</v>
      </c>
      <c r="C11" s="19" t="s">
        <v>1989</v>
      </c>
      <c r="D11" s="20">
        <v>3.481328</v>
      </c>
      <c r="E11" s="21">
        <v>7.0515439999999998</v>
      </c>
      <c r="F11" s="21">
        <f t="shared" si="0"/>
        <v>3.6411386261315783</v>
      </c>
      <c r="G11" s="21">
        <v>1.5617488457901345</v>
      </c>
      <c r="H11" s="21">
        <v>0.87368214498928864</v>
      </c>
      <c r="I11" s="21">
        <v>1.2057076353521552</v>
      </c>
      <c r="J11" s="22">
        <f t="shared" si="1"/>
        <v>0.22147615412881697</v>
      </c>
      <c r="K11" s="22">
        <f t="shared" si="2"/>
        <v>0.34537556466774133</v>
      </c>
      <c r="L11" s="23">
        <f t="shared" si="3"/>
        <v>0.51636047738361679</v>
      </c>
      <c r="M11" s="4"/>
    </row>
    <row r="12" spans="1:13" ht="51" x14ac:dyDescent="0.25">
      <c r="A12" s="17"/>
      <c r="B12" s="19">
        <v>3000696</v>
      </c>
      <c r="C12" s="19" t="s">
        <v>1990</v>
      </c>
      <c r="D12" s="20">
        <v>0.88228400000000018</v>
      </c>
      <c r="E12" s="21">
        <v>0.84350400000000003</v>
      </c>
      <c r="F12" s="21">
        <f t="shared" si="0"/>
        <v>0.23804988204210531</v>
      </c>
      <c r="G12" s="21">
        <v>0.11051025037886575</v>
      </c>
      <c r="H12" s="21">
        <v>6.0895138827618212E-2</v>
      </c>
      <c r="I12" s="21">
        <v>6.664449283562135E-2</v>
      </c>
      <c r="J12" s="22">
        <f t="shared" si="1"/>
        <v>0.13101330921829149</v>
      </c>
      <c r="K12" s="22">
        <f t="shared" si="2"/>
        <v>0.20320637389565901</v>
      </c>
      <c r="L12" s="23">
        <f t="shared" si="3"/>
        <v>0.2822154750209902</v>
      </c>
      <c r="M12" s="4"/>
    </row>
    <row r="13" spans="1:13" ht="63.75" x14ac:dyDescent="0.25">
      <c r="A13" s="17"/>
      <c r="B13" s="19">
        <v>3000697</v>
      </c>
      <c r="C13" s="19" t="s">
        <v>1991</v>
      </c>
      <c r="D13" s="20">
        <v>1.7939420000000006</v>
      </c>
      <c r="E13" s="21">
        <v>1.9294600000000008</v>
      </c>
      <c r="F13" s="21">
        <f t="shared" si="0"/>
        <v>0.51802303864496935</v>
      </c>
      <c r="G13" s="21">
        <v>0.20989735715374991</v>
      </c>
      <c r="H13" s="21">
        <v>0.19813272995088482</v>
      </c>
      <c r="I13" s="21">
        <v>0.10999295154033462</v>
      </c>
      <c r="J13" s="22">
        <f t="shared" si="1"/>
        <v>0.1087855447398494</v>
      </c>
      <c r="K13" s="22">
        <f t="shared" si="2"/>
        <v>0.21147372171728596</v>
      </c>
      <c r="L13" s="23">
        <f t="shared" si="3"/>
        <v>0.26848083849624721</v>
      </c>
      <c r="M13" s="4"/>
    </row>
    <row r="14" spans="1:13" ht="15.75" thickBot="1" x14ac:dyDescent="0.3">
      <c r="A14" s="41" t="s">
        <v>302</v>
      </c>
      <c r="B14" s="43"/>
      <c r="C14" s="43"/>
      <c r="D14" s="44">
        <f ca="1">OFFSET(D14,-MATCH("PROYECTOS",$A$8:$A$50,0)-1,0)-(OFFSET(D14,-MATCH("PROYECTOS",$A$8:$A$50,0),0))</f>
        <v>21.833979000000014</v>
      </c>
      <c r="E14" s="45">
        <f t="shared" ref="E14:I14" ca="1" si="4">OFFSET(E14,-MATCH("PROYECTOS",$A$8:$A$50,0)-1,0)-(OFFSET(E14,-MATCH("PROYECTOS",$A$8:$A$50,0),0))</f>
        <v>37.882458999999983</v>
      </c>
      <c r="F14" s="45">
        <f t="shared" ca="1" si="4"/>
        <v>5.0505889142164051</v>
      </c>
      <c r="G14" s="45">
        <f t="shared" ca="1" si="4"/>
        <v>1.4398716826108284</v>
      </c>
      <c r="H14" s="45">
        <f t="shared" ca="1" si="4"/>
        <v>1.7574329754206701</v>
      </c>
      <c r="I14" s="45">
        <f t="shared" ca="1" si="4"/>
        <v>1.8532842561849066</v>
      </c>
      <c r="J14" s="46">
        <f t="shared" ca="1" si="1"/>
        <v>3.8008928686778992E-2</v>
      </c>
      <c r="K14" s="46">
        <f t="shared" ca="1" si="2"/>
        <v>8.4400663062329184E-2</v>
      </c>
      <c r="L14" s="47">
        <f t="shared" ca="1" si="3"/>
        <v>0.13332262602637299</v>
      </c>
      <c r="M14" s="4"/>
    </row>
    <row r="15" spans="1:13" ht="15.75" thickBot="1" x14ac:dyDescent="0.3"/>
    <row r="16" spans="1:13" ht="15.75" thickBot="1" x14ac:dyDescent="0.3">
      <c r="A16" s="89" t="s">
        <v>324</v>
      </c>
      <c r="B16" s="90"/>
      <c r="C16" s="90"/>
      <c r="D16" s="91"/>
    </row>
    <row r="17" spans="1:4" ht="15.75" thickBot="1" x14ac:dyDescent="0.3">
      <c r="A17" s="1" t="s">
        <v>2007</v>
      </c>
    </row>
    <row r="18" spans="1:4" ht="45" customHeight="1" x14ac:dyDescent="0.25">
      <c r="A18" s="82" t="s">
        <v>326</v>
      </c>
      <c r="B18" s="83"/>
      <c r="C18" s="83"/>
      <c r="D18" s="94" t="s">
        <v>327</v>
      </c>
    </row>
    <row r="19" spans="1:4" ht="15.75" thickBot="1" x14ac:dyDescent="0.3">
      <c r="A19" s="85"/>
      <c r="B19" s="86"/>
      <c r="C19" s="86"/>
      <c r="D19" s="105"/>
    </row>
    <row r="20" spans="1:4" ht="39" thickBot="1" x14ac:dyDescent="0.3">
      <c r="A20" s="73"/>
      <c r="B20" s="74">
        <v>3000384</v>
      </c>
      <c r="C20" s="74" t="s">
        <v>1988</v>
      </c>
      <c r="D20" s="75">
        <v>0.21295210631807526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workbookViewId="0"/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31</v>
      </c>
      <c r="B1" s="50" t="s">
        <v>20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550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295.08797400000014</v>
      </c>
      <c r="E6" s="14">
        <v>299.90768600000001</v>
      </c>
      <c r="F6" s="14">
        <v>73.738322044060624</v>
      </c>
      <c r="G6" s="14">
        <v>32.724488382285926</v>
      </c>
      <c r="H6" s="14">
        <v>20.897463900706498</v>
      </c>
      <c r="I6" s="14">
        <v>20.116369761068199</v>
      </c>
      <c r="J6" s="15">
        <v>0.10911520414413763</v>
      </c>
      <c r="K6" s="15">
        <v>0.17879485850520158</v>
      </c>
      <c r="L6" s="16">
        <v>0.2458700643105913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295.08797400000009</v>
      </c>
      <c r="E7" s="38">
        <f ca="1">SUM(E8:OFFSET(E6,MATCH("GOBIERNOS REGIONALES",$A$8:$A$50,0),0))</f>
        <v>299.90768600000001</v>
      </c>
      <c r="F7" s="38">
        <f ca="1">SUM(F8:OFFSET(F6,MATCH("GOBIERNOS REGIONALES",$A$8:$A$50,0),0))</f>
        <v>73.738322044060624</v>
      </c>
      <c r="G7" s="38">
        <f ca="1">SUM(G8:OFFSET(G6,MATCH("GOBIERNOS REGIONALES",$A$8:$A$50,0),0))</f>
        <v>32.724488382285926</v>
      </c>
      <c r="H7" s="38">
        <f ca="1">SUM(H8:OFFSET(H6,MATCH("GOBIERNOS REGIONALES",$A$8:$A$50,0),0))</f>
        <v>20.897463900706498</v>
      </c>
      <c r="I7" s="38">
        <f ca="1">SUM(I8:OFFSET(I6,MATCH("GOBIERNOS REGIONALES",$A$8:$A$50,0),0))</f>
        <v>20.116369761068199</v>
      </c>
      <c r="J7" s="39">
        <f ca="1">IFERROR(G7/E7,0)</f>
        <v>0.10911520414413763</v>
      </c>
      <c r="K7" s="39">
        <f ca="1">IFERROR(SUM(G7,H7)/E7,0)</f>
        <v>0.17879485850520158</v>
      </c>
      <c r="L7" s="40">
        <f ca="1">IFERROR(SUM(G7,H7,I7)/E7,0)</f>
        <v>0.2458700643105913</v>
      </c>
      <c r="M7" s="4"/>
    </row>
    <row r="8" spans="1:13" x14ac:dyDescent="0.25">
      <c r="A8" s="17"/>
      <c r="B8" s="18">
        <v>7</v>
      </c>
      <c r="C8" s="19" t="s">
        <v>111</v>
      </c>
      <c r="D8" s="20">
        <v>295.08797400000009</v>
      </c>
      <c r="E8" s="21">
        <v>298.90768600000001</v>
      </c>
      <c r="F8" s="21">
        <f t="shared" ref="F8:F11" si="0">SUM(G8,H8,I8)</f>
        <v>73.738322044060624</v>
      </c>
      <c r="G8" s="21">
        <v>32.724488382285926</v>
      </c>
      <c r="H8" s="21">
        <v>20.897463900706498</v>
      </c>
      <c r="I8" s="21">
        <v>20.116369761068199</v>
      </c>
      <c r="J8" s="22">
        <f t="shared" ref="J8:J11" si="1">IFERROR(G8/E8,0)</f>
        <v>0.10948025064262124</v>
      </c>
      <c r="K8" s="22">
        <f t="shared" ref="K8:K11" si="2">IFERROR(SUM(G8,H8)/E8,0)</f>
        <v>0.17939301929824722</v>
      </c>
      <c r="L8" s="23">
        <f t="shared" ref="L8:L11" si="3">IFERROR(SUM(G8,H8,I8)/E8,0)</f>
        <v>0.24669262617777121</v>
      </c>
      <c r="M8" s="4"/>
    </row>
    <row r="9" spans="1:13" x14ac:dyDescent="0.25">
      <c r="A9" s="17"/>
      <c r="B9" s="18">
        <v>26</v>
      </c>
      <c r="C9" s="19" t="s">
        <v>123</v>
      </c>
      <c r="D9" s="20">
        <v>0</v>
      </c>
      <c r="E9" s="21">
        <v>1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</row>
    <row r="10" spans="1:13" ht="15.75" thickBot="1" x14ac:dyDescent="0.3">
      <c r="A10" s="41" t="s">
        <v>214</v>
      </c>
      <c r="B10" s="58"/>
      <c r="C10" s="43"/>
      <c r="D10" s="44">
        <f ca="1">SUM(D11:OFFSET(D9,(MATCH("GOBIERNOS LOCALES",$A$8:$A$50,0)-MATCH("GOBIERNOS REGIONALES",$A$8:$A$50,0)),0))</f>
        <v>0</v>
      </c>
      <c r="E10" s="45">
        <f ca="1">SUM(E11:OFFSET(E9,(MATCH("GOBIERNOS LOCALES",$A$8:$A$50,0)-MATCH("GOBIERNOS REGIONALES",$A$8:$A$50,0)),0))</f>
        <v>0</v>
      </c>
      <c r="F10" s="45">
        <f ca="1">SUM(F11:OFFSET(F9,(MATCH("GOBIERNOS LOCALES",$A$8:$A$50,0)-MATCH("GOBIERNOS REGIONALES",$A$8:$A$50,0)),0))</f>
        <v>0</v>
      </c>
      <c r="G10" s="45">
        <f ca="1">SUM(G11:OFFSET(G9,(MATCH("GOBIERNOS LOCALES",$A$8:$A$50,0)-MATCH("GOBIERNOS REGIONALES",$A$8:$A$50,0)),0))</f>
        <v>0</v>
      </c>
      <c r="H10" s="45">
        <f ca="1">SUM(H11:OFFSET(H9,(MATCH("GOBIERNOS LOCALES",$A$8:$A$50,0)-MATCH("GOBIERNOS REGIONALES",$A$8:$A$50,0)),0))</f>
        <v>0</v>
      </c>
      <c r="I10" s="45">
        <f ca="1">SUM(I11:OFFSET(I9,(MATCH("GOBIERNOS LOCALES",$A$8:$A$50,0)-MATCH("GOBIERNOS REGIONALES",$A$8:$A$50,0)),0))</f>
        <v>0</v>
      </c>
      <c r="J10" s="46">
        <f ca="1">IFERROR(G10/E10,0)</f>
        <v>0</v>
      </c>
      <c r="K10" s="46">
        <f ca="1">IFERROR(SUM(G10,H10)/E10,0)</f>
        <v>0</v>
      </c>
      <c r="L10" s="47">
        <f ca="1">IFERROR(SUM(G10,H10,I10)/E10,0)</f>
        <v>0</v>
      </c>
      <c r="M10" s="4"/>
    </row>
    <row r="11" spans="1:13" x14ac:dyDescent="0.25">
      <c r="A11" t="s">
        <v>241</v>
      </c>
      <c r="D11" s="5"/>
      <c r="E11" s="5"/>
      <c r="F11" s="5">
        <f t="shared" si="0"/>
        <v>0</v>
      </c>
      <c r="G11" s="5"/>
      <c r="H11" s="5"/>
      <c r="I11" s="5"/>
      <c r="J11" s="4">
        <f t="shared" si="1"/>
        <v>0</v>
      </c>
      <c r="K11" s="4">
        <f t="shared" si="2"/>
        <v>0</v>
      </c>
      <c r="L11" s="4">
        <f t="shared" si="3"/>
        <v>0</v>
      </c>
      <c r="M11" s="4"/>
    </row>
    <row r="12" spans="1:13" x14ac:dyDescent="0.25">
      <c r="D12" s="5"/>
      <c r="E12" s="5"/>
      <c r="F12" s="5"/>
      <c r="G12" s="5"/>
      <c r="H12" s="5"/>
      <c r="I12" s="5"/>
      <c r="J12" s="4"/>
      <c r="K12" s="4"/>
      <c r="L12" s="4"/>
      <c r="M12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"/>
  <sheetViews>
    <sheetView topLeftCell="A20" workbookViewId="0">
      <selection activeCell="A23" sqref="A23:XFD4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130</v>
      </c>
      <c r="B1" s="49" t="s">
        <v>89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1986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62.650596</v>
      </c>
      <c r="I6" s="14">
        <v>94.253246999999988</v>
      </c>
      <c r="J6" s="14">
        <v>21.211357012926328</v>
      </c>
      <c r="K6" s="14">
        <v>7.7613176309978371</v>
      </c>
      <c r="L6" s="14">
        <v>6.8595283556805953</v>
      </c>
      <c r="M6" s="14">
        <v>6.5905110262478956</v>
      </c>
      <c r="N6" s="15">
        <v>8.2345360802242057E-2</v>
      </c>
      <c r="O6" s="15">
        <v>0.15512299525000378</v>
      </c>
      <c r="P6" s="16">
        <v>0.22504643275500452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SUM(H8:OFFSET(H6,MATCH("PROYECTOS",$A$8:$A$32,0),0))</f>
        <v>40.816616999999994</v>
      </c>
      <c r="I7" s="38">
        <f ca="1">SUM(I8:OFFSET(I6,MATCH("PROYECTOS",$A$8:$A$32,0),0))</f>
        <v>56.370788000000019</v>
      </c>
      <c r="J7" s="38">
        <f ca="1">SUM(J8:OFFSET(J6,MATCH("PROYECTOS",$A$8:$A$32,0),0))</f>
        <v>16.160768098709923</v>
      </c>
      <c r="K7" s="38">
        <f ca="1">SUM(K8:OFFSET(K6,MATCH("PROYECTOS",$A$8:$A$32,0),0))</f>
        <v>6.3214459483870087</v>
      </c>
      <c r="L7" s="38">
        <f ca="1">SUM(L8:OFFSET(L6,MATCH("PROYECTOS",$A$8:$A$32,0),0))</f>
        <v>5.1020953802599252</v>
      </c>
      <c r="M7" s="38">
        <f ca="1">SUM(M8:OFFSET(M6,MATCH("PROYECTOS",$A$8:$A$32,0),0))</f>
        <v>4.7372267700629891</v>
      </c>
      <c r="N7" s="39">
        <f ca="1">IFERROR(K7/I7,0)</f>
        <v>0.11214045736573713</v>
      </c>
      <c r="O7" s="39">
        <f ca="1">IFERROR(SUM(K7,L7)/I7,0)</f>
        <v>0.20265002023116885</v>
      </c>
      <c r="P7" s="40">
        <f ca="1">IFERROR(SUM(K7,L7,M7)/I7,0)</f>
        <v>0.28668692902980031</v>
      </c>
      <c r="Q7" s="64"/>
      <c r="R7" s="38"/>
      <c r="S7" s="40"/>
    </row>
    <row r="8" spans="1:19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1</v>
      </c>
      <c r="G8" s="19" t="s">
        <v>539</v>
      </c>
      <c r="H8" s="20">
        <v>16.887501</v>
      </c>
      <c r="I8" s="21">
        <v>25.549474000000004</v>
      </c>
      <c r="J8" s="21">
        <f t="shared" ref="J8:J22" si="0">SUM(K8,L8,M8)</f>
        <v>7.1221991161846745</v>
      </c>
      <c r="K8" s="21">
        <v>3.0988301704519472</v>
      </c>
      <c r="L8" s="21">
        <v>2.3849628758343897</v>
      </c>
      <c r="M8" s="21">
        <v>1.6384060698983376</v>
      </c>
      <c r="N8" s="22">
        <f t="shared" ref="N8:N23" si="1">IFERROR(K8/I8,0)</f>
        <v>0.12128743513279165</v>
      </c>
      <c r="O8" s="22">
        <f t="shared" ref="O8:O23" si="2">IFERROR(SUM(K8,L8)/I8,0)</f>
        <v>0.21463428351935293</v>
      </c>
      <c r="P8" s="23">
        <f t="shared" ref="P8:P23" si="3">IFERROR(SUM(K8,L8,M8)/I8,0)</f>
        <v>0.27876108589103138</v>
      </c>
      <c r="Q8" s="70">
        <v>40.25</v>
      </c>
      <c r="R8" s="21">
        <v>0</v>
      </c>
      <c r="S8" s="23">
        <f>IFERROR(R8/Q8,0)</f>
        <v>0</v>
      </c>
    </row>
    <row r="9" spans="1:19" ht="63.75" x14ac:dyDescent="0.25">
      <c r="A9" s="17"/>
      <c r="B9" s="19">
        <v>5004413</v>
      </c>
      <c r="C9" s="19" t="s">
        <v>1992</v>
      </c>
      <c r="D9" s="68">
        <v>3000697</v>
      </c>
      <c r="E9" s="19" t="s">
        <v>1991</v>
      </c>
      <c r="F9" s="69">
        <v>86</v>
      </c>
      <c r="G9" s="19" t="s">
        <v>508</v>
      </c>
      <c r="H9" s="20">
        <v>1.3638520000000003</v>
      </c>
      <c r="I9" s="21">
        <v>1.5780290000000003</v>
      </c>
      <c r="J9" s="21">
        <f t="shared" si="0"/>
        <v>0.43558781876163266</v>
      </c>
      <c r="K9" s="21">
        <v>0.19103745685242757</v>
      </c>
      <c r="L9" s="21">
        <v>0.1435327902509016</v>
      </c>
      <c r="M9" s="21">
        <v>0.1010175716583035</v>
      </c>
      <c r="N9" s="22">
        <f t="shared" si="1"/>
        <v>0.12106080233787055</v>
      </c>
      <c r="O9" s="22">
        <f t="shared" si="2"/>
        <v>0.21201780645560322</v>
      </c>
      <c r="P9" s="23">
        <f t="shared" si="3"/>
        <v>0.27603283511369725</v>
      </c>
      <c r="Q9" s="70">
        <v>282</v>
      </c>
      <c r="R9" s="21">
        <v>0</v>
      </c>
      <c r="S9" s="23">
        <f t="shared" ref="S9:S22" si="4">IFERROR(R9/Q9,0)</f>
        <v>0</v>
      </c>
    </row>
    <row r="10" spans="1:19" ht="63.75" x14ac:dyDescent="0.25">
      <c r="A10" s="17"/>
      <c r="B10" s="19">
        <v>5004414</v>
      </c>
      <c r="C10" s="19" t="s">
        <v>1993</v>
      </c>
      <c r="D10" s="68">
        <v>3000697</v>
      </c>
      <c r="E10" s="19" t="s">
        <v>1991</v>
      </c>
      <c r="F10" s="69">
        <v>86</v>
      </c>
      <c r="G10" s="19" t="s">
        <v>508</v>
      </c>
      <c r="H10" s="20">
        <v>0.43009000000000003</v>
      </c>
      <c r="I10" s="21">
        <v>0.35143100000000005</v>
      </c>
      <c r="J10" s="21">
        <f t="shared" si="0"/>
        <v>8.2435219883336686E-2</v>
      </c>
      <c r="K10" s="21">
        <v>1.8859900301322341E-2</v>
      </c>
      <c r="L10" s="21">
        <v>5.4599939699983224E-2</v>
      </c>
      <c r="M10" s="21">
        <v>8.9753798820311204E-3</v>
      </c>
      <c r="N10" s="22">
        <f t="shared" si="1"/>
        <v>5.3666012108557121E-2</v>
      </c>
      <c r="O10" s="22">
        <f t="shared" si="2"/>
        <v>0.20903062052381707</v>
      </c>
      <c r="P10" s="23">
        <f t="shared" si="3"/>
        <v>0.23457014288249095</v>
      </c>
      <c r="Q10" s="70">
        <v>45</v>
      </c>
      <c r="R10" s="21">
        <v>0</v>
      </c>
      <c r="S10" s="23">
        <f t="shared" si="4"/>
        <v>0</v>
      </c>
    </row>
    <row r="11" spans="1:19" ht="51" x14ac:dyDescent="0.25">
      <c r="A11" s="17"/>
      <c r="B11" s="19">
        <v>5004417</v>
      </c>
      <c r="C11" s="19" t="s">
        <v>1994</v>
      </c>
      <c r="D11" s="68">
        <v>3000383</v>
      </c>
      <c r="E11" s="19" t="s">
        <v>1987</v>
      </c>
      <c r="F11" s="69">
        <v>36</v>
      </c>
      <c r="G11" s="19" t="s">
        <v>541</v>
      </c>
      <c r="H11" s="20">
        <v>0.60962600000000011</v>
      </c>
      <c r="I11" s="21">
        <v>0.65437600000000018</v>
      </c>
      <c r="J11" s="21">
        <f t="shared" si="0"/>
        <v>8.7936530442675576E-2</v>
      </c>
      <c r="K11" s="21">
        <v>2.6327500680054072E-2</v>
      </c>
      <c r="L11" s="21">
        <v>3.1215949791658204E-2</v>
      </c>
      <c r="M11" s="21">
        <v>3.0393079970963299E-2</v>
      </c>
      <c r="N11" s="22">
        <f t="shared" si="1"/>
        <v>4.0232986356550461E-2</v>
      </c>
      <c r="O11" s="22">
        <f t="shared" si="2"/>
        <v>8.7936370636625211E-2</v>
      </c>
      <c r="P11" s="23">
        <f t="shared" si="3"/>
        <v>0.13438226714102527</v>
      </c>
      <c r="Q11" s="70">
        <v>3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5004420</v>
      </c>
      <c r="C12" s="19" t="s">
        <v>1995</v>
      </c>
      <c r="D12" s="68">
        <v>3000384</v>
      </c>
      <c r="E12" s="19" t="s">
        <v>1988</v>
      </c>
      <c r="F12" s="69">
        <v>59</v>
      </c>
      <c r="G12" s="19" t="s">
        <v>585</v>
      </c>
      <c r="H12" s="20">
        <v>1.7440239999999998</v>
      </c>
      <c r="I12" s="21">
        <v>1.7032349999999996</v>
      </c>
      <c r="J12" s="21">
        <f t="shared" si="0"/>
        <v>0.55240316048002569</v>
      </c>
      <c r="K12" s="21">
        <v>0.11949282096975367</v>
      </c>
      <c r="L12" s="21">
        <v>0.25190933035264607</v>
      </c>
      <c r="M12" s="21">
        <v>0.18100100915762596</v>
      </c>
      <c r="N12" s="22">
        <f t="shared" si="1"/>
        <v>7.015639120247863E-2</v>
      </c>
      <c r="O12" s="22">
        <f t="shared" si="2"/>
        <v>0.21805690425713412</v>
      </c>
      <c r="P12" s="23">
        <f t="shared" si="3"/>
        <v>0.32432586253806772</v>
      </c>
      <c r="Q12" s="70">
        <v>2124</v>
      </c>
      <c r="R12" s="21">
        <v>0</v>
      </c>
      <c r="S12" s="23">
        <f t="shared" si="4"/>
        <v>0</v>
      </c>
    </row>
    <row r="13" spans="1:19" ht="63.75" x14ac:dyDescent="0.25">
      <c r="A13" s="17"/>
      <c r="B13" s="19">
        <v>5004422</v>
      </c>
      <c r="C13" s="19" t="s">
        <v>1996</v>
      </c>
      <c r="D13" s="68">
        <v>3000384</v>
      </c>
      <c r="E13" s="19" t="s">
        <v>1988</v>
      </c>
      <c r="F13" s="69">
        <v>117</v>
      </c>
      <c r="G13" s="19" t="s">
        <v>818</v>
      </c>
      <c r="H13" s="20">
        <v>0.42202500000000004</v>
      </c>
      <c r="I13" s="21">
        <v>0.24900100000000008</v>
      </c>
      <c r="J13" s="21">
        <f t="shared" si="0"/>
        <v>4.7876400458335411E-2</v>
      </c>
      <c r="K13" s="21">
        <v>1.8310000355995726E-2</v>
      </c>
      <c r="L13" s="21">
        <v>1.788780017523095E-2</v>
      </c>
      <c r="M13" s="21">
        <v>1.1678599927108735E-2</v>
      </c>
      <c r="N13" s="22">
        <f t="shared" si="1"/>
        <v>7.3533842659249241E-2</v>
      </c>
      <c r="O13" s="22">
        <f t="shared" si="2"/>
        <v>0.14537210907276141</v>
      </c>
      <c r="P13" s="23">
        <f t="shared" si="3"/>
        <v>0.19227392845143351</v>
      </c>
      <c r="Q13" s="70">
        <v>7</v>
      </c>
      <c r="R13" s="21">
        <v>0</v>
      </c>
      <c r="S13" s="23">
        <f t="shared" si="4"/>
        <v>0</v>
      </c>
    </row>
    <row r="14" spans="1:19" ht="51" x14ac:dyDescent="0.25">
      <c r="A14" s="17"/>
      <c r="B14" s="19">
        <v>5005174</v>
      </c>
      <c r="C14" s="19" t="s">
        <v>1997</v>
      </c>
      <c r="D14" s="68">
        <v>3000383</v>
      </c>
      <c r="E14" s="19" t="s">
        <v>1987</v>
      </c>
      <c r="F14" s="69">
        <v>222</v>
      </c>
      <c r="G14" s="19" t="s">
        <v>1444</v>
      </c>
      <c r="H14" s="20">
        <v>2.6845810000000001</v>
      </c>
      <c r="I14" s="21">
        <v>2.6845810000000001</v>
      </c>
      <c r="J14" s="21">
        <f t="shared" si="0"/>
        <v>0.79314476766739972</v>
      </c>
      <c r="K14" s="21">
        <v>0.37665531923994422</v>
      </c>
      <c r="L14" s="21">
        <v>0.19692299830785487</v>
      </c>
      <c r="M14" s="21">
        <v>0.21956645011960063</v>
      </c>
      <c r="N14" s="22">
        <f t="shared" si="1"/>
        <v>0.14030320531954305</v>
      </c>
      <c r="O14" s="22">
        <f t="shared" si="2"/>
        <v>0.21365655107735584</v>
      </c>
      <c r="P14" s="23">
        <f t="shared" si="3"/>
        <v>0.29544452846362235</v>
      </c>
      <c r="Q14" s="70">
        <v>29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5005175</v>
      </c>
      <c r="C15" s="19" t="s">
        <v>1998</v>
      </c>
      <c r="D15" s="68">
        <v>3000384</v>
      </c>
      <c r="E15" s="19" t="s">
        <v>1988</v>
      </c>
      <c r="F15" s="69">
        <v>36</v>
      </c>
      <c r="G15" s="19" t="s">
        <v>541</v>
      </c>
      <c r="H15" s="20">
        <v>0.21504000000000001</v>
      </c>
      <c r="I15" s="21">
        <v>0.16696</v>
      </c>
      <c r="J15" s="21">
        <f t="shared" si="0"/>
        <v>2.25074506670353E-2</v>
      </c>
      <c r="K15" s="21">
        <v>1.0000000474974513E-3</v>
      </c>
      <c r="L15" s="21">
        <v>8.05600022431463E-3</v>
      </c>
      <c r="M15" s="21">
        <v>1.3451450395223219E-2</v>
      </c>
      <c r="N15" s="22">
        <f t="shared" si="1"/>
        <v>5.98945883743083E-3</v>
      </c>
      <c r="O15" s="22">
        <f t="shared" si="2"/>
        <v>5.4240538283493539E-2</v>
      </c>
      <c r="P15" s="23">
        <f t="shared" si="3"/>
        <v>0.13480744290270305</v>
      </c>
      <c r="Q15" s="70">
        <v>3</v>
      </c>
      <c r="R15" s="21">
        <v>0</v>
      </c>
      <c r="S15" s="23">
        <f t="shared" si="4"/>
        <v>0</v>
      </c>
    </row>
    <row r="16" spans="1:19" ht="51" x14ac:dyDescent="0.25">
      <c r="A16" s="17"/>
      <c r="B16" s="19">
        <v>5005176</v>
      </c>
      <c r="C16" s="19" t="s">
        <v>1999</v>
      </c>
      <c r="D16" s="68">
        <v>3000384</v>
      </c>
      <c r="E16" s="19" t="s">
        <v>1988</v>
      </c>
      <c r="F16" s="69">
        <v>36</v>
      </c>
      <c r="G16" s="19" t="s">
        <v>541</v>
      </c>
      <c r="H16" s="20">
        <v>0.19500000000000001</v>
      </c>
      <c r="I16" s="21">
        <v>0.722557</v>
      </c>
      <c r="J16" s="21">
        <f t="shared" si="0"/>
        <v>5.5287019476963906E-2</v>
      </c>
      <c r="K16" s="21">
        <v>8.6479999117727857E-3</v>
      </c>
      <c r="L16" s="21">
        <v>3.7459369690623134E-2</v>
      </c>
      <c r="M16" s="21">
        <v>9.1796498745679855E-3</v>
      </c>
      <c r="N16" s="22">
        <f t="shared" si="1"/>
        <v>1.1968605814866903E-2</v>
      </c>
      <c r="O16" s="22">
        <f t="shared" si="2"/>
        <v>6.381139426010117E-2</v>
      </c>
      <c r="P16" s="23">
        <f t="shared" si="3"/>
        <v>7.6515789725881703E-2</v>
      </c>
      <c r="Q16" s="70">
        <v>4</v>
      </c>
      <c r="R16" s="21">
        <v>0</v>
      </c>
      <c r="S16" s="23">
        <f t="shared" si="4"/>
        <v>0</v>
      </c>
    </row>
    <row r="17" spans="1:19" ht="51" x14ac:dyDescent="0.25">
      <c r="A17" s="17"/>
      <c r="B17" s="19">
        <v>5005177</v>
      </c>
      <c r="C17" s="19" t="s">
        <v>2000</v>
      </c>
      <c r="D17" s="68">
        <v>3000384</v>
      </c>
      <c r="E17" s="19" t="s">
        <v>1988</v>
      </c>
      <c r="F17" s="69">
        <v>248</v>
      </c>
      <c r="G17" s="19" t="s">
        <v>1076</v>
      </c>
      <c r="H17" s="20">
        <v>11.901265999999996</v>
      </c>
      <c r="I17" s="21">
        <v>14.816096</v>
      </c>
      <c r="J17" s="21">
        <f t="shared" si="0"/>
        <v>3.0822021065141598</v>
      </c>
      <c r="K17" s="21">
        <v>0.7900256834072934</v>
      </c>
      <c r="L17" s="21">
        <v>1.0409710421154159</v>
      </c>
      <c r="M17" s="21">
        <v>1.2512053809914505</v>
      </c>
      <c r="N17" s="22">
        <f t="shared" si="1"/>
        <v>5.332212233285296E-2</v>
      </c>
      <c r="O17" s="22">
        <f t="shared" si="2"/>
        <v>0.12358159163673814</v>
      </c>
      <c r="P17" s="23">
        <f t="shared" si="3"/>
        <v>0.20803065169894686</v>
      </c>
      <c r="Q17" s="70">
        <v>192</v>
      </c>
      <c r="R17" s="21">
        <v>0</v>
      </c>
      <c r="S17" s="23">
        <f t="shared" si="4"/>
        <v>0</v>
      </c>
    </row>
    <row r="18" spans="1:19" ht="63.75" x14ac:dyDescent="0.25">
      <c r="A18" s="17"/>
      <c r="B18" s="19">
        <v>5005178</v>
      </c>
      <c r="C18" s="19" t="s">
        <v>2001</v>
      </c>
      <c r="D18" s="68">
        <v>3000695</v>
      </c>
      <c r="E18" s="19" t="s">
        <v>1989</v>
      </c>
      <c r="F18" s="69">
        <v>117</v>
      </c>
      <c r="G18" s="19" t="s">
        <v>818</v>
      </c>
      <c r="H18" s="20">
        <v>6.2E-2</v>
      </c>
      <c r="I18" s="21">
        <v>8.2000000000000003E-2</v>
      </c>
      <c r="J18" s="21">
        <f t="shared" si="0"/>
        <v>1.1965129935560981E-2</v>
      </c>
      <c r="K18" s="21">
        <v>1.3180000278225634E-3</v>
      </c>
      <c r="L18" s="21">
        <v>9.6279698773287237E-3</v>
      </c>
      <c r="M18" s="21">
        <v>1.0191600304096937E-3</v>
      </c>
      <c r="N18" s="22">
        <f t="shared" si="1"/>
        <v>1.6073171071006871E-2</v>
      </c>
      <c r="O18" s="22">
        <f t="shared" si="2"/>
        <v>0.13348743786769862</v>
      </c>
      <c r="P18" s="23">
        <f t="shared" si="3"/>
        <v>0.14591621872635341</v>
      </c>
      <c r="Q18" s="70">
        <v>1</v>
      </c>
      <c r="R18" s="21">
        <v>0</v>
      </c>
      <c r="S18" s="23">
        <f t="shared" si="4"/>
        <v>0</v>
      </c>
    </row>
    <row r="19" spans="1:19" ht="63.75" x14ac:dyDescent="0.25">
      <c r="A19" s="17"/>
      <c r="B19" s="19">
        <v>5005180</v>
      </c>
      <c r="C19" s="19" t="s">
        <v>2002</v>
      </c>
      <c r="D19" s="68">
        <v>3000695</v>
      </c>
      <c r="E19" s="19" t="s">
        <v>1989</v>
      </c>
      <c r="F19" s="69">
        <v>222</v>
      </c>
      <c r="G19" s="19" t="s">
        <v>1444</v>
      </c>
      <c r="H19" s="20">
        <v>2.2385039999999998</v>
      </c>
      <c r="I19" s="21">
        <v>2.2411729999999999</v>
      </c>
      <c r="J19" s="21">
        <f t="shared" si="0"/>
        <v>0.58134496276034042</v>
      </c>
      <c r="K19" s="21">
        <v>0.18562456528889015</v>
      </c>
      <c r="L19" s="21">
        <v>0.19838390749646351</v>
      </c>
      <c r="M19" s="21">
        <v>0.19733648997498676</v>
      </c>
      <c r="N19" s="22">
        <f t="shared" si="1"/>
        <v>8.2824737442799001E-2</v>
      </c>
      <c r="O19" s="22">
        <f t="shared" si="2"/>
        <v>0.17134262851879514</v>
      </c>
      <c r="P19" s="23">
        <f t="shared" si="3"/>
        <v>0.25939316722106703</v>
      </c>
      <c r="Q19" s="70">
        <v>513</v>
      </c>
      <c r="R19" s="21">
        <v>0</v>
      </c>
      <c r="S19" s="23">
        <f t="shared" si="4"/>
        <v>0</v>
      </c>
    </row>
    <row r="20" spans="1:19" ht="51" x14ac:dyDescent="0.25">
      <c r="A20" s="17"/>
      <c r="B20" s="19">
        <v>5005181</v>
      </c>
      <c r="C20" s="19" t="s">
        <v>2003</v>
      </c>
      <c r="D20" s="68">
        <v>3000696</v>
      </c>
      <c r="E20" s="19" t="s">
        <v>1990</v>
      </c>
      <c r="F20" s="69">
        <v>36</v>
      </c>
      <c r="G20" s="19" t="s">
        <v>541</v>
      </c>
      <c r="H20" s="20">
        <v>0.73978800000000011</v>
      </c>
      <c r="I20" s="21">
        <v>0.7230080000000001</v>
      </c>
      <c r="J20" s="21">
        <f t="shared" si="0"/>
        <v>0.22335536213358864</v>
      </c>
      <c r="K20" s="21">
        <v>0.10106025042477995</v>
      </c>
      <c r="L20" s="21">
        <v>5.712861887877807E-2</v>
      </c>
      <c r="M20" s="21">
        <v>6.516649283003062E-2</v>
      </c>
      <c r="N20" s="22">
        <f t="shared" si="1"/>
        <v>0.13977749959167801</v>
      </c>
      <c r="O20" s="22">
        <f t="shared" si="2"/>
        <v>0.21879269565974097</v>
      </c>
      <c r="P20" s="23">
        <f t="shared" si="3"/>
        <v>0.3089251600723486</v>
      </c>
      <c r="Q20" s="70">
        <v>11</v>
      </c>
      <c r="R20" s="21">
        <v>0</v>
      </c>
      <c r="S20" s="23">
        <f t="shared" si="4"/>
        <v>0</v>
      </c>
    </row>
    <row r="21" spans="1:19" ht="51" x14ac:dyDescent="0.25">
      <c r="A21" s="17"/>
      <c r="B21" s="19">
        <v>5005182</v>
      </c>
      <c r="C21" s="19" t="s">
        <v>2004</v>
      </c>
      <c r="D21" s="68">
        <v>3000696</v>
      </c>
      <c r="E21" s="19" t="s">
        <v>1990</v>
      </c>
      <c r="F21" s="69">
        <v>46</v>
      </c>
      <c r="G21" s="19" t="s">
        <v>772</v>
      </c>
      <c r="H21" s="20">
        <v>0.14249600000000001</v>
      </c>
      <c r="I21" s="21">
        <v>0.12049599999999999</v>
      </c>
      <c r="J21" s="21">
        <f t="shared" si="0"/>
        <v>1.4694519908516668E-2</v>
      </c>
      <c r="K21" s="21">
        <v>9.4499999540857971E-3</v>
      </c>
      <c r="L21" s="21">
        <v>3.7665199488401413E-3</v>
      </c>
      <c r="M21" s="21">
        <v>1.4780000055907294E-3</v>
      </c>
      <c r="N21" s="22">
        <f t="shared" si="1"/>
        <v>7.8425839480860751E-2</v>
      </c>
      <c r="O21" s="22">
        <f t="shared" si="2"/>
        <v>0.10968430406757021</v>
      </c>
      <c r="P21" s="23">
        <f t="shared" si="3"/>
        <v>0.12195027144898311</v>
      </c>
      <c r="Q21" s="70">
        <v>1</v>
      </c>
      <c r="R21" s="21">
        <v>0</v>
      </c>
      <c r="S21" s="23">
        <f t="shared" si="4"/>
        <v>0</v>
      </c>
    </row>
    <row r="22" spans="1:19" ht="63.75" x14ac:dyDescent="0.25">
      <c r="A22" s="17"/>
      <c r="B22" s="19">
        <v>5005600</v>
      </c>
      <c r="C22" s="19" t="s">
        <v>2005</v>
      </c>
      <c r="D22" s="68">
        <v>3000695</v>
      </c>
      <c r="E22" s="19" t="s">
        <v>1989</v>
      </c>
      <c r="F22" s="69">
        <v>36</v>
      </c>
      <c r="G22" s="19" t="s">
        <v>541</v>
      </c>
      <c r="H22" s="20">
        <v>1.1808240000000001</v>
      </c>
      <c r="I22" s="21">
        <v>4.7283710000000001</v>
      </c>
      <c r="J22" s="21">
        <f t="shared" si="0"/>
        <v>3.0478285334356769</v>
      </c>
      <c r="K22" s="21">
        <v>1.3748062804734218</v>
      </c>
      <c r="L22" s="21">
        <v>0.66567026761549641</v>
      </c>
      <c r="M22" s="21">
        <v>1.0073519853467587</v>
      </c>
      <c r="N22" s="22">
        <f t="shared" si="1"/>
        <v>0.29075685483931396</v>
      </c>
      <c r="O22" s="22">
        <f t="shared" si="2"/>
        <v>0.43153901165727437</v>
      </c>
      <c r="P22" s="23">
        <f t="shared" si="3"/>
        <v>0.64458320496333232</v>
      </c>
      <c r="Q22" s="70">
        <v>15</v>
      </c>
      <c r="R22" s="21">
        <v>0</v>
      </c>
      <c r="S22" s="23">
        <f t="shared" si="4"/>
        <v>0</v>
      </c>
    </row>
    <row r="23" spans="1:19" ht="15.75" thickBot="1" x14ac:dyDescent="0.3">
      <c r="A23" s="41" t="s">
        <v>302</v>
      </c>
      <c r="B23" s="43"/>
      <c r="C23" s="43"/>
      <c r="D23" s="65"/>
      <c r="E23" s="43"/>
      <c r="F23" s="66"/>
      <c r="G23" s="43"/>
      <c r="H23" s="44">
        <f t="shared" ref="H23:M23" ca="1" si="5">OFFSET(H23,-MATCH("PROYECTOS",$A$8:$A$32,0)-1,0)-(OFFSET(H23,-MATCH("PROYECTOS",$A$8:$A$32,0),0))</f>
        <v>21.833979000000006</v>
      </c>
      <c r="I23" s="45">
        <f t="shared" ca="1" si="5"/>
        <v>37.882458999999969</v>
      </c>
      <c r="J23" s="45">
        <f t="shared" ca="1" si="5"/>
        <v>5.0505889142164051</v>
      </c>
      <c r="K23" s="45">
        <f t="shared" ca="1" si="5"/>
        <v>1.4398716826108284</v>
      </c>
      <c r="L23" s="45">
        <f t="shared" ca="1" si="5"/>
        <v>1.7574329754206701</v>
      </c>
      <c r="M23" s="45">
        <f t="shared" ca="1" si="5"/>
        <v>1.8532842561849066</v>
      </c>
      <c r="N23" s="46">
        <f t="shared" ca="1" si="1"/>
        <v>3.8008928686779006E-2</v>
      </c>
      <c r="O23" s="46">
        <f t="shared" ca="1" si="2"/>
        <v>8.4400663062329226E-2</v>
      </c>
      <c r="P23" s="47">
        <f t="shared" ca="1" si="3"/>
        <v>0.13332262602637304</v>
      </c>
      <c r="Q23" s="67"/>
      <c r="R23" s="45"/>
      <c r="S23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"/>
  <sheetViews>
    <sheetView topLeftCell="A13" workbookViewId="0">
      <selection activeCell="A38" sqref="A38:L3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131</v>
      </c>
      <c r="B1" s="50" t="s">
        <v>90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2008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101.03663200000004</v>
      </c>
      <c r="E6" s="14">
        <v>111.13386800000001</v>
      </c>
      <c r="F6" s="14">
        <v>36.722380770282243</v>
      </c>
      <c r="G6" s="14">
        <v>23.333910530198409</v>
      </c>
      <c r="H6" s="14">
        <v>9.089705740703053</v>
      </c>
      <c r="I6" s="14">
        <v>4.2987644993807805</v>
      </c>
      <c r="J6" s="15">
        <v>0.20996219199531874</v>
      </c>
      <c r="K6" s="15">
        <v>0.29175279196528514</v>
      </c>
      <c r="L6" s="16">
        <v>0.33043375013530746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53.891165999999998</v>
      </c>
      <c r="E7" s="38">
        <f ca="1">SUM(E8:OFFSET(E6,MATCH("GOBIERNOS REGIONALES",$A$8:$A$50,0),0))</f>
        <v>51.602417000000003</v>
      </c>
      <c r="F7" s="38">
        <f ca="1">SUM(F8:OFFSET(F6,MATCH("GOBIERNOS REGIONALES",$A$8:$A$50,0),0))</f>
        <v>21.495353737408323</v>
      </c>
      <c r="G7" s="38">
        <f ca="1">SUM(G8:OFFSET(G6,MATCH("GOBIERNOS REGIONALES",$A$8:$A$50,0),0))</f>
        <v>16.134676151499662</v>
      </c>
      <c r="H7" s="38">
        <f ca="1">SUM(H8:OFFSET(H6,MATCH("GOBIERNOS REGIONALES",$A$8:$A$50,0),0))</f>
        <v>4.8704517909549736</v>
      </c>
      <c r="I7" s="38">
        <f ca="1">SUM(I8:OFFSET(I6,MATCH("GOBIERNOS REGIONALES",$A$8:$A$50,0),0))</f>
        <v>0.49022579495368745</v>
      </c>
      <c r="J7" s="39">
        <f ca="1">IFERROR(G7/E7,0)</f>
        <v>0.31267287637902041</v>
      </c>
      <c r="K7" s="39">
        <f ca="1">IFERROR(SUM(G7,H7)/E7,0)</f>
        <v>0.40705705592152075</v>
      </c>
      <c r="L7" s="40">
        <f ca="1">IFERROR(SUM(G7,H7,I7)/E7,0)</f>
        <v>0.4165571108308419</v>
      </c>
      <c r="M7" s="4"/>
    </row>
    <row r="8" spans="1:13" x14ac:dyDescent="0.25">
      <c r="A8" s="17"/>
      <c r="B8" s="18">
        <v>11</v>
      </c>
      <c r="C8" s="19" t="s">
        <v>115</v>
      </c>
      <c r="D8" s="20">
        <v>12.190332999999997</v>
      </c>
      <c r="E8" s="21">
        <v>1.5528120000000001</v>
      </c>
      <c r="F8" s="21">
        <f t="shared" ref="F8:F39" si="0">SUM(G8,H8,I8)</f>
        <v>0.17526606732280925</v>
      </c>
      <c r="G8" s="21">
        <v>5.6399998255074024E-2</v>
      </c>
      <c r="H8" s="21">
        <v>6.2504328729119152E-2</v>
      </c>
      <c r="I8" s="21">
        <v>5.6361740338616073E-2</v>
      </c>
      <c r="J8" s="22">
        <f t="shared" ref="J8:J39" si="1">IFERROR(G8/E8,0)</f>
        <v>3.6321201958172671E-2</v>
      </c>
      <c r="K8" s="22">
        <f t="shared" ref="K8:K39" si="2">IFERROR(SUM(G8,H8)/E8,0)</f>
        <v>7.6573549782068387E-2</v>
      </c>
      <c r="L8" s="23">
        <f t="shared" ref="L8:L39" si="3">IFERROR(SUM(G8,H8,I8)/E8,0)</f>
        <v>0.11287011391128433</v>
      </c>
      <c r="M8" s="4"/>
    </row>
    <row r="9" spans="1:13" x14ac:dyDescent="0.25">
      <c r="A9" s="17"/>
      <c r="B9" s="18">
        <v>131</v>
      </c>
      <c r="C9" s="19" t="s">
        <v>147</v>
      </c>
      <c r="D9" s="20">
        <v>0.15</v>
      </c>
      <c r="E9" s="21">
        <v>0.15</v>
      </c>
      <c r="F9" s="21">
        <f t="shared" si="0"/>
        <v>8.7549004092579708E-4</v>
      </c>
      <c r="G9" s="21">
        <v>0</v>
      </c>
      <c r="H9" s="21">
        <v>1.500000071246177E-4</v>
      </c>
      <c r="I9" s="21">
        <v>7.2549003380117938E-4</v>
      </c>
      <c r="J9" s="22">
        <f t="shared" si="1"/>
        <v>0</v>
      </c>
      <c r="K9" s="22">
        <f t="shared" si="2"/>
        <v>1.0000000474974513E-3</v>
      </c>
      <c r="L9" s="23">
        <f t="shared" si="3"/>
        <v>5.8366002728386475E-3</v>
      </c>
      <c r="M9" s="4"/>
    </row>
    <row r="10" spans="1:13" x14ac:dyDescent="0.25">
      <c r="A10" s="17"/>
      <c r="B10" s="18">
        <v>135</v>
      </c>
      <c r="C10" s="19" t="s">
        <v>148</v>
      </c>
      <c r="D10" s="20">
        <v>18.143927999999999</v>
      </c>
      <c r="E10" s="21">
        <v>18.143927999999999</v>
      </c>
      <c r="F10" s="21">
        <f t="shared" si="0"/>
        <v>12.150829058140516</v>
      </c>
      <c r="G10" s="21">
        <v>12.000829052180052</v>
      </c>
      <c r="H10" s="21">
        <v>0.15000000596046448</v>
      </c>
      <c r="I10" s="21">
        <v>0</v>
      </c>
      <c r="J10" s="22">
        <f t="shared" si="1"/>
        <v>0.66142397898514882</v>
      </c>
      <c r="K10" s="22">
        <f t="shared" si="2"/>
        <v>0.66969120788731729</v>
      </c>
      <c r="L10" s="23">
        <f t="shared" si="3"/>
        <v>0.66969120788731729</v>
      </c>
      <c r="M10" s="4"/>
    </row>
    <row r="11" spans="1:13" ht="25.5" x14ac:dyDescent="0.25">
      <c r="A11" s="17"/>
      <c r="B11" s="18">
        <v>136</v>
      </c>
      <c r="C11" s="19" t="s">
        <v>149</v>
      </c>
      <c r="D11" s="20">
        <v>0.37770200000000009</v>
      </c>
      <c r="E11" s="21">
        <v>0.37770200000000009</v>
      </c>
      <c r="F11" s="21">
        <f t="shared" si="0"/>
        <v>5.1497743268555496E-2</v>
      </c>
      <c r="G11" s="21">
        <v>2.8032101181452163E-3</v>
      </c>
      <c r="H11" s="21">
        <v>4.9599699705140665E-3</v>
      </c>
      <c r="I11" s="21">
        <v>4.3734563179896213E-2</v>
      </c>
      <c r="J11" s="22">
        <f t="shared" si="1"/>
        <v>7.421750793337646E-3</v>
      </c>
      <c r="K11" s="22">
        <f t="shared" si="2"/>
        <v>2.0553717186192502E-2</v>
      </c>
      <c r="L11" s="23">
        <f t="shared" si="3"/>
        <v>0.13634490489474635</v>
      </c>
      <c r="M11" s="4"/>
    </row>
    <row r="12" spans="1:13" ht="25.5" x14ac:dyDescent="0.25">
      <c r="A12" s="17"/>
      <c r="B12" s="18">
        <v>137</v>
      </c>
      <c r="C12" s="19" t="s">
        <v>150</v>
      </c>
      <c r="D12" s="20">
        <v>23.029203000000003</v>
      </c>
      <c r="E12" s="21">
        <v>31.377974999999999</v>
      </c>
      <c r="F12" s="21">
        <f t="shared" si="0"/>
        <v>9.1168853786355157</v>
      </c>
      <c r="G12" s="21">
        <v>4.0746438909463905</v>
      </c>
      <c r="H12" s="21">
        <v>4.6528374862877513</v>
      </c>
      <c r="I12" s="21">
        <v>0.38940400140137399</v>
      </c>
      <c r="J12" s="22">
        <f t="shared" si="1"/>
        <v>0.12985681488197981</v>
      </c>
      <c r="K12" s="22">
        <f t="shared" si="2"/>
        <v>0.27814036365425565</v>
      </c>
      <c r="L12" s="23">
        <f t="shared" si="3"/>
        <v>0.29055046983227933</v>
      </c>
      <c r="M12" s="4"/>
    </row>
    <row r="13" spans="1:13" x14ac:dyDescent="0.25">
      <c r="A13" s="34" t="s">
        <v>214</v>
      </c>
      <c r="B13" s="57"/>
      <c r="C13" s="36"/>
      <c r="D13" s="37">
        <f ca="1">SUM(D14:OFFSET(D12,(MATCH("GOBIERNOS LOCALES",$A$8:$A$50,0)-MATCH("GOBIERNOS REGIONALES",$A$8:$A$50,0)),0))</f>
        <v>47.145465999999985</v>
      </c>
      <c r="E13" s="38">
        <f ca="1">SUM(E14:OFFSET(E12,(MATCH("GOBIERNOS LOCALES",$A$8:$A$50,0)-MATCH("GOBIERNOS REGIONALES",$A$8:$A$50,0)),0))</f>
        <v>59.531451000000004</v>
      </c>
      <c r="F13" s="38">
        <f ca="1">SUM(F14:OFFSET(F12,(MATCH("GOBIERNOS LOCALES",$A$8:$A$50,0)-MATCH("GOBIERNOS REGIONALES",$A$8:$A$50,0)),0))</f>
        <v>15.22702703287392</v>
      </c>
      <c r="G13" s="38">
        <f ca="1">SUM(G14:OFFSET(G12,(MATCH("GOBIERNOS LOCALES",$A$8:$A$50,0)-MATCH("GOBIERNOS REGIONALES",$A$8:$A$50,0)),0))</f>
        <v>7.1992343786987476</v>
      </c>
      <c r="H13" s="38">
        <f ca="1">SUM(H14:OFFSET(H12,(MATCH("GOBIERNOS LOCALES",$A$8:$A$50,0)-MATCH("GOBIERNOS REGIONALES",$A$8:$A$50,0)),0))</f>
        <v>4.2192539497480794</v>
      </c>
      <c r="I13" s="38">
        <f ca="1">SUM(I14:OFFSET(I12,(MATCH("GOBIERNOS LOCALES",$A$8:$A$50,0)-MATCH("GOBIERNOS REGIONALES",$A$8:$A$50,0)),0))</f>
        <v>3.8085387044270931</v>
      </c>
      <c r="J13" s="39">
        <f t="shared" ca="1" si="1"/>
        <v>0.12093161274867543</v>
      </c>
      <c r="K13" s="39">
        <f t="shared" ca="1" si="2"/>
        <v>0.19180598047991182</v>
      </c>
      <c r="L13" s="40">
        <f t="shared" ca="1" si="3"/>
        <v>0.25578121777804341</v>
      </c>
      <c r="M13" s="4"/>
    </row>
    <row r="14" spans="1:13" x14ac:dyDescent="0.25">
      <c r="A14" s="17"/>
      <c r="B14" s="18">
        <v>440</v>
      </c>
      <c r="C14" s="19" t="s">
        <v>215</v>
      </c>
      <c r="D14" s="20">
        <v>1.2281549999999997</v>
      </c>
      <c r="E14" s="21">
        <v>1.6547080000000001</v>
      </c>
      <c r="F14" s="21">
        <f t="shared" si="0"/>
        <v>0.26897113064086398</v>
      </c>
      <c r="G14" s="21">
        <v>0.12507610005377501</v>
      </c>
      <c r="H14" s="21">
        <v>5.188542006425223E-2</v>
      </c>
      <c r="I14" s="21">
        <v>9.2009610522836738E-2</v>
      </c>
      <c r="J14" s="22">
        <f t="shared" si="1"/>
        <v>7.5588019187539435E-2</v>
      </c>
      <c r="K14" s="22">
        <f t="shared" si="2"/>
        <v>0.10694425851450964</v>
      </c>
      <c r="L14" s="23">
        <f t="shared" si="3"/>
        <v>0.16254899996909664</v>
      </c>
      <c r="M14" s="4"/>
    </row>
    <row r="15" spans="1:13" x14ac:dyDescent="0.25">
      <c r="A15" s="17"/>
      <c r="B15" s="18">
        <v>441</v>
      </c>
      <c r="C15" s="19" t="s">
        <v>216</v>
      </c>
      <c r="D15" s="20">
        <v>0.7686130000000001</v>
      </c>
      <c r="E15" s="21">
        <v>1.4649110000000001</v>
      </c>
      <c r="F15" s="21">
        <f t="shared" si="0"/>
        <v>0.27254665057171223</v>
      </c>
      <c r="G15" s="21">
        <v>9.485816120832169E-2</v>
      </c>
      <c r="H15" s="21">
        <v>0.10523677898072492</v>
      </c>
      <c r="I15" s="21">
        <v>7.2451710382665624E-2</v>
      </c>
      <c r="J15" s="22">
        <f t="shared" si="1"/>
        <v>6.4753531926732541E-2</v>
      </c>
      <c r="K15" s="22">
        <f t="shared" si="2"/>
        <v>0.13659187499380276</v>
      </c>
      <c r="L15" s="23">
        <f t="shared" si="3"/>
        <v>0.18604997202677312</v>
      </c>
      <c r="M15" s="4"/>
    </row>
    <row r="16" spans="1:13" x14ac:dyDescent="0.25">
      <c r="A16" s="17"/>
      <c r="B16" s="18">
        <v>442</v>
      </c>
      <c r="C16" s="19" t="s">
        <v>217</v>
      </c>
      <c r="D16" s="20">
        <v>1.8321559999999988</v>
      </c>
      <c r="E16" s="21">
        <v>2.3979879999999989</v>
      </c>
      <c r="F16" s="21">
        <f t="shared" si="0"/>
        <v>0.3246461296621419</v>
      </c>
      <c r="G16" s="21">
        <v>0.19795598911878187</v>
      </c>
      <c r="H16" s="21">
        <v>3.4581119933136506E-2</v>
      </c>
      <c r="I16" s="21">
        <v>9.2109020610223524E-2</v>
      </c>
      <c r="J16" s="22">
        <f t="shared" si="1"/>
        <v>8.2550867276559331E-2</v>
      </c>
      <c r="K16" s="22">
        <f t="shared" si="2"/>
        <v>9.6971756761050715E-2</v>
      </c>
      <c r="L16" s="23">
        <f t="shared" si="3"/>
        <v>0.13538271653658904</v>
      </c>
      <c r="M16" s="4"/>
    </row>
    <row r="17" spans="1:13" x14ac:dyDescent="0.25">
      <c r="A17" s="17"/>
      <c r="B17" s="18">
        <v>443</v>
      </c>
      <c r="C17" s="19" t="s">
        <v>218</v>
      </c>
      <c r="D17" s="20">
        <v>9.1419929999999994</v>
      </c>
      <c r="E17" s="21">
        <v>9.4067319999999999</v>
      </c>
      <c r="F17" s="21">
        <f t="shared" si="0"/>
        <v>2.8915679149304196</v>
      </c>
      <c r="G17" s="21">
        <v>1.327877936524601</v>
      </c>
      <c r="H17" s="21">
        <v>0.8597153813643672</v>
      </c>
      <c r="I17" s="21">
        <v>0.70397459704145149</v>
      </c>
      <c r="J17" s="22">
        <f t="shared" si="1"/>
        <v>0.14116251388097387</v>
      </c>
      <c r="K17" s="22">
        <f t="shared" si="2"/>
        <v>0.23255614360959451</v>
      </c>
      <c r="L17" s="23">
        <f t="shared" si="3"/>
        <v>0.30739346193028777</v>
      </c>
      <c r="M17" s="4"/>
    </row>
    <row r="18" spans="1:13" x14ac:dyDescent="0.25">
      <c r="A18" s="17"/>
      <c r="B18" s="18">
        <v>444</v>
      </c>
      <c r="C18" s="19" t="s">
        <v>219</v>
      </c>
      <c r="D18" s="20">
        <v>0.38106800000000002</v>
      </c>
      <c r="E18" s="21">
        <v>1.1774439999999999</v>
      </c>
      <c r="F18" s="21">
        <f t="shared" si="0"/>
        <v>0.23281974900601199</v>
      </c>
      <c r="G18" s="21">
        <v>3.1290140323108062E-2</v>
      </c>
      <c r="H18" s="21">
        <v>0.13186689915164607</v>
      </c>
      <c r="I18" s="21">
        <v>6.966270953125786E-2</v>
      </c>
      <c r="J18" s="22">
        <f t="shared" si="1"/>
        <v>2.657463142460114E-2</v>
      </c>
      <c r="K18" s="22">
        <f t="shared" si="2"/>
        <v>0.13856883170219061</v>
      </c>
      <c r="L18" s="23">
        <f t="shared" si="3"/>
        <v>0.19773318222014125</v>
      </c>
      <c r="M18" s="4"/>
    </row>
    <row r="19" spans="1:13" x14ac:dyDescent="0.25">
      <c r="A19" s="17"/>
      <c r="B19" s="18">
        <v>445</v>
      </c>
      <c r="C19" s="19" t="s">
        <v>220</v>
      </c>
      <c r="D19" s="20">
        <v>2.037506</v>
      </c>
      <c r="E19" s="21">
        <v>2.9669690000000006</v>
      </c>
      <c r="F19" s="21">
        <f t="shared" si="0"/>
        <v>0.71932033633856918</v>
      </c>
      <c r="G19" s="21">
        <v>0.28638277376376209</v>
      </c>
      <c r="H19" s="21">
        <v>0.2298532629301917</v>
      </c>
      <c r="I19" s="21">
        <v>0.20308429964461538</v>
      </c>
      <c r="J19" s="22">
        <f t="shared" si="1"/>
        <v>9.6523682506882286E-2</v>
      </c>
      <c r="K19" s="22">
        <f t="shared" si="2"/>
        <v>0.17399441540978475</v>
      </c>
      <c r="L19" s="23">
        <f t="shared" si="3"/>
        <v>0.24244282172768539</v>
      </c>
      <c r="M19" s="4"/>
    </row>
    <row r="20" spans="1:13" x14ac:dyDescent="0.25">
      <c r="A20" s="17"/>
      <c r="B20" s="18">
        <v>446</v>
      </c>
      <c r="C20" s="19" t="s">
        <v>221</v>
      </c>
      <c r="D20" s="20">
        <v>1.1297969999999993</v>
      </c>
      <c r="E20" s="21">
        <v>2.1053600000000006</v>
      </c>
      <c r="F20" s="21">
        <f t="shared" si="0"/>
        <v>0.40128020930747255</v>
      </c>
      <c r="G20" s="21">
        <v>0.16898298121304833</v>
      </c>
      <c r="H20" s="21">
        <v>0.14629718913961653</v>
      </c>
      <c r="I20" s="21">
        <v>8.6000038954807678E-2</v>
      </c>
      <c r="J20" s="22">
        <f t="shared" si="1"/>
        <v>8.0263223967895411E-2</v>
      </c>
      <c r="K20" s="22">
        <f t="shared" si="2"/>
        <v>0.1497511923626671</v>
      </c>
      <c r="L20" s="23">
        <f t="shared" si="3"/>
        <v>0.19059933185178424</v>
      </c>
      <c r="M20" s="4"/>
    </row>
    <row r="21" spans="1:13" x14ac:dyDescent="0.25">
      <c r="A21" s="17"/>
      <c r="B21" s="18">
        <v>447</v>
      </c>
      <c r="C21" s="19" t="s">
        <v>222</v>
      </c>
      <c r="D21" s="20">
        <v>2.5165859999999993</v>
      </c>
      <c r="E21" s="21">
        <v>2.6875309999999999</v>
      </c>
      <c r="F21" s="21">
        <f t="shared" si="0"/>
        <v>0.64880251644436271</v>
      </c>
      <c r="G21" s="21">
        <v>0.30634605375234969</v>
      </c>
      <c r="H21" s="21">
        <v>0.1900815715562203</v>
      </c>
      <c r="I21" s="21">
        <v>0.15237489113579272</v>
      </c>
      <c r="J21" s="22">
        <f t="shared" si="1"/>
        <v>0.11398791446586093</v>
      </c>
      <c r="K21" s="22">
        <f t="shared" si="2"/>
        <v>0.18471512526127884</v>
      </c>
      <c r="L21" s="23">
        <f t="shared" si="3"/>
        <v>0.24141210517920081</v>
      </c>
      <c r="M21" s="4"/>
    </row>
    <row r="22" spans="1:13" x14ac:dyDescent="0.25">
      <c r="A22" s="17"/>
      <c r="B22" s="18">
        <v>448</v>
      </c>
      <c r="C22" s="19" t="s">
        <v>223</v>
      </c>
      <c r="D22" s="20">
        <v>0.4915830000000001</v>
      </c>
      <c r="E22" s="21">
        <v>1.2999550000000002</v>
      </c>
      <c r="F22" s="21">
        <f t="shared" si="0"/>
        <v>0.49686025204482576</v>
      </c>
      <c r="G22" s="21">
        <v>0.38934465118290973</v>
      </c>
      <c r="H22" s="21">
        <v>4.3732610103688785E-2</v>
      </c>
      <c r="I22" s="21">
        <v>6.3782990758227243E-2</v>
      </c>
      <c r="J22" s="22">
        <f t="shared" si="1"/>
        <v>0.29950625304945916</v>
      </c>
      <c r="K22" s="22">
        <f t="shared" si="2"/>
        <v>0.33314788687808305</v>
      </c>
      <c r="L22" s="23">
        <f t="shared" si="3"/>
        <v>0.38221342434532402</v>
      </c>
      <c r="M22" s="4"/>
    </row>
    <row r="23" spans="1:13" x14ac:dyDescent="0.25">
      <c r="A23" s="17"/>
      <c r="B23" s="18">
        <v>449</v>
      </c>
      <c r="C23" s="19" t="s">
        <v>224</v>
      </c>
      <c r="D23" s="20">
        <v>0.95257599999999965</v>
      </c>
      <c r="E23" s="21">
        <v>1.0478229999999997</v>
      </c>
      <c r="F23" s="21">
        <f t="shared" si="0"/>
        <v>0.23754918232953059</v>
      </c>
      <c r="G23" s="21">
        <v>9.749926134099951E-2</v>
      </c>
      <c r="H23" s="21">
        <v>6.5507030663866317E-2</v>
      </c>
      <c r="I23" s="21">
        <v>7.4542890324664768E-2</v>
      </c>
      <c r="J23" s="22">
        <f t="shared" si="1"/>
        <v>9.3049361715671006E-2</v>
      </c>
      <c r="K23" s="22">
        <f t="shared" si="2"/>
        <v>0.15556662910135191</v>
      </c>
      <c r="L23" s="23">
        <f t="shared" si="3"/>
        <v>0.22670735642329923</v>
      </c>
      <c r="M23" s="4"/>
    </row>
    <row r="24" spans="1:13" x14ac:dyDescent="0.25">
      <c r="A24" s="17"/>
      <c r="B24" s="18">
        <v>450</v>
      </c>
      <c r="C24" s="19" t="s">
        <v>225</v>
      </c>
      <c r="D24" s="20">
        <v>0.99028299999999936</v>
      </c>
      <c r="E24" s="21">
        <v>1.8009919999999993</v>
      </c>
      <c r="F24" s="21">
        <f t="shared" si="0"/>
        <v>0.36344283245853148</v>
      </c>
      <c r="G24" s="21">
        <v>0.18388991071515193</v>
      </c>
      <c r="H24" s="21">
        <v>8.269472057781968E-2</v>
      </c>
      <c r="I24" s="21">
        <v>9.6858201165559876E-2</v>
      </c>
      <c r="J24" s="22">
        <f t="shared" si="1"/>
        <v>0.10210479042391749</v>
      </c>
      <c r="K24" s="22">
        <f t="shared" si="2"/>
        <v>0.14802099692445703</v>
      </c>
      <c r="L24" s="23">
        <f t="shared" si="3"/>
        <v>0.20180146966701221</v>
      </c>
      <c r="M24" s="4"/>
    </row>
    <row r="25" spans="1:13" x14ac:dyDescent="0.25">
      <c r="A25" s="17"/>
      <c r="B25" s="18">
        <v>451</v>
      </c>
      <c r="C25" s="19" t="s">
        <v>226</v>
      </c>
      <c r="D25" s="20">
        <v>4.3073319999999997</v>
      </c>
      <c r="E25" s="21">
        <v>4.9749360000000005</v>
      </c>
      <c r="F25" s="21">
        <f t="shared" si="0"/>
        <v>1.1209146184555721</v>
      </c>
      <c r="G25" s="21">
        <v>0.52156085056049051</v>
      </c>
      <c r="H25" s="21">
        <v>0.29205518521484919</v>
      </c>
      <c r="I25" s="21">
        <v>0.30729858268023236</v>
      </c>
      <c r="J25" s="22">
        <f t="shared" si="1"/>
        <v>0.10483770053735172</v>
      </c>
      <c r="K25" s="22">
        <f t="shared" si="2"/>
        <v>0.16354301558358533</v>
      </c>
      <c r="L25" s="23">
        <f t="shared" si="3"/>
        <v>0.2253123695371301</v>
      </c>
      <c r="M25" s="4"/>
    </row>
    <row r="26" spans="1:13" x14ac:dyDescent="0.25">
      <c r="A26" s="17"/>
      <c r="B26" s="18">
        <v>452</v>
      </c>
      <c r="C26" s="19" t="s">
        <v>227</v>
      </c>
      <c r="D26" s="20">
        <v>2.1781379999999997</v>
      </c>
      <c r="E26" s="21">
        <v>2.4337309999999999</v>
      </c>
      <c r="F26" s="21">
        <f t="shared" si="0"/>
        <v>0.64079959384980612</v>
      </c>
      <c r="G26" s="21">
        <v>0.28904957647318952</v>
      </c>
      <c r="H26" s="21">
        <v>0.16912071689876029</v>
      </c>
      <c r="I26" s="21">
        <v>0.1826293004778563</v>
      </c>
      <c r="J26" s="22">
        <f t="shared" si="1"/>
        <v>0.1187680875467295</v>
      </c>
      <c r="K26" s="22">
        <f t="shared" si="2"/>
        <v>0.1882583955958772</v>
      </c>
      <c r="L26" s="23">
        <f t="shared" si="3"/>
        <v>0.26329926924947999</v>
      </c>
      <c r="M26" s="4"/>
    </row>
    <row r="27" spans="1:13" x14ac:dyDescent="0.25">
      <c r="A27" s="17"/>
      <c r="B27" s="18">
        <v>453</v>
      </c>
      <c r="C27" s="19" t="s">
        <v>228</v>
      </c>
      <c r="D27" s="20">
        <v>1.8064849999999999</v>
      </c>
      <c r="E27" s="21">
        <v>2.2943750000000001</v>
      </c>
      <c r="F27" s="21">
        <f t="shared" si="0"/>
        <v>0.72360430596745573</v>
      </c>
      <c r="G27" s="21">
        <v>0.45859962509712204</v>
      </c>
      <c r="H27" s="21">
        <v>0.17226834999019047</v>
      </c>
      <c r="I27" s="21">
        <v>9.2736330880143214E-2</v>
      </c>
      <c r="J27" s="22">
        <f t="shared" si="1"/>
        <v>0.19987997824990336</v>
      </c>
      <c r="K27" s="22">
        <f t="shared" si="2"/>
        <v>0.27496288753464998</v>
      </c>
      <c r="L27" s="23">
        <f t="shared" si="3"/>
        <v>0.31538188219774699</v>
      </c>
      <c r="M27" s="4"/>
    </row>
    <row r="28" spans="1:13" x14ac:dyDescent="0.25">
      <c r="A28" s="17"/>
      <c r="B28" s="18">
        <v>454</v>
      </c>
      <c r="C28" s="19" t="s">
        <v>229</v>
      </c>
      <c r="D28" s="20">
        <v>1.7644569999999999</v>
      </c>
      <c r="E28" s="21">
        <v>1.9224320000000001</v>
      </c>
      <c r="F28" s="21">
        <f t="shared" si="0"/>
        <v>0.54047309937595855</v>
      </c>
      <c r="G28" s="21">
        <v>0.27216770958330017</v>
      </c>
      <c r="H28" s="21">
        <v>0.13075765963003505</v>
      </c>
      <c r="I28" s="21">
        <v>0.13754773016262334</v>
      </c>
      <c r="J28" s="22">
        <f t="shared" si="1"/>
        <v>0.14157468747050619</v>
      </c>
      <c r="K28" s="22">
        <f t="shared" si="2"/>
        <v>0.2095914805898649</v>
      </c>
      <c r="L28" s="23">
        <f t="shared" si="3"/>
        <v>0.28114029488479098</v>
      </c>
      <c r="M28" s="4"/>
    </row>
    <row r="29" spans="1:13" x14ac:dyDescent="0.25">
      <c r="A29" s="17"/>
      <c r="B29" s="18">
        <v>455</v>
      </c>
      <c r="C29" s="19" t="s">
        <v>230</v>
      </c>
      <c r="D29" s="20">
        <v>2.1436120000000001</v>
      </c>
      <c r="E29" s="21">
        <v>2.3406579999999999</v>
      </c>
      <c r="F29" s="21">
        <f t="shared" si="0"/>
        <v>0.61929746422538301</v>
      </c>
      <c r="G29" s="21">
        <v>0.28080756382405525</v>
      </c>
      <c r="H29" s="21">
        <v>0.16053946075862768</v>
      </c>
      <c r="I29" s="21">
        <v>0.17795043964270008</v>
      </c>
      <c r="J29" s="22">
        <f t="shared" si="1"/>
        <v>0.11996949739092821</v>
      </c>
      <c r="K29" s="22">
        <f t="shared" si="2"/>
        <v>0.18855681803265703</v>
      </c>
      <c r="L29" s="23">
        <f t="shared" si="3"/>
        <v>0.26458263626099288</v>
      </c>
      <c r="M29" s="4"/>
    </row>
    <row r="30" spans="1:13" x14ac:dyDescent="0.25">
      <c r="A30" s="17"/>
      <c r="B30" s="18">
        <v>456</v>
      </c>
      <c r="C30" s="19" t="s">
        <v>231</v>
      </c>
      <c r="D30" s="20">
        <v>0.63348299999999991</v>
      </c>
      <c r="E30" s="21">
        <v>0.75380699999999989</v>
      </c>
      <c r="F30" s="21">
        <f t="shared" si="0"/>
        <v>0.14858676261610526</v>
      </c>
      <c r="G30" s="21">
        <v>4.6377770748222247E-2</v>
      </c>
      <c r="H30" s="21">
        <v>4.7427411209355341E-2</v>
      </c>
      <c r="I30" s="21">
        <v>5.4781580658527673E-2</v>
      </c>
      <c r="J30" s="22">
        <f t="shared" si="1"/>
        <v>6.1524728144236193E-2</v>
      </c>
      <c r="K30" s="22">
        <f t="shared" si="2"/>
        <v>0.12444190881429544</v>
      </c>
      <c r="L30" s="23">
        <f t="shared" si="3"/>
        <v>0.19711512710296572</v>
      </c>
      <c r="M30" s="4"/>
    </row>
    <row r="31" spans="1:13" x14ac:dyDescent="0.25">
      <c r="A31" s="17"/>
      <c r="B31" s="18">
        <v>457</v>
      </c>
      <c r="C31" s="19" t="s">
        <v>232</v>
      </c>
      <c r="D31" s="20">
        <v>0.54742800000000003</v>
      </c>
      <c r="E31" s="21">
        <v>0.90235299999999996</v>
      </c>
      <c r="F31" s="21">
        <f t="shared" si="0"/>
        <v>0.32307419211394972</v>
      </c>
      <c r="G31" s="21">
        <v>0.17707922126101039</v>
      </c>
      <c r="H31" s="21">
        <v>3.9669519906055939E-2</v>
      </c>
      <c r="I31" s="21">
        <v>0.10632545094688339</v>
      </c>
      <c r="J31" s="22">
        <f t="shared" si="1"/>
        <v>0.19624162745733698</v>
      </c>
      <c r="K31" s="22">
        <f t="shared" si="2"/>
        <v>0.24020393478723553</v>
      </c>
      <c r="L31" s="23">
        <f t="shared" si="3"/>
        <v>0.35803526127130925</v>
      </c>
      <c r="M31" s="4"/>
    </row>
    <row r="32" spans="1:13" x14ac:dyDescent="0.25">
      <c r="A32" s="17"/>
      <c r="B32" s="18">
        <v>458</v>
      </c>
      <c r="C32" s="19" t="s">
        <v>233</v>
      </c>
      <c r="D32" s="20">
        <v>1.7184660000000003</v>
      </c>
      <c r="E32" s="21">
        <v>2.4416739999999995</v>
      </c>
      <c r="F32" s="21">
        <f t="shared" si="0"/>
        <v>0.41372604034859251</v>
      </c>
      <c r="G32" s="21">
        <v>0.17687083054624964</v>
      </c>
      <c r="H32" s="21">
        <v>9.7770240332465619E-2</v>
      </c>
      <c r="I32" s="21">
        <v>0.13908496946987725</v>
      </c>
      <c r="J32" s="22">
        <f t="shared" si="1"/>
        <v>7.2438347849159909E-2</v>
      </c>
      <c r="K32" s="22">
        <f t="shared" si="2"/>
        <v>0.11248064683439121</v>
      </c>
      <c r="L32" s="23">
        <f t="shared" si="3"/>
        <v>0.16944360317904544</v>
      </c>
      <c r="M32" s="4"/>
    </row>
    <row r="33" spans="1:13" x14ac:dyDescent="0.25">
      <c r="A33" s="17"/>
      <c r="B33" s="18">
        <v>459</v>
      </c>
      <c r="C33" s="19" t="s">
        <v>234</v>
      </c>
      <c r="D33" s="20">
        <v>1.8955789999999995</v>
      </c>
      <c r="E33" s="21">
        <v>2.5792659999999996</v>
      </c>
      <c r="F33" s="21">
        <f t="shared" si="0"/>
        <v>0.71390373163012555</v>
      </c>
      <c r="G33" s="21">
        <v>0.26653829027782194</v>
      </c>
      <c r="H33" s="21">
        <v>0.22543182137451367</v>
      </c>
      <c r="I33" s="21">
        <v>0.22193361997778993</v>
      </c>
      <c r="J33" s="22">
        <f t="shared" si="1"/>
        <v>0.10333881432850353</v>
      </c>
      <c r="K33" s="22">
        <f t="shared" si="2"/>
        <v>0.19074035467932959</v>
      </c>
      <c r="L33" s="23">
        <f t="shared" si="3"/>
        <v>0.27678561716012451</v>
      </c>
      <c r="M33" s="4"/>
    </row>
    <row r="34" spans="1:13" x14ac:dyDescent="0.25">
      <c r="A34" s="17"/>
      <c r="B34" s="18">
        <v>460</v>
      </c>
      <c r="C34" s="19" t="s">
        <v>235</v>
      </c>
      <c r="D34" s="20">
        <v>2.3670849999999994</v>
      </c>
      <c r="E34" s="21">
        <v>2.8485070000000001</v>
      </c>
      <c r="F34" s="21">
        <f t="shared" si="0"/>
        <v>0.86992794034995313</v>
      </c>
      <c r="G34" s="21">
        <v>0.35185534140509844</v>
      </c>
      <c r="H34" s="21">
        <v>0.30551667745021405</v>
      </c>
      <c r="I34" s="21">
        <v>0.21255592149464064</v>
      </c>
      <c r="J34" s="22">
        <f t="shared" si="1"/>
        <v>0.12352272309848578</v>
      </c>
      <c r="K34" s="22">
        <f t="shared" si="2"/>
        <v>0.23077774386909089</v>
      </c>
      <c r="L34" s="23">
        <f t="shared" si="3"/>
        <v>0.30539785942248099</v>
      </c>
      <c r="M34" s="4"/>
    </row>
    <row r="35" spans="1:13" x14ac:dyDescent="0.25">
      <c r="A35" s="17"/>
      <c r="B35" s="18">
        <v>461</v>
      </c>
      <c r="C35" s="19" t="s">
        <v>236</v>
      </c>
      <c r="D35" s="20">
        <v>0.8954629999999999</v>
      </c>
      <c r="E35" s="21">
        <v>1.0801689999999997</v>
      </c>
      <c r="F35" s="21">
        <f t="shared" si="0"/>
        <v>0.32777659547537041</v>
      </c>
      <c r="G35" s="21">
        <v>0.19898843604278227</v>
      </c>
      <c r="H35" s="21">
        <v>6.4864770567510277E-2</v>
      </c>
      <c r="I35" s="21">
        <v>6.3923388865077868E-2</v>
      </c>
      <c r="J35" s="22">
        <f t="shared" si="1"/>
        <v>0.18421972491599214</v>
      </c>
      <c r="K35" s="22">
        <f t="shared" si="2"/>
        <v>0.24427030086059923</v>
      </c>
      <c r="L35" s="23">
        <f t="shared" si="3"/>
        <v>0.30344936345643181</v>
      </c>
      <c r="M35" s="4"/>
    </row>
    <row r="36" spans="1:13" x14ac:dyDescent="0.25">
      <c r="A36" s="17"/>
      <c r="B36" s="18">
        <v>462</v>
      </c>
      <c r="C36" s="19" t="s">
        <v>237</v>
      </c>
      <c r="D36" s="20">
        <v>0.98091600000000012</v>
      </c>
      <c r="E36" s="21">
        <v>1.202958</v>
      </c>
      <c r="F36" s="21">
        <f t="shared" si="0"/>
        <v>0.28602650056927814</v>
      </c>
      <c r="G36" s="21">
        <v>0.11874631910177413</v>
      </c>
      <c r="H36" s="21">
        <v>0.1280493411977659</v>
      </c>
      <c r="I36" s="21">
        <v>3.923084026973811E-2</v>
      </c>
      <c r="J36" s="22">
        <f t="shared" si="1"/>
        <v>9.8711940983620489E-2</v>
      </c>
      <c r="K36" s="22">
        <f t="shared" si="2"/>
        <v>0.20515733741289391</v>
      </c>
      <c r="L36" s="23">
        <f t="shared" si="3"/>
        <v>0.23776931577767316</v>
      </c>
      <c r="M36" s="4"/>
    </row>
    <row r="37" spans="1:13" x14ac:dyDescent="0.25">
      <c r="A37" s="17"/>
      <c r="B37" s="18">
        <v>463</v>
      </c>
      <c r="C37" s="19" t="s">
        <v>238</v>
      </c>
      <c r="D37" s="20">
        <v>1.6468679999999991</v>
      </c>
      <c r="E37" s="21">
        <v>2.2795950000000009</v>
      </c>
      <c r="F37" s="21">
        <f t="shared" si="0"/>
        <v>0.75822573985277586</v>
      </c>
      <c r="G37" s="21">
        <v>0.28885570010606898</v>
      </c>
      <c r="H37" s="21">
        <v>0.27890685144410554</v>
      </c>
      <c r="I37" s="21">
        <v>0.19046318830260134</v>
      </c>
      <c r="J37" s="22">
        <f t="shared" si="1"/>
        <v>0.12671360487545763</v>
      </c>
      <c r="K37" s="22">
        <f t="shared" si="2"/>
        <v>0.24906290439756812</v>
      </c>
      <c r="L37" s="23">
        <f t="shared" si="3"/>
        <v>0.33261423184941868</v>
      </c>
      <c r="M37" s="4"/>
    </row>
    <row r="38" spans="1:13" ht="15.75" thickBot="1" x14ac:dyDescent="0.3">
      <c r="A38" s="24"/>
      <c r="B38" s="25">
        <v>464</v>
      </c>
      <c r="C38" s="26" t="s">
        <v>239</v>
      </c>
      <c r="D38" s="27">
        <v>2.7898379999999996</v>
      </c>
      <c r="E38" s="28">
        <v>3.4665769999999996</v>
      </c>
      <c r="F38" s="28">
        <f t="shared" si="0"/>
        <v>0.88288354430915206</v>
      </c>
      <c r="G38" s="28">
        <v>0.54223318447475322</v>
      </c>
      <c r="H38" s="28">
        <v>0.16542395930810017</v>
      </c>
      <c r="I38" s="28">
        <v>0.17522640052629868</v>
      </c>
      <c r="J38" s="29">
        <f t="shared" si="1"/>
        <v>0.1564174643963637</v>
      </c>
      <c r="K38" s="29">
        <f t="shared" si="2"/>
        <v>0.20413714848475989</v>
      </c>
      <c r="L38" s="30">
        <f t="shared" si="3"/>
        <v>0.25468453298719518</v>
      </c>
      <c r="M38" s="4"/>
    </row>
    <row r="39" spans="1:13" x14ac:dyDescent="0.25">
      <c r="A39" t="s">
        <v>241</v>
      </c>
      <c r="D39" s="5"/>
      <c r="E39" s="5"/>
      <c r="F39" s="5">
        <f t="shared" si="0"/>
        <v>0</v>
      </c>
      <c r="G39" s="5"/>
      <c r="H39" s="5"/>
      <c r="I39" s="5"/>
      <c r="J39" s="4">
        <f t="shared" si="1"/>
        <v>0</v>
      </c>
      <c r="K39" s="4">
        <f t="shared" si="2"/>
        <v>0</v>
      </c>
      <c r="L39" s="4">
        <f t="shared" si="3"/>
        <v>0</v>
      </c>
      <c r="M39" s="4"/>
    </row>
    <row r="40" spans="1:13" x14ac:dyDescent="0.25">
      <c r="D40" s="5"/>
      <c r="E40" s="5"/>
      <c r="F40" s="5"/>
      <c r="G40" s="5"/>
      <c r="H40" s="5"/>
      <c r="I40" s="5"/>
      <c r="J40" s="4"/>
      <c r="K40" s="4"/>
      <c r="L40" s="4"/>
      <c r="M40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131</v>
      </c>
      <c r="B1" s="51" t="s">
        <v>90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2009</v>
      </c>
      <c r="N2" s="72" t="s">
        <v>2037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101.03663200000004</v>
      </c>
      <c r="E6" s="14">
        <f ca="1">SUM(E7:OFFSET(E7,50,0))</f>
        <v>111.13386800000001</v>
      </c>
      <c r="F6" s="14">
        <f ca="1">SUM(F7:OFFSET(F7,50,0))</f>
        <v>36.722380770282243</v>
      </c>
      <c r="G6" s="14">
        <f ca="1">SUM(G7:OFFSET(G7,50,0))</f>
        <v>23.333910530198409</v>
      </c>
      <c r="H6" s="14">
        <f ca="1">SUM(H7:OFFSET(H7,50,0))</f>
        <v>9.089705740703053</v>
      </c>
      <c r="I6" s="14">
        <f ca="1">SUM(I7:OFFSET(I7,50,0))</f>
        <v>4.2987644993807805</v>
      </c>
      <c r="J6" s="15">
        <f ca="1">IFERROR(G6/E6,0)</f>
        <v>0.20996219199531874</v>
      </c>
      <c r="K6" s="15">
        <f ca="1">IFERROR(SUM(G6,H6)/E6,0)</f>
        <v>0.29175279196528514</v>
      </c>
      <c r="L6" s="16">
        <f ca="1">IFERROR(SUM(G6,H6,I6)/E6,0)</f>
        <v>0.33043375013530746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</v>
      </c>
      <c r="C7" s="19" t="s">
        <v>258</v>
      </c>
      <c r="D7" s="20">
        <v>1.5254689999999993</v>
      </c>
      <c r="E7" s="21">
        <v>2.0249749999999995</v>
      </c>
      <c r="F7" s="21">
        <f t="shared" ref="F7:F31" si="0">SUM(G7,H7,I7)</f>
        <v>0.53436513284003695</v>
      </c>
      <c r="G7" s="21">
        <v>0.39047010225294798</v>
      </c>
      <c r="H7" s="21">
        <v>5.188542006425223E-2</v>
      </c>
      <c r="I7" s="21">
        <v>9.2009610522836738E-2</v>
      </c>
      <c r="J7" s="22">
        <f t="shared" ref="J7:J31" si="1">IFERROR(G7/E7,0)</f>
        <v>0.19282712243506614</v>
      </c>
      <c r="K7" s="22">
        <f t="shared" ref="K7:K31" si="2">IFERROR(SUM(G7,H7)/E7,0)</f>
        <v>0.2184498684266227</v>
      </c>
      <c r="L7" s="23">
        <f t="shared" ref="L7:L31" si="3">IFERROR(SUM(G7,H7,I7)/E7,0)</f>
        <v>0.26388727408488355</v>
      </c>
      <c r="M7" s="4"/>
      <c r="N7" t="s">
        <v>267</v>
      </c>
      <c r="O7" s="5">
        <v>1.1632222396356156</v>
      </c>
      <c r="P7" s="71">
        <v>0.48926853381895374</v>
      </c>
    </row>
    <row r="8" spans="1:16" x14ac:dyDescent="0.25">
      <c r="A8" s="17"/>
      <c r="B8" s="55">
        <v>2</v>
      </c>
      <c r="C8" s="19" t="s">
        <v>259</v>
      </c>
      <c r="D8" s="20">
        <v>1.7666869999999997</v>
      </c>
      <c r="E8" s="21">
        <v>2.4692039999999991</v>
      </c>
      <c r="F8" s="21">
        <f t="shared" si="0"/>
        <v>0.93248665492046712</v>
      </c>
      <c r="G8" s="21">
        <v>0.75479816555707657</v>
      </c>
      <c r="H8" s="21">
        <v>0.10523677898072492</v>
      </c>
      <c r="I8" s="21">
        <v>7.2451710382665624E-2</v>
      </c>
      <c r="J8" s="22">
        <f t="shared" si="1"/>
        <v>0.30568481403605247</v>
      </c>
      <c r="K8" s="22">
        <f t="shared" si="2"/>
        <v>0.34830453236662579</v>
      </c>
      <c r="L8" s="23">
        <f t="shared" si="3"/>
        <v>0.37764666464191193</v>
      </c>
      <c r="M8" s="4"/>
      <c r="N8" t="s">
        <v>262</v>
      </c>
      <c r="O8" s="5">
        <v>1.1705127488457947</v>
      </c>
      <c r="P8" s="71">
        <v>0.44936967954620294</v>
      </c>
    </row>
    <row r="9" spans="1:16" x14ac:dyDescent="0.25">
      <c r="A9" s="17"/>
      <c r="B9" s="55">
        <v>3</v>
      </c>
      <c r="C9" s="19" t="s">
        <v>260</v>
      </c>
      <c r="D9" s="20">
        <v>2.6369810000000005</v>
      </c>
      <c r="E9" s="21">
        <v>3.2212359999999993</v>
      </c>
      <c r="F9" s="21">
        <f t="shared" si="0"/>
        <v>0.8662481451574422</v>
      </c>
      <c r="G9" s="21">
        <v>0.73955800461408217</v>
      </c>
      <c r="H9" s="21">
        <v>3.4581119933136506E-2</v>
      </c>
      <c r="I9" s="21">
        <v>9.2109020610223524E-2</v>
      </c>
      <c r="J9" s="22">
        <f t="shared" si="1"/>
        <v>0.22958827127664111</v>
      </c>
      <c r="K9" s="22">
        <f t="shared" si="2"/>
        <v>0.2403236287397815</v>
      </c>
      <c r="L9" s="23">
        <f t="shared" si="3"/>
        <v>0.26891793869106217</v>
      </c>
      <c r="M9" s="4"/>
      <c r="N9" t="s">
        <v>263</v>
      </c>
      <c r="O9" s="5">
        <v>2.0073463115659251</v>
      </c>
      <c r="P9" s="71">
        <v>0.42582590810024773</v>
      </c>
    </row>
    <row r="10" spans="1:16" x14ac:dyDescent="0.25">
      <c r="A10" s="17"/>
      <c r="B10" s="55">
        <v>4</v>
      </c>
      <c r="C10" s="19" t="s">
        <v>261</v>
      </c>
      <c r="D10" s="20">
        <v>9.6456130000000009</v>
      </c>
      <c r="E10" s="21">
        <v>9.9196680000000033</v>
      </c>
      <c r="F10" s="21">
        <f t="shared" si="0"/>
        <v>3.2057059101734922</v>
      </c>
      <c r="G10" s="21">
        <v>1.6420159317676735</v>
      </c>
      <c r="H10" s="21">
        <v>0.8597153813643672</v>
      </c>
      <c r="I10" s="21">
        <v>0.70397459704145149</v>
      </c>
      <c r="J10" s="22">
        <f t="shared" si="1"/>
        <v>0.16553133953350788</v>
      </c>
      <c r="K10" s="22">
        <f t="shared" si="2"/>
        <v>0.25219909710002791</v>
      </c>
      <c r="L10" s="23">
        <f t="shared" si="3"/>
        <v>0.32316665337725931</v>
      </c>
      <c r="M10" s="4"/>
      <c r="N10" t="s">
        <v>277</v>
      </c>
      <c r="O10" s="5">
        <v>0.65725719959266371</v>
      </c>
      <c r="P10" s="71">
        <v>0.40309198344391867</v>
      </c>
    </row>
    <row r="11" spans="1:16" x14ac:dyDescent="0.25">
      <c r="A11" s="17"/>
      <c r="B11" s="55">
        <v>5</v>
      </c>
      <c r="C11" s="19" t="s">
        <v>262</v>
      </c>
      <c r="D11" s="20">
        <v>1.7140119999999999</v>
      </c>
      <c r="E11" s="21">
        <v>2.6047879999999997</v>
      </c>
      <c r="F11" s="21">
        <f t="shared" si="0"/>
        <v>1.1705127488457947</v>
      </c>
      <c r="G11" s="21">
        <v>0.96898314016289078</v>
      </c>
      <c r="H11" s="21">
        <v>0.13186689915164607</v>
      </c>
      <c r="I11" s="21">
        <v>6.966270953125786E-2</v>
      </c>
      <c r="J11" s="22">
        <f t="shared" si="1"/>
        <v>0.37200076941497384</v>
      </c>
      <c r="K11" s="22">
        <f t="shared" si="2"/>
        <v>0.42262558001439543</v>
      </c>
      <c r="L11" s="23">
        <f t="shared" si="3"/>
        <v>0.44936967954620294</v>
      </c>
      <c r="M11" s="4"/>
      <c r="N11" t="s">
        <v>265</v>
      </c>
      <c r="O11" s="5">
        <v>1.376843199019234</v>
      </c>
      <c r="P11" s="71">
        <v>0.39318841267702515</v>
      </c>
    </row>
    <row r="12" spans="1:16" x14ac:dyDescent="0.25">
      <c r="A12" s="17"/>
      <c r="B12" s="55">
        <v>6</v>
      </c>
      <c r="C12" s="19" t="s">
        <v>263</v>
      </c>
      <c r="D12" s="20">
        <v>3.3167330000000015</v>
      </c>
      <c r="E12" s="21">
        <v>4.7140070000000014</v>
      </c>
      <c r="F12" s="21">
        <f t="shared" si="0"/>
        <v>2.0073463115659251</v>
      </c>
      <c r="G12" s="21">
        <v>1.574408748991118</v>
      </c>
      <c r="H12" s="21">
        <v>0.2298532629301917</v>
      </c>
      <c r="I12" s="21">
        <v>0.20308429964461538</v>
      </c>
      <c r="J12" s="22">
        <f t="shared" si="1"/>
        <v>0.3339852378223277</v>
      </c>
      <c r="K12" s="22">
        <f t="shared" si="2"/>
        <v>0.38274487329384732</v>
      </c>
      <c r="L12" s="23">
        <f t="shared" si="3"/>
        <v>0.42582590810024773</v>
      </c>
      <c r="M12" s="4"/>
      <c r="N12" t="s">
        <v>281</v>
      </c>
      <c r="O12" s="5">
        <v>0.50948259186952782</v>
      </c>
      <c r="P12" s="71">
        <v>0.38928351954088797</v>
      </c>
    </row>
    <row r="13" spans="1:16" x14ac:dyDescent="0.25">
      <c r="A13" s="17"/>
      <c r="B13" s="55">
        <v>7</v>
      </c>
      <c r="C13" s="19" t="s">
        <v>264</v>
      </c>
      <c r="D13" s="20">
        <v>3.2525270000000002</v>
      </c>
      <c r="E13" s="21">
        <v>4.3061339999999992</v>
      </c>
      <c r="F13" s="21">
        <f t="shared" si="0"/>
        <v>1.559316571099771</v>
      </c>
      <c r="G13" s="21">
        <v>1.2186662112653721</v>
      </c>
      <c r="H13" s="21">
        <v>0.16542395930810017</v>
      </c>
      <c r="I13" s="21">
        <v>0.17522640052629868</v>
      </c>
      <c r="J13" s="22">
        <f t="shared" si="1"/>
        <v>0.28300703398114696</v>
      </c>
      <c r="K13" s="22">
        <f t="shared" si="2"/>
        <v>0.32142292148211654</v>
      </c>
      <c r="L13" s="23">
        <f t="shared" si="3"/>
        <v>0.36211519917860691</v>
      </c>
      <c r="M13" s="4"/>
      <c r="N13" t="s">
        <v>279</v>
      </c>
      <c r="O13" s="5">
        <v>1.332560724542418</v>
      </c>
      <c r="P13" s="71">
        <v>0.38858675020169664</v>
      </c>
    </row>
    <row r="14" spans="1:16" x14ac:dyDescent="0.25">
      <c r="A14" s="17"/>
      <c r="B14" s="55">
        <v>8</v>
      </c>
      <c r="C14" s="19" t="s">
        <v>265</v>
      </c>
      <c r="D14" s="20">
        <v>2.3266110000000015</v>
      </c>
      <c r="E14" s="21">
        <v>3.5017390000000015</v>
      </c>
      <c r="F14" s="21">
        <f t="shared" si="0"/>
        <v>1.376843199019234</v>
      </c>
      <c r="G14" s="21">
        <v>1.1445459709248098</v>
      </c>
      <c r="H14" s="21">
        <v>0.14629718913961653</v>
      </c>
      <c r="I14" s="21">
        <v>8.6000038954807678E-2</v>
      </c>
      <c r="J14" s="22">
        <f t="shared" si="1"/>
        <v>0.32685073642690371</v>
      </c>
      <c r="K14" s="22">
        <f t="shared" si="2"/>
        <v>0.36862917540811174</v>
      </c>
      <c r="L14" s="23">
        <f t="shared" si="3"/>
        <v>0.39318841267702515</v>
      </c>
      <c r="M14" s="4"/>
      <c r="N14" t="s">
        <v>259</v>
      </c>
      <c r="O14" s="5">
        <v>0.93248665492046712</v>
      </c>
      <c r="P14" s="71">
        <v>0.37764666464191193</v>
      </c>
    </row>
    <row r="15" spans="1:16" x14ac:dyDescent="0.25">
      <c r="A15" s="17"/>
      <c r="B15" s="55">
        <v>9</v>
      </c>
      <c r="C15" s="19" t="s">
        <v>266</v>
      </c>
      <c r="D15" s="20">
        <v>3.4865540000000004</v>
      </c>
      <c r="E15" s="21">
        <v>3.6302420000000004</v>
      </c>
      <c r="F15" s="21">
        <f t="shared" si="0"/>
        <v>1.2560405111152306</v>
      </c>
      <c r="G15" s="21">
        <v>0.91358404842321761</v>
      </c>
      <c r="H15" s="21">
        <v>0.1900815715562203</v>
      </c>
      <c r="I15" s="21">
        <v>0.15237489113579272</v>
      </c>
      <c r="J15" s="22">
        <f t="shared" si="1"/>
        <v>0.25165926911297304</v>
      </c>
      <c r="K15" s="22">
        <f t="shared" si="2"/>
        <v>0.30401984770696766</v>
      </c>
      <c r="L15" s="23">
        <f t="shared" si="3"/>
        <v>0.34599360348848107</v>
      </c>
      <c r="M15" s="4"/>
      <c r="N15" t="s">
        <v>273</v>
      </c>
      <c r="O15" s="5">
        <v>1.0841923200932797</v>
      </c>
      <c r="P15" s="71">
        <v>0.37479524567835742</v>
      </c>
    </row>
    <row r="16" spans="1:16" x14ac:dyDescent="0.25">
      <c r="A16" s="17"/>
      <c r="B16" s="55">
        <v>10</v>
      </c>
      <c r="C16" s="19" t="s">
        <v>267</v>
      </c>
      <c r="D16" s="20">
        <v>1.6835340000000003</v>
      </c>
      <c r="E16" s="21">
        <v>2.377472</v>
      </c>
      <c r="F16" s="21">
        <f t="shared" si="0"/>
        <v>1.1632222396356156</v>
      </c>
      <c r="G16" s="21">
        <v>1.0557066387736995</v>
      </c>
      <c r="H16" s="21">
        <v>4.3732610103688785E-2</v>
      </c>
      <c r="I16" s="21">
        <v>6.3782990758227243E-2</v>
      </c>
      <c r="J16" s="22">
        <f t="shared" si="1"/>
        <v>0.44404587678580421</v>
      </c>
      <c r="K16" s="22">
        <f t="shared" si="2"/>
        <v>0.46244046149750168</v>
      </c>
      <c r="L16" s="23">
        <f t="shared" si="3"/>
        <v>0.48926853381895374</v>
      </c>
      <c r="M16" s="4"/>
      <c r="N16" t="s">
        <v>264</v>
      </c>
      <c r="O16" s="5">
        <v>1.559316571099771</v>
      </c>
      <c r="P16" s="71">
        <v>0.36211519917860691</v>
      </c>
    </row>
    <row r="17" spans="1:16" x14ac:dyDescent="0.25">
      <c r="A17" s="17"/>
      <c r="B17" s="55">
        <v>11</v>
      </c>
      <c r="C17" s="19" t="s">
        <v>268</v>
      </c>
      <c r="D17" s="20">
        <v>1.174577</v>
      </c>
      <c r="E17" s="21">
        <v>1.2353559999999999</v>
      </c>
      <c r="F17" s="21">
        <f t="shared" si="0"/>
        <v>0.33249618515765178</v>
      </c>
      <c r="G17" s="21">
        <v>0.1924462641691207</v>
      </c>
      <c r="H17" s="21">
        <v>6.5507030663866317E-2</v>
      </c>
      <c r="I17" s="21">
        <v>7.4542890324664768E-2</v>
      </c>
      <c r="J17" s="22">
        <f t="shared" si="1"/>
        <v>0.15578202896098026</v>
      </c>
      <c r="K17" s="22">
        <f t="shared" si="2"/>
        <v>0.20880887358217959</v>
      </c>
      <c r="L17" s="23">
        <f t="shared" si="3"/>
        <v>0.26915009532284767</v>
      </c>
      <c r="M17" s="4"/>
      <c r="N17" t="s">
        <v>266</v>
      </c>
      <c r="O17" s="5">
        <v>1.2560405111152306</v>
      </c>
      <c r="P17" s="71">
        <v>0.34599360348848107</v>
      </c>
    </row>
    <row r="18" spans="1:16" x14ac:dyDescent="0.25">
      <c r="A18" s="17"/>
      <c r="B18" s="55">
        <v>12</v>
      </c>
      <c r="C18" s="19" t="s">
        <v>269</v>
      </c>
      <c r="D18" s="20">
        <v>1.9191559999999996</v>
      </c>
      <c r="E18" s="21">
        <v>2.6207070000000017</v>
      </c>
      <c r="F18" s="21">
        <f t="shared" si="0"/>
        <v>0.85211282395175658</v>
      </c>
      <c r="G18" s="21">
        <v>0.67255990220837703</v>
      </c>
      <c r="H18" s="21">
        <v>8.269472057781968E-2</v>
      </c>
      <c r="I18" s="21">
        <v>9.6858201165559876E-2</v>
      </c>
      <c r="J18" s="22">
        <f t="shared" si="1"/>
        <v>0.25663300102162379</v>
      </c>
      <c r="K18" s="22">
        <f t="shared" si="2"/>
        <v>0.28818735661262257</v>
      </c>
      <c r="L18" s="23">
        <f t="shared" si="3"/>
        <v>0.32514616244843703</v>
      </c>
      <c r="M18" s="4"/>
      <c r="N18" t="s">
        <v>280</v>
      </c>
      <c r="O18" s="5">
        <v>1.0084829455427098</v>
      </c>
      <c r="P18" s="71">
        <v>0.3273364281920822</v>
      </c>
    </row>
    <row r="19" spans="1:16" x14ac:dyDescent="0.25">
      <c r="A19" s="17"/>
      <c r="B19" s="55">
        <v>13</v>
      </c>
      <c r="C19" s="19" t="s">
        <v>270</v>
      </c>
      <c r="D19" s="20">
        <v>5.2857450000000012</v>
      </c>
      <c r="E19" s="21">
        <v>5.8226400000000007</v>
      </c>
      <c r="F19" s="21">
        <f t="shared" si="0"/>
        <v>1.6172776324383449</v>
      </c>
      <c r="G19" s="21">
        <v>1.0179238645432633</v>
      </c>
      <c r="H19" s="21">
        <v>0.29205518521484919</v>
      </c>
      <c r="I19" s="21">
        <v>0.30729858268023236</v>
      </c>
      <c r="J19" s="22">
        <f t="shared" si="1"/>
        <v>0.17482170708531924</v>
      </c>
      <c r="K19" s="22">
        <f t="shared" si="2"/>
        <v>0.22498025805444136</v>
      </c>
      <c r="L19" s="23">
        <f t="shared" si="3"/>
        <v>0.27775676195649135</v>
      </c>
      <c r="M19" s="4"/>
      <c r="N19" t="s">
        <v>269</v>
      </c>
      <c r="O19" s="5">
        <v>0.85211282395175658</v>
      </c>
      <c r="P19" s="71">
        <v>0.32514616244843703</v>
      </c>
    </row>
    <row r="20" spans="1:16" x14ac:dyDescent="0.25">
      <c r="A20" s="17"/>
      <c r="B20" s="55">
        <v>14</v>
      </c>
      <c r="C20" s="19" t="s">
        <v>271</v>
      </c>
      <c r="D20" s="20">
        <v>2.7173950000000002</v>
      </c>
      <c r="E20" s="21">
        <v>2.8941560000000002</v>
      </c>
      <c r="F20" s="21">
        <f t="shared" si="0"/>
        <v>0.89639259569230489</v>
      </c>
      <c r="G20" s="21">
        <v>0.5446425783156883</v>
      </c>
      <c r="H20" s="21">
        <v>0.16912071689876029</v>
      </c>
      <c r="I20" s="21">
        <v>0.1826293004778563</v>
      </c>
      <c r="J20" s="22">
        <f t="shared" si="1"/>
        <v>0.1881870149071744</v>
      </c>
      <c r="K20" s="22">
        <f t="shared" si="2"/>
        <v>0.24662226058804312</v>
      </c>
      <c r="L20" s="23">
        <f t="shared" si="3"/>
        <v>0.30972504443171162</v>
      </c>
      <c r="M20" s="4"/>
      <c r="N20" t="s">
        <v>261</v>
      </c>
      <c r="O20" s="5">
        <v>3.2057059101734922</v>
      </c>
      <c r="P20" s="71">
        <v>0.32316665337725931</v>
      </c>
    </row>
    <row r="21" spans="1:16" x14ac:dyDescent="0.25">
      <c r="A21" s="17"/>
      <c r="B21" s="55">
        <v>15</v>
      </c>
      <c r="C21" s="19" t="s">
        <v>272</v>
      </c>
      <c r="D21" s="20">
        <v>38.748314000000015</v>
      </c>
      <c r="E21" s="21">
        <v>37.011061999999995</v>
      </c>
      <c r="F21" s="21">
        <f t="shared" si="0"/>
        <v>11.34311345074633</v>
      </c>
      <c r="G21" s="21">
        <v>5.5130658250909619</v>
      </c>
      <c r="H21" s="21">
        <v>5.1493586423990791</v>
      </c>
      <c r="I21" s="21">
        <v>0.68068898325628879</v>
      </c>
      <c r="J21" s="22">
        <f t="shared" si="1"/>
        <v>0.14895724486616899</v>
      </c>
      <c r="K21" s="22">
        <f t="shared" si="2"/>
        <v>0.28808750387897658</v>
      </c>
      <c r="L21" s="23">
        <f t="shared" si="3"/>
        <v>0.30647900486471669</v>
      </c>
      <c r="M21" s="4"/>
      <c r="N21" t="s">
        <v>271</v>
      </c>
      <c r="O21" s="5">
        <v>0.89639259569230489</v>
      </c>
      <c r="P21" s="71">
        <v>0.30972504443171162</v>
      </c>
    </row>
    <row r="22" spans="1:16" x14ac:dyDescent="0.25">
      <c r="A22" s="17"/>
      <c r="B22" s="55">
        <v>16</v>
      </c>
      <c r="C22" s="19" t="s">
        <v>273</v>
      </c>
      <c r="D22" s="20">
        <v>2.4930250000000003</v>
      </c>
      <c r="E22" s="21">
        <v>2.8927590000000003</v>
      </c>
      <c r="F22" s="21">
        <f t="shared" si="0"/>
        <v>1.0841923200932797</v>
      </c>
      <c r="G22" s="21">
        <v>0.81918763922294602</v>
      </c>
      <c r="H22" s="21">
        <v>0.17226834999019047</v>
      </c>
      <c r="I22" s="21">
        <v>9.2736330880143214E-2</v>
      </c>
      <c r="J22" s="22">
        <f t="shared" si="1"/>
        <v>0.28318558138543376</v>
      </c>
      <c r="K22" s="22">
        <f t="shared" si="2"/>
        <v>0.34273715481073136</v>
      </c>
      <c r="L22" s="23">
        <f t="shared" si="3"/>
        <v>0.37479524567835742</v>
      </c>
      <c r="M22" s="4"/>
      <c r="N22" t="s">
        <v>272</v>
      </c>
      <c r="O22" s="5">
        <v>11.34311345074633</v>
      </c>
      <c r="P22" s="71">
        <v>0.30647900486471669</v>
      </c>
    </row>
    <row r="23" spans="1:16" x14ac:dyDescent="0.25">
      <c r="A23" s="17"/>
      <c r="B23" s="55">
        <v>17</v>
      </c>
      <c r="C23" s="19" t="s">
        <v>274</v>
      </c>
      <c r="D23" s="20">
        <v>1.9221369999999998</v>
      </c>
      <c r="E23" s="21">
        <v>2.0278860000000005</v>
      </c>
      <c r="F23" s="21">
        <f t="shared" si="0"/>
        <v>0.59238009857654106</v>
      </c>
      <c r="G23" s="21">
        <v>0.32407470878388267</v>
      </c>
      <c r="H23" s="21">
        <v>0.13075765963003505</v>
      </c>
      <c r="I23" s="21">
        <v>0.13754773016262334</v>
      </c>
      <c r="J23" s="22">
        <f t="shared" si="1"/>
        <v>0.15980913561407425</v>
      </c>
      <c r="K23" s="22">
        <f t="shared" si="2"/>
        <v>0.22428892374320727</v>
      </c>
      <c r="L23" s="23">
        <f t="shared" si="3"/>
        <v>0.29211706110527952</v>
      </c>
      <c r="M23" s="4"/>
      <c r="N23" t="s">
        <v>278</v>
      </c>
      <c r="O23" s="5">
        <v>1.0072300519796045</v>
      </c>
      <c r="P23" s="71">
        <v>0.2927574774834899</v>
      </c>
    </row>
    <row r="24" spans="1:16" x14ac:dyDescent="0.25">
      <c r="A24" s="17"/>
      <c r="B24" s="55">
        <v>18</v>
      </c>
      <c r="C24" s="19" t="s">
        <v>275</v>
      </c>
      <c r="D24" s="20">
        <v>2.2584870000000001</v>
      </c>
      <c r="E24" s="21">
        <v>2.4726040000000005</v>
      </c>
      <c r="F24" s="21">
        <f t="shared" si="0"/>
        <v>0.70644046071538469</v>
      </c>
      <c r="G24" s="21">
        <v>0.36795056031405693</v>
      </c>
      <c r="H24" s="21">
        <v>0.16053946075862768</v>
      </c>
      <c r="I24" s="21">
        <v>0.17795043964270008</v>
      </c>
      <c r="J24" s="22">
        <f t="shared" si="1"/>
        <v>0.14881095408486633</v>
      </c>
      <c r="K24" s="22">
        <f t="shared" si="2"/>
        <v>0.21373823753123611</v>
      </c>
      <c r="L24" s="23">
        <f t="shared" si="3"/>
        <v>0.28570707671563444</v>
      </c>
      <c r="M24" s="4"/>
      <c r="N24" t="s">
        <v>274</v>
      </c>
      <c r="O24" s="5">
        <v>0.59238009857654106</v>
      </c>
      <c r="P24" s="71">
        <v>0.29211706110527952</v>
      </c>
    </row>
    <row r="25" spans="1:16" x14ac:dyDescent="0.25">
      <c r="A25" s="17"/>
      <c r="B25" s="55">
        <v>19</v>
      </c>
      <c r="C25" s="19" t="s">
        <v>276</v>
      </c>
      <c r="D25" s="20">
        <v>0.75779500000000011</v>
      </c>
      <c r="E25" s="21">
        <v>0.91518100000000002</v>
      </c>
      <c r="F25" s="21">
        <f t="shared" si="0"/>
        <v>0.26317976183599967</v>
      </c>
      <c r="G25" s="21">
        <v>0.16097076996811666</v>
      </c>
      <c r="H25" s="21">
        <v>4.7427411209355341E-2</v>
      </c>
      <c r="I25" s="21">
        <v>5.4781580658527673E-2</v>
      </c>
      <c r="J25" s="22">
        <f t="shared" si="1"/>
        <v>0.17588954531192919</v>
      </c>
      <c r="K25" s="22">
        <f t="shared" si="2"/>
        <v>0.22771253028359634</v>
      </c>
      <c r="L25" s="23">
        <f t="shared" si="3"/>
        <v>0.28757126932923616</v>
      </c>
      <c r="M25" s="4"/>
      <c r="N25" t="s">
        <v>276</v>
      </c>
      <c r="O25" s="5">
        <v>0.26317976183599967</v>
      </c>
      <c r="P25" s="71">
        <v>0.28757126932923616</v>
      </c>
    </row>
    <row r="26" spans="1:16" x14ac:dyDescent="0.25">
      <c r="A26" s="17"/>
      <c r="B26" s="55">
        <v>20</v>
      </c>
      <c r="C26" s="19" t="s">
        <v>277</v>
      </c>
      <c r="D26" s="20">
        <v>1.6950319999999997</v>
      </c>
      <c r="E26" s="21">
        <v>1.630539</v>
      </c>
      <c r="F26" s="21">
        <f t="shared" si="0"/>
        <v>0.65725719959266371</v>
      </c>
      <c r="G26" s="21">
        <v>0.51126222873972438</v>
      </c>
      <c r="H26" s="21">
        <v>3.9669519906055939E-2</v>
      </c>
      <c r="I26" s="21">
        <v>0.10632545094688339</v>
      </c>
      <c r="J26" s="22">
        <f t="shared" si="1"/>
        <v>0.31355412458072107</v>
      </c>
      <c r="K26" s="22">
        <f t="shared" si="2"/>
        <v>0.3378832083414014</v>
      </c>
      <c r="L26" s="23">
        <f t="shared" si="3"/>
        <v>0.40309198344391867</v>
      </c>
      <c r="M26" s="4"/>
      <c r="N26" t="s">
        <v>275</v>
      </c>
      <c r="O26" s="5">
        <v>0.70644046071538469</v>
      </c>
      <c r="P26" s="71">
        <v>0.28570707671563444</v>
      </c>
    </row>
    <row r="27" spans="1:16" x14ac:dyDescent="0.25">
      <c r="A27" s="17"/>
      <c r="B27" s="55">
        <v>21</v>
      </c>
      <c r="C27" s="19" t="s">
        <v>278</v>
      </c>
      <c r="D27" s="20">
        <v>2.8880729999999994</v>
      </c>
      <c r="E27" s="21">
        <v>3.4404929999999996</v>
      </c>
      <c r="F27" s="21">
        <f t="shared" si="0"/>
        <v>1.0072300519796045</v>
      </c>
      <c r="G27" s="21">
        <v>0.7703748421772616</v>
      </c>
      <c r="H27" s="21">
        <v>9.7770240332465619E-2</v>
      </c>
      <c r="I27" s="21">
        <v>0.13908496946987725</v>
      </c>
      <c r="J27" s="22">
        <f t="shared" si="1"/>
        <v>0.22391408503876092</v>
      </c>
      <c r="K27" s="22">
        <f t="shared" si="2"/>
        <v>0.25233159390521281</v>
      </c>
      <c r="L27" s="23">
        <f t="shared" si="3"/>
        <v>0.2927574774834899</v>
      </c>
      <c r="M27" s="4"/>
      <c r="N27" t="s">
        <v>282</v>
      </c>
      <c r="O27" s="5">
        <v>0.44769450317471637</v>
      </c>
      <c r="P27" s="71">
        <v>0.28297037413271164</v>
      </c>
    </row>
    <row r="28" spans="1:16" x14ac:dyDescent="0.25">
      <c r="A28" s="17"/>
      <c r="B28" s="55">
        <v>22</v>
      </c>
      <c r="C28" s="19" t="s">
        <v>279</v>
      </c>
      <c r="D28" s="20">
        <v>2.5588900000000003</v>
      </c>
      <c r="E28" s="21">
        <v>3.429249</v>
      </c>
      <c r="F28" s="21">
        <f t="shared" si="0"/>
        <v>1.332560724542418</v>
      </c>
      <c r="G28" s="21">
        <v>0.88519528319011442</v>
      </c>
      <c r="H28" s="21">
        <v>0.22543182137451367</v>
      </c>
      <c r="I28" s="21">
        <v>0.22193361997778993</v>
      </c>
      <c r="J28" s="22">
        <f t="shared" si="1"/>
        <v>0.25813094446921597</v>
      </c>
      <c r="K28" s="22">
        <f t="shared" si="2"/>
        <v>0.32386890090647491</v>
      </c>
      <c r="L28" s="23">
        <f t="shared" si="3"/>
        <v>0.38858675020169664</v>
      </c>
      <c r="M28" s="4"/>
      <c r="N28" t="s">
        <v>270</v>
      </c>
      <c r="O28" s="5">
        <v>1.6172776324383449</v>
      </c>
      <c r="P28" s="71">
        <v>0.27775676195649135</v>
      </c>
    </row>
    <row r="29" spans="1:16" x14ac:dyDescent="0.25">
      <c r="A29" s="17"/>
      <c r="B29" s="55">
        <v>23</v>
      </c>
      <c r="C29" s="19" t="s">
        <v>280</v>
      </c>
      <c r="D29" s="20">
        <v>2.618878</v>
      </c>
      <c r="E29" s="21">
        <v>3.0808760000000008</v>
      </c>
      <c r="F29" s="21">
        <f t="shared" si="0"/>
        <v>1.0084829455427098</v>
      </c>
      <c r="G29" s="21">
        <v>0.4904103465978551</v>
      </c>
      <c r="H29" s="21">
        <v>0.30551667745021405</v>
      </c>
      <c r="I29" s="21">
        <v>0.21255592149464064</v>
      </c>
      <c r="J29" s="22">
        <f t="shared" si="1"/>
        <v>0.15917886555572341</v>
      </c>
      <c r="K29" s="22">
        <f t="shared" si="2"/>
        <v>0.25834438778064062</v>
      </c>
      <c r="L29" s="23">
        <f t="shared" si="3"/>
        <v>0.3273364281920822</v>
      </c>
      <c r="M29" s="4"/>
      <c r="N29" t="s">
        <v>268</v>
      </c>
      <c r="O29" s="5">
        <v>0.33249618515765178</v>
      </c>
      <c r="P29" s="71">
        <v>0.26915009532284767</v>
      </c>
    </row>
    <row r="30" spans="1:16" x14ac:dyDescent="0.25">
      <c r="A30" s="17"/>
      <c r="B30" s="55">
        <v>24</v>
      </c>
      <c r="C30" s="19" t="s">
        <v>281</v>
      </c>
      <c r="D30" s="20">
        <v>1.0293639999999997</v>
      </c>
      <c r="E30" s="21">
        <v>1.3087699999999998</v>
      </c>
      <c r="F30" s="21">
        <f t="shared" si="0"/>
        <v>0.50948259186952782</v>
      </c>
      <c r="G30" s="21">
        <v>0.38069443243693968</v>
      </c>
      <c r="H30" s="21">
        <v>6.4864770567510277E-2</v>
      </c>
      <c r="I30" s="21">
        <v>6.3923388865077868E-2</v>
      </c>
      <c r="J30" s="22">
        <f t="shared" si="1"/>
        <v>0.29087955289083622</v>
      </c>
      <c r="K30" s="22">
        <f t="shared" si="2"/>
        <v>0.34044117988985845</v>
      </c>
      <c r="L30" s="23">
        <f t="shared" si="3"/>
        <v>0.38928351954088797</v>
      </c>
      <c r="M30" s="4"/>
      <c r="N30" t="s">
        <v>260</v>
      </c>
      <c r="O30" s="5">
        <v>0.8662481451574422</v>
      </c>
      <c r="P30" s="71">
        <v>0.26891793869106217</v>
      </c>
    </row>
    <row r="31" spans="1:16" ht="15.75" thickBot="1" x14ac:dyDescent="0.3">
      <c r="A31" s="24"/>
      <c r="B31" s="56">
        <v>25</v>
      </c>
      <c r="C31" s="26" t="s">
        <v>282</v>
      </c>
      <c r="D31" s="27">
        <v>1.6150430000000002</v>
      </c>
      <c r="E31" s="28">
        <v>1.582125</v>
      </c>
      <c r="F31" s="28">
        <f t="shared" si="0"/>
        <v>0.44769450317471637</v>
      </c>
      <c r="G31" s="28">
        <v>0.28041432170721237</v>
      </c>
      <c r="H31" s="28">
        <v>0.1280493411977659</v>
      </c>
      <c r="I31" s="28">
        <v>3.923084026973811E-2</v>
      </c>
      <c r="J31" s="29">
        <f t="shared" si="1"/>
        <v>0.17723904350617831</v>
      </c>
      <c r="K31" s="29">
        <f t="shared" si="2"/>
        <v>0.25817407784149687</v>
      </c>
      <c r="L31" s="30">
        <f t="shared" si="3"/>
        <v>0.28297037413271164</v>
      </c>
      <c r="M31" s="4"/>
      <c r="N31" t="s">
        <v>258</v>
      </c>
      <c r="O31" s="5">
        <v>0.53436513284003695</v>
      </c>
      <c r="P31" s="71">
        <v>0.26388727408488355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"/>
  <sheetViews>
    <sheetView topLeftCell="A17" workbookViewId="0">
      <selection activeCell="A30" sqref="A30:D3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131</v>
      </c>
      <c r="B1" s="49" t="s">
        <v>90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2010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101.03663200000004</v>
      </c>
      <c r="E6" s="14">
        <v>111.13386800000001</v>
      </c>
      <c r="F6" s="14">
        <v>36.722380770282243</v>
      </c>
      <c r="G6" s="14">
        <v>23.333910530198409</v>
      </c>
      <c r="H6" s="14">
        <v>9.089705740703053</v>
      </c>
      <c r="I6" s="14">
        <v>4.2987644993807805</v>
      </c>
      <c r="J6" s="15">
        <v>0.20996219199531874</v>
      </c>
      <c r="K6" s="15">
        <v>0.29175279196528514</v>
      </c>
      <c r="L6" s="16">
        <v>0.33043375013530746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101.03663200000005</v>
      </c>
      <c r="E7" s="38">
        <f ca="1">SUM(E8:OFFSET(E6,MATCH("PROYECTOS",$A$8:$A$50,0),0))</f>
        <v>111.13386800000002</v>
      </c>
      <c r="F7" s="38">
        <f ca="1">SUM(F8:OFFSET(F6,MATCH("PROYECTOS",$A$8:$A$50,0),0))</f>
        <v>36.722380770282243</v>
      </c>
      <c r="G7" s="38">
        <f ca="1">SUM(G8:OFFSET(G6,MATCH("PROYECTOS",$A$8:$A$50,0),0))</f>
        <v>23.333910530198409</v>
      </c>
      <c r="H7" s="38">
        <f ca="1">SUM(H8:OFFSET(H6,MATCH("PROYECTOS",$A$8:$A$50,0),0))</f>
        <v>9.089705740703053</v>
      </c>
      <c r="I7" s="38">
        <f ca="1">SUM(I8:OFFSET(I6,MATCH("PROYECTOS",$A$8:$A$50,0),0))</f>
        <v>4.2987644993807805</v>
      </c>
      <c r="J7" s="39">
        <f ca="1">IFERROR(G7/E7,0)</f>
        <v>0.20996219199531871</v>
      </c>
      <c r="K7" s="39">
        <f ca="1">IFERROR(SUM(G7,H7)/E7,0)</f>
        <v>0.29175279196528509</v>
      </c>
      <c r="L7" s="40">
        <f ca="1">IFERROR(SUM(G7,H7,I7)/E7,0)</f>
        <v>0.3304337501353074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6.6216379999999955</v>
      </c>
      <c r="E8" s="21">
        <v>10.286764000000002</v>
      </c>
      <c r="F8" s="21">
        <f t="shared" ref="F8:F18" si="0">SUM(G8,H8,I8)</f>
        <v>1.7319763337363838</v>
      </c>
      <c r="G8" s="21">
        <v>0.68417543108989776</v>
      </c>
      <c r="H8" s="21">
        <v>0.58701730625216442</v>
      </c>
      <c r="I8" s="21">
        <v>0.46078359639432165</v>
      </c>
      <c r="J8" s="22">
        <f t="shared" ref="J8:J19" si="1">IFERROR(G8/E8,0)</f>
        <v>6.6510268058049909E-2</v>
      </c>
      <c r="K8" s="22">
        <f t="shared" ref="K8:K19" si="2">IFERROR(SUM(G8,H8)/E8,0)</f>
        <v>0.1235755712235706</v>
      </c>
      <c r="L8" s="23">
        <f t="shared" ref="L8:L19" si="3">IFERROR(SUM(G8,H8,I8)/E8,0)</f>
        <v>0.16836940496898573</v>
      </c>
      <c r="M8" s="4"/>
    </row>
    <row r="9" spans="1:13" ht="25.5" x14ac:dyDescent="0.25">
      <c r="A9" s="17"/>
      <c r="B9" s="19">
        <v>3000698</v>
      </c>
      <c r="C9" s="19" t="s">
        <v>2012</v>
      </c>
      <c r="D9" s="20">
        <v>35.980153000000037</v>
      </c>
      <c r="E9" s="21">
        <v>33.428445000000004</v>
      </c>
      <c r="F9" s="21">
        <f t="shared" si="0"/>
        <v>18.501775504801117</v>
      </c>
      <c r="G9" s="21">
        <v>14.421922534142141</v>
      </c>
      <c r="H9" s="21">
        <v>2.3154037030086556</v>
      </c>
      <c r="I9" s="21">
        <v>1.7644492676503205</v>
      </c>
      <c r="J9" s="22">
        <f t="shared" si="1"/>
        <v>0.43142666475039865</v>
      </c>
      <c r="K9" s="22">
        <f t="shared" si="2"/>
        <v>0.50069114005006199</v>
      </c>
      <c r="L9" s="23">
        <f t="shared" si="3"/>
        <v>0.55347401007737917</v>
      </c>
      <c r="M9" s="4"/>
    </row>
    <row r="10" spans="1:13" ht="38.25" x14ac:dyDescent="0.25">
      <c r="A10" s="17"/>
      <c r="B10" s="19">
        <v>3000699</v>
      </c>
      <c r="C10" s="19" t="s">
        <v>2013</v>
      </c>
      <c r="D10" s="20">
        <v>7.4160960000000005</v>
      </c>
      <c r="E10" s="21">
        <v>8.0685120000000001</v>
      </c>
      <c r="F10" s="21">
        <f t="shared" si="0"/>
        <v>2.5898429491091832</v>
      </c>
      <c r="G10" s="21">
        <v>1.4209882367540558</v>
      </c>
      <c r="H10" s="21">
        <v>0.71523844600774567</v>
      </c>
      <c r="I10" s="21">
        <v>0.45361626634738172</v>
      </c>
      <c r="J10" s="22">
        <f t="shared" si="1"/>
        <v>0.17611527835046362</v>
      </c>
      <c r="K10" s="22">
        <f t="shared" si="2"/>
        <v>0.26476092280234587</v>
      </c>
      <c r="L10" s="23">
        <f t="shared" si="3"/>
        <v>0.32098148321638281</v>
      </c>
      <c r="M10" s="4"/>
    </row>
    <row r="11" spans="1:13" ht="25.5" x14ac:dyDescent="0.25">
      <c r="A11" s="17"/>
      <c r="B11" s="19">
        <v>3000700</v>
      </c>
      <c r="C11" s="19" t="s">
        <v>2014</v>
      </c>
      <c r="D11" s="20">
        <v>14.877021000000004</v>
      </c>
      <c r="E11" s="21">
        <v>17.950716999999994</v>
      </c>
      <c r="F11" s="21">
        <f t="shared" si="0"/>
        <v>4.6529486370333757</v>
      </c>
      <c r="G11" s="21">
        <v>2.404860618929888</v>
      </c>
      <c r="H11" s="21">
        <v>2.7061617791957246</v>
      </c>
      <c r="I11" s="21">
        <v>-0.45807376109223696</v>
      </c>
      <c r="J11" s="22">
        <f t="shared" si="1"/>
        <v>0.13397017060264996</v>
      </c>
      <c r="K11" s="22">
        <f t="shared" si="2"/>
        <v>0.284725250703112</v>
      </c>
      <c r="L11" s="23">
        <f t="shared" si="3"/>
        <v>0.25920684043057318</v>
      </c>
      <c r="M11" s="4"/>
    </row>
    <row r="12" spans="1:13" ht="51" x14ac:dyDescent="0.25">
      <c r="A12" s="17"/>
      <c r="B12" s="19">
        <v>3000701</v>
      </c>
      <c r="C12" s="19" t="s">
        <v>2015</v>
      </c>
      <c r="D12" s="20">
        <v>9.5419850000000004</v>
      </c>
      <c r="E12" s="21">
        <v>11.650019</v>
      </c>
      <c r="F12" s="21">
        <f t="shared" si="0"/>
        <v>3.1562154898458061</v>
      </c>
      <c r="G12" s="21">
        <v>1.5527610478256975</v>
      </c>
      <c r="H12" s="21">
        <v>0.94668257998728222</v>
      </c>
      <c r="I12" s="21">
        <v>0.65677186203282645</v>
      </c>
      <c r="J12" s="22">
        <f t="shared" si="1"/>
        <v>0.13328399274075839</v>
      </c>
      <c r="K12" s="22">
        <f t="shared" si="2"/>
        <v>0.21454416750848043</v>
      </c>
      <c r="L12" s="23">
        <f t="shared" si="3"/>
        <v>0.27091934269341589</v>
      </c>
      <c r="M12" s="4"/>
    </row>
    <row r="13" spans="1:13" ht="25.5" x14ac:dyDescent="0.25">
      <c r="A13" s="17"/>
      <c r="B13" s="19">
        <v>3000702</v>
      </c>
      <c r="C13" s="19" t="s">
        <v>2016</v>
      </c>
      <c r="D13" s="20">
        <v>23.194029</v>
      </c>
      <c r="E13" s="21">
        <v>25.479240999999998</v>
      </c>
      <c r="F13" s="21">
        <f t="shared" si="0"/>
        <v>5.2497158434280209</v>
      </c>
      <c r="G13" s="21">
        <v>2.4906924606048051</v>
      </c>
      <c r="H13" s="21">
        <v>1.5317566142839496</v>
      </c>
      <c r="I13" s="21">
        <v>1.2272667685392662</v>
      </c>
      <c r="J13" s="22">
        <f t="shared" si="1"/>
        <v>9.7753793396153574E-2</v>
      </c>
      <c r="K13" s="22">
        <f t="shared" si="2"/>
        <v>0.15787162085749551</v>
      </c>
      <c r="L13" s="23">
        <f t="shared" si="3"/>
        <v>0.20603894140441709</v>
      </c>
      <c r="M13" s="4"/>
    </row>
    <row r="14" spans="1:13" ht="25.5" x14ac:dyDescent="0.25">
      <c r="A14" s="17"/>
      <c r="B14" s="19">
        <v>3000703</v>
      </c>
      <c r="C14" s="19" t="s">
        <v>2017</v>
      </c>
      <c r="D14" s="20">
        <v>0.63084000000000007</v>
      </c>
      <c r="E14" s="21">
        <v>0.64280700000000013</v>
      </c>
      <c r="F14" s="21">
        <f t="shared" si="0"/>
        <v>8.6980372894686298E-2</v>
      </c>
      <c r="G14" s="21">
        <v>6.5486592710840341E-2</v>
      </c>
      <c r="H14" s="21">
        <v>2.347936037403997E-2</v>
      </c>
      <c r="I14" s="21">
        <v>-1.985580190194014E-3</v>
      </c>
      <c r="J14" s="22">
        <f t="shared" si="1"/>
        <v>0.10187597943214732</v>
      </c>
      <c r="K14" s="22">
        <f t="shared" si="2"/>
        <v>0.13840227795416088</v>
      </c>
      <c r="L14" s="23">
        <f t="shared" si="3"/>
        <v>0.13531335672244746</v>
      </c>
      <c r="M14" s="4"/>
    </row>
    <row r="15" spans="1:13" ht="38.25" x14ac:dyDescent="0.25">
      <c r="A15" s="17"/>
      <c r="B15" s="19">
        <v>3000704</v>
      </c>
      <c r="C15" s="19" t="s">
        <v>2018</v>
      </c>
      <c r="D15" s="20">
        <v>0.55795600000000001</v>
      </c>
      <c r="E15" s="21">
        <v>0.642621</v>
      </c>
      <c r="F15" s="21">
        <f t="shared" si="0"/>
        <v>0.1491898882559326</v>
      </c>
      <c r="G15" s="21">
        <v>6.4533237353316508E-2</v>
      </c>
      <c r="H15" s="21">
        <v>4.6034860959480284E-2</v>
      </c>
      <c r="I15" s="21">
        <v>3.8621789943135809E-2</v>
      </c>
      <c r="J15" s="22">
        <f t="shared" si="1"/>
        <v>0.10042192420309407</v>
      </c>
      <c r="K15" s="22">
        <f t="shared" si="2"/>
        <v>0.17205802224452171</v>
      </c>
      <c r="L15" s="23">
        <f t="shared" si="3"/>
        <v>0.23215843904250344</v>
      </c>
      <c r="M15" s="4"/>
    </row>
    <row r="16" spans="1:13" ht="38.25" x14ac:dyDescent="0.25">
      <c r="A16" s="17"/>
      <c r="B16" s="19">
        <v>3000705</v>
      </c>
      <c r="C16" s="19" t="s">
        <v>2019</v>
      </c>
      <c r="D16" s="20">
        <v>1.4885009999999987</v>
      </c>
      <c r="E16" s="21">
        <v>2.0620079999999996</v>
      </c>
      <c r="F16" s="21">
        <f t="shared" si="0"/>
        <v>0.37777411255956395</v>
      </c>
      <c r="G16" s="21">
        <v>0.14368807129358174</v>
      </c>
      <c r="H16" s="21">
        <v>0.14081972117855912</v>
      </c>
      <c r="I16" s="21">
        <v>9.3266320087423082E-2</v>
      </c>
      <c r="J16" s="22">
        <f t="shared" si="1"/>
        <v>6.9683566355504808E-2</v>
      </c>
      <c r="K16" s="22">
        <f t="shared" si="2"/>
        <v>0.13797608567577863</v>
      </c>
      <c r="L16" s="23">
        <f t="shared" si="3"/>
        <v>0.18320690926493205</v>
      </c>
      <c r="M16" s="4"/>
    </row>
    <row r="17" spans="1:13" ht="51" x14ac:dyDescent="0.25">
      <c r="A17" s="17"/>
      <c r="B17" s="19">
        <v>3000706</v>
      </c>
      <c r="C17" s="19" t="s">
        <v>2020</v>
      </c>
      <c r="D17" s="20">
        <v>0.42626000000000003</v>
      </c>
      <c r="E17" s="21">
        <v>0.59747000000000017</v>
      </c>
      <c r="F17" s="21">
        <f t="shared" si="0"/>
        <v>0.14390085977720446</v>
      </c>
      <c r="G17" s="21">
        <v>5.0853999924584059E-2</v>
      </c>
      <c r="H17" s="21">
        <v>4.8119149911144632E-2</v>
      </c>
      <c r="I17" s="21">
        <v>4.4927709941475769E-2</v>
      </c>
      <c r="J17" s="22">
        <f t="shared" si="1"/>
        <v>8.5115570530041748E-2</v>
      </c>
      <c r="K17" s="22">
        <f t="shared" si="2"/>
        <v>0.16565375639903035</v>
      </c>
      <c r="L17" s="23">
        <f t="shared" si="3"/>
        <v>0.24085035194604654</v>
      </c>
      <c r="M17" s="4"/>
    </row>
    <row r="18" spans="1:13" ht="63.75" x14ac:dyDescent="0.25">
      <c r="A18" s="17"/>
      <c r="B18" s="19">
        <v>3000707</v>
      </c>
      <c r="C18" s="19" t="s">
        <v>2021</v>
      </c>
      <c r="D18" s="20">
        <v>0.302153</v>
      </c>
      <c r="E18" s="21">
        <v>0.325264</v>
      </c>
      <c r="F18" s="21">
        <f t="shared" si="0"/>
        <v>8.2060778840968851E-2</v>
      </c>
      <c r="G18" s="21">
        <v>3.3948299569601659E-2</v>
      </c>
      <c r="H18" s="21">
        <v>2.8992219544306863E-2</v>
      </c>
      <c r="I18" s="21">
        <v>1.9120259727060329E-2</v>
      </c>
      <c r="J18" s="22">
        <f t="shared" si="1"/>
        <v>0.10437152457573436</v>
      </c>
      <c r="K18" s="22">
        <f t="shared" si="2"/>
        <v>0.19350594936392754</v>
      </c>
      <c r="L18" s="23">
        <f t="shared" si="3"/>
        <v>0.25228976720746488</v>
      </c>
      <c r="M18" s="4"/>
    </row>
    <row r="19" spans="1:13" ht="15.75" thickBot="1" x14ac:dyDescent="0.3">
      <c r="A19" s="41" t="s">
        <v>302</v>
      </c>
      <c r="B19" s="43"/>
      <c r="C19" s="43"/>
      <c r="D19" s="44">
        <f ca="1">OFFSET(D19,-MATCH("PROYECTOS",$A$8:$A$50,0)-1,0)-(OFFSET(D19,-MATCH("PROYECTOS",$A$8:$A$50,0),0))</f>
        <v>0</v>
      </c>
      <c r="E19" s="45">
        <f t="shared" ref="E19:I19" ca="1" si="4">OFFSET(E19,-MATCH("PROYECTOS",$A$8:$A$50,0)-1,0)-(OFFSET(E19,-MATCH("PROYECTOS",$A$8:$A$50,0),0))</f>
        <v>0</v>
      </c>
      <c r="F19" s="45">
        <f t="shared" ca="1" si="4"/>
        <v>0</v>
      </c>
      <c r="G19" s="45">
        <f t="shared" ca="1" si="4"/>
        <v>0</v>
      </c>
      <c r="H19" s="45">
        <f t="shared" ca="1" si="4"/>
        <v>0</v>
      </c>
      <c r="I19" s="45">
        <f t="shared" ca="1" si="4"/>
        <v>0</v>
      </c>
      <c r="J19" s="46">
        <f t="shared" ca="1" si="1"/>
        <v>0</v>
      </c>
      <c r="K19" s="46">
        <f t="shared" ca="1" si="2"/>
        <v>0</v>
      </c>
      <c r="L19" s="47">
        <f t="shared" ca="1" si="3"/>
        <v>0</v>
      </c>
      <c r="M19" s="4"/>
    </row>
    <row r="20" spans="1:13" ht="15.75" thickBot="1" x14ac:dyDescent="0.3"/>
    <row r="21" spans="1:13" ht="15.75" thickBot="1" x14ac:dyDescent="0.3">
      <c r="A21" s="89" t="s">
        <v>324</v>
      </c>
      <c r="B21" s="90"/>
      <c r="C21" s="90"/>
      <c r="D21" s="91"/>
    </row>
    <row r="22" spans="1:13" ht="15.75" thickBot="1" x14ac:dyDescent="0.3">
      <c r="A22" s="1" t="s">
        <v>2038</v>
      </c>
    </row>
    <row r="23" spans="1:13" ht="45" customHeight="1" x14ac:dyDescent="0.25">
      <c r="A23" s="82" t="s">
        <v>326</v>
      </c>
      <c r="B23" s="83"/>
      <c r="C23" s="83"/>
      <c r="D23" s="94" t="s">
        <v>327</v>
      </c>
    </row>
    <row r="24" spans="1:13" ht="15.75" thickBot="1" x14ac:dyDescent="0.3">
      <c r="A24" s="92"/>
      <c r="B24" s="93"/>
      <c r="C24" s="93"/>
      <c r="D24" s="95"/>
    </row>
    <row r="25" spans="1:13" x14ac:dyDescent="0.25">
      <c r="A25" s="17"/>
      <c r="B25" s="19">
        <v>3000001</v>
      </c>
      <c r="C25" s="19" t="s">
        <v>284</v>
      </c>
      <c r="D25" s="23">
        <v>0.16836940496898573</v>
      </c>
    </row>
    <row r="26" spans="1:13" ht="25.5" x14ac:dyDescent="0.25">
      <c r="A26" s="17"/>
      <c r="B26" s="19">
        <v>3000702</v>
      </c>
      <c r="C26" s="19" t="s">
        <v>2016</v>
      </c>
      <c r="D26" s="23">
        <v>0.20603894140441709</v>
      </c>
    </row>
    <row r="27" spans="1:13" ht="25.5" x14ac:dyDescent="0.25">
      <c r="A27" s="17"/>
      <c r="B27" s="19">
        <v>3000703</v>
      </c>
      <c r="C27" s="19" t="s">
        <v>2017</v>
      </c>
      <c r="D27" s="23">
        <v>0.13531335672244746</v>
      </c>
    </row>
    <row r="28" spans="1:13" ht="38.25" x14ac:dyDescent="0.25">
      <c r="A28" s="17"/>
      <c r="B28" s="19">
        <v>3000704</v>
      </c>
      <c r="C28" s="19" t="s">
        <v>2018</v>
      </c>
      <c r="D28" s="23">
        <v>0.23215843904250344</v>
      </c>
    </row>
    <row r="29" spans="1:13" ht="38.25" x14ac:dyDescent="0.25">
      <c r="A29" s="17"/>
      <c r="B29" s="19">
        <v>3000705</v>
      </c>
      <c r="C29" s="19" t="s">
        <v>2019</v>
      </c>
      <c r="D29" s="23">
        <v>0.18320690926493205</v>
      </c>
    </row>
    <row r="30" spans="1:13" ht="51.75" thickBot="1" x14ac:dyDescent="0.3">
      <c r="A30" s="24"/>
      <c r="B30" s="26">
        <v>3000706</v>
      </c>
      <c r="C30" s="26" t="s">
        <v>2020</v>
      </c>
      <c r="D30" s="30">
        <v>0.24085035194604654</v>
      </c>
    </row>
  </sheetData>
  <mergeCells count="10">
    <mergeCell ref="A21:D21"/>
    <mergeCell ref="A23:C24"/>
    <mergeCell ref="D23:D24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"/>
  <sheetViews>
    <sheetView topLeftCell="A19" workbookViewId="0">
      <selection activeCell="A24" sqref="A24:XFD4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131</v>
      </c>
      <c r="B1" s="49" t="s">
        <v>90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2011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101.03663200000004</v>
      </c>
      <c r="I6" s="14">
        <v>111.13386800000001</v>
      </c>
      <c r="J6" s="14">
        <v>36.722380770282243</v>
      </c>
      <c r="K6" s="14">
        <v>23.333910530198409</v>
      </c>
      <c r="L6" s="14">
        <v>9.089705740703053</v>
      </c>
      <c r="M6" s="14">
        <v>4.2987644993807805</v>
      </c>
      <c r="N6" s="15">
        <v>0.20996219199531874</v>
      </c>
      <c r="O6" s="15">
        <v>0.29175279196528514</v>
      </c>
      <c r="P6" s="16">
        <v>0.33043375013530746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SUM(H8:OFFSET(H6,MATCH("PROYECTOS",$A$8:$A$33,0),0))</f>
        <v>101.03663200000001</v>
      </c>
      <c r="I7" s="38">
        <f ca="1">SUM(I8:OFFSET(I6,MATCH("PROYECTOS",$A$8:$A$33,0),0))</f>
        <v>111.13386800000001</v>
      </c>
      <c r="J7" s="38">
        <f ca="1">SUM(J8:OFFSET(J6,MATCH("PROYECTOS",$A$8:$A$33,0),0))</f>
        <v>36.722380770282243</v>
      </c>
      <c r="K7" s="38">
        <f ca="1">SUM(K8:OFFSET(K6,MATCH("PROYECTOS",$A$8:$A$33,0),0))</f>
        <v>23.333910530198409</v>
      </c>
      <c r="L7" s="38">
        <f ca="1">SUM(L8:OFFSET(L6,MATCH("PROYECTOS",$A$8:$A$33,0),0))</f>
        <v>9.089705740703053</v>
      </c>
      <c r="M7" s="38">
        <f ca="1">SUM(M8:OFFSET(M6,MATCH("PROYECTOS",$A$8:$A$33,0),0))</f>
        <v>4.2987644993807805</v>
      </c>
      <c r="N7" s="39">
        <f ca="1">IFERROR(K7/I7,0)</f>
        <v>0.20996219199531874</v>
      </c>
      <c r="O7" s="39">
        <f ca="1">IFERROR(SUM(K7,L7)/I7,0)</f>
        <v>0.29175279196528514</v>
      </c>
      <c r="P7" s="40">
        <f ca="1">IFERROR(SUM(K7,L7,M7)/I7,0)</f>
        <v>0.33043375013530746</v>
      </c>
      <c r="Q7" s="64"/>
      <c r="R7" s="38"/>
      <c r="S7" s="40"/>
    </row>
    <row r="8" spans="1:19" ht="25.5" x14ac:dyDescent="0.25">
      <c r="A8" s="17"/>
      <c r="B8" s="19">
        <v>5005183</v>
      </c>
      <c r="C8" s="19" t="s">
        <v>2022</v>
      </c>
      <c r="D8" s="68">
        <v>3000001</v>
      </c>
      <c r="E8" s="19" t="s">
        <v>284</v>
      </c>
      <c r="F8" s="69">
        <v>60</v>
      </c>
      <c r="G8" s="19" t="s">
        <v>318</v>
      </c>
      <c r="H8" s="20">
        <v>5.2215179999999943</v>
      </c>
      <c r="I8" s="21">
        <v>8.036594999999993</v>
      </c>
      <c r="J8" s="21">
        <f t="shared" ref="J8:J23" si="0">SUM(K8,L8,M8)</f>
        <v>1.5483586375848972</v>
      </c>
      <c r="K8" s="21">
        <v>0.66049031091642973</v>
      </c>
      <c r="L8" s="21">
        <v>0.45023128965021897</v>
      </c>
      <c r="M8" s="21">
        <v>0.43763703701824852</v>
      </c>
      <c r="N8" s="22">
        <f t="shared" ref="N8:N24" si="1">IFERROR(K8/I8,0)</f>
        <v>8.2185342289418623E-2</v>
      </c>
      <c r="O8" s="22">
        <f t="shared" ref="O8:O24" si="2">IFERROR(SUM(K8,L8)/I8,0)</f>
        <v>0.13820798491981365</v>
      </c>
      <c r="P8" s="23">
        <f t="shared" ref="P8:P24" si="3">IFERROR(SUM(K8,L8,M8)/I8,0)</f>
        <v>0.19266351453381669</v>
      </c>
      <c r="Q8" s="70">
        <v>148</v>
      </c>
      <c r="R8" s="21">
        <v>0</v>
      </c>
      <c r="S8" s="23">
        <f>IFERROR(R8/Q8,0)</f>
        <v>0</v>
      </c>
    </row>
    <row r="9" spans="1:19" ht="51" x14ac:dyDescent="0.25">
      <c r="A9" s="17"/>
      <c r="B9" s="19">
        <v>5005184</v>
      </c>
      <c r="C9" s="19" t="s">
        <v>2023</v>
      </c>
      <c r="D9" s="68">
        <v>3000001</v>
      </c>
      <c r="E9" s="19" t="s">
        <v>284</v>
      </c>
      <c r="F9" s="69">
        <v>80</v>
      </c>
      <c r="G9" s="19" t="s">
        <v>319</v>
      </c>
      <c r="H9" s="20">
        <v>1.0266229999999998</v>
      </c>
      <c r="I9" s="21">
        <v>0.37163299999999999</v>
      </c>
      <c r="J9" s="21">
        <f t="shared" si="0"/>
        <v>6.0097789899373311E-2</v>
      </c>
      <c r="K9" s="21">
        <v>3.2228400486928876E-3</v>
      </c>
      <c r="L9" s="21">
        <v>2.7274359866169107E-2</v>
      </c>
      <c r="M9" s="21">
        <v>2.9600589984511316E-2</v>
      </c>
      <c r="N9" s="22">
        <f t="shared" si="1"/>
        <v>8.6721040615146874E-3</v>
      </c>
      <c r="O9" s="22">
        <f t="shared" si="2"/>
        <v>8.2062679888120799E-2</v>
      </c>
      <c r="P9" s="23">
        <f t="shared" si="3"/>
        <v>0.16171273783375886</v>
      </c>
      <c r="Q9" s="70">
        <v>14</v>
      </c>
      <c r="R9" s="21">
        <v>0</v>
      </c>
      <c r="S9" s="23">
        <f t="shared" ref="S9:S23" si="4">IFERROR(R9/Q9,0)</f>
        <v>0</v>
      </c>
    </row>
    <row r="10" spans="1:19" ht="25.5" x14ac:dyDescent="0.25">
      <c r="A10" s="17"/>
      <c r="B10" s="19">
        <v>5005185</v>
      </c>
      <c r="C10" s="19" t="s">
        <v>2024</v>
      </c>
      <c r="D10" s="68">
        <v>3000001</v>
      </c>
      <c r="E10" s="19" t="s">
        <v>284</v>
      </c>
      <c r="F10" s="69">
        <v>44</v>
      </c>
      <c r="G10" s="19" t="s">
        <v>1980</v>
      </c>
      <c r="H10" s="20">
        <v>0.37349700000000002</v>
      </c>
      <c r="I10" s="21">
        <v>1.878536</v>
      </c>
      <c r="J10" s="21">
        <f t="shared" si="0"/>
        <v>0.12351990625211329</v>
      </c>
      <c r="K10" s="21">
        <v>2.0462280124775134E-2</v>
      </c>
      <c r="L10" s="21">
        <v>0.10951165673577634</v>
      </c>
      <c r="M10" s="21">
        <v>-6.4540306084381882E-3</v>
      </c>
      <c r="N10" s="22">
        <f t="shared" si="1"/>
        <v>1.089267393586023E-2</v>
      </c>
      <c r="O10" s="22">
        <f t="shared" si="2"/>
        <v>6.9188951854290512E-2</v>
      </c>
      <c r="P10" s="23">
        <f t="shared" si="3"/>
        <v>6.5753281412820025E-2</v>
      </c>
      <c r="Q10" s="70">
        <v>31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5005186</v>
      </c>
      <c r="C11" s="19" t="s">
        <v>2025</v>
      </c>
      <c r="D11" s="68">
        <v>3000698</v>
      </c>
      <c r="E11" s="19" t="s">
        <v>2012</v>
      </c>
      <c r="F11" s="69">
        <v>438</v>
      </c>
      <c r="G11" s="19" t="s">
        <v>462</v>
      </c>
      <c r="H11" s="20">
        <v>1.9857929999999999</v>
      </c>
      <c r="I11" s="21">
        <v>2.7220510000000004</v>
      </c>
      <c r="J11" s="21">
        <f t="shared" si="0"/>
        <v>0.67417834288374934</v>
      </c>
      <c r="K11" s="21">
        <v>0.28809229180114926</v>
      </c>
      <c r="L11" s="21">
        <v>0.2347188891903329</v>
      </c>
      <c r="M11" s="21">
        <v>0.15136716189226718</v>
      </c>
      <c r="N11" s="22">
        <f t="shared" si="1"/>
        <v>0.10583647837647024</v>
      </c>
      <c r="O11" s="22">
        <f t="shared" si="2"/>
        <v>0.19206516740189</v>
      </c>
      <c r="P11" s="23">
        <f t="shared" si="3"/>
        <v>0.24767292856884357</v>
      </c>
      <c r="Q11" s="70">
        <v>21602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5005187</v>
      </c>
      <c r="C12" s="19" t="s">
        <v>2026</v>
      </c>
      <c r="D12" s="68">
        <v>3000698</v>
      </c>
      <c r="E12" s="19" t="s">
        <v>2012</v>
      </c>
      <c r="F12" s="69">
        <v>438</v>
      </c>
      <c r="G12" s="19" t="s">
        <v>462</v>
      </c>
      <c r="H12" s="20">
        <v>0.94966899999999987</v>
      </c>
      <c r="I12" s="21">
        <v>1.2195729999999996</v>
      </c>
      <c r="J12" s="21">
        <f t="shared" si="0"/>
        <v>0.25165140897752281</v>
      </c>
      <c r="K12" s="21">
        <v>0.10948064950935077</v>
      </c>
      <c r="L12" s="21">
        <v>7.5493969828130503E-2</v>
      </c>
      <c r="M12" s="21">
        <v>6.6676789640041534E-2</v>
      </c>
      <c r="N12" s="22">
        <f t="shared" si="1"/>
        <v>8.9769656682585464E-2</v>
      </c>
      <c r="O12" s="22">
        <f t="shared" si="2"/>
        <v>0.15167162550948679</v>
      </c>
      <c r="P12" s="23">
        <f t="shared" si="3"/>
        <v>0.20634386705635735</v>
      </c>
      <c r="Q12" s="70">
        <v>8790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5005188</v>
      </c>
      <c r="C13" s="19" t="s">
        <v>2027</v>
      </c>
      <c r="D13" s="68">
        <v>3000698</v>
      </c>
      <c r="E13" s="19" t="s">
        <v>2012</v>
      </c>
      <c r="F13" s="69">
        <v>438</v>
      </c>
      <c r="G13" s="19" t="s">
        <v>462</v>
      </c>
      <c r="H13" s="20">
        <v>33.044691000000014</v>
      </c>
      <c r="I13" s="21">
        <v>29.48682100000001</v>
      </c>
      <c r="J13" s="21">
        <f t="shared" si="0"/>
        <v>17.575945752939845</v>
      </c>
      <c r="K13" s="21">
        <v>14.024349592831641</v>
      </c>
      <c r="L13" s="21">
        <v>2.0051908439901922</v>
      </c>
      <c r="M13" s="21">
        <v>1.5464053161180118</v>
      </c>
      <c r="N13" s="22">
        <f t="shared" si="1"/>
        <v>0.47561415972347904</v>
      </c>
      <c r="O13" s="22">
        <f t="shared" si="2"/>
        <v>0.54361711073641428</v>
      </c>
      <c r="P13" s="23">
        <f t="shared" si="3"/>
        <v>0.59606105903853923</v>
      </c>
      <c r="Q13" s="70">
        <v>532079.5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5005189</v>
      </c>
      <c r="C14" s="19" t="s">
        <v>2028</v>
      </c>
      <c r="D14" s="68">
        <v>3000699</v>
      </c>
      <c r="E14" s="19" t="s">
        <v>2013</v>
      </c>
      <c r="F14" s="69">
        <v>394</v>
      </c>
      <c r="G14" s="19" t="s">
        <v>405</v>
      </c>
      <c r="H14" s="20">
        <v>7.4160960000000022</v>
      </c>
      <c r="I14" s="21">
        <v>8.0685119999999984</v>
      </c>
      <c r="J14" s="21">
        <f t="shared" si="0"/>
        <v>2.5898429491091832</v>
      </c>
      <c r="K14" s="21">
        <v>1.4209882367540558</v>
      </c>
      <c r="L14" s="21">
        <v>0.71523844600774567</v>
      </c>
      <c r="M14" s="21">
        <v>0.45361626634738172</v>
      </c>
      <c r="N14" s="22">
        <f t="shared" si="1"/>
        <v>0.17611527835046364</v>
      </c>
      <c r="O14" s="22">
        <f t="shared" si="2"/>
        <v>0.26476092280234598</v>
      </c>
      <c r="P14" s="23">
        <f t="shared" si="3"/>
        <v>0.32098148321638287</v>
      </c>
      <c r="Q14" s="70">
        <v>38317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5005190</v>
      </c>
      <c r="C15" s="19" t="s">
        <v>2029</v>
      </c>
      <c r="D15" s="68">
        <v>3000700</v>
      </c>
      <c r="E15" s="19" t="s">
        <v>2014</v>
      </c>
      <c r="F15" s="69">
        <v>394</v>
      </c>
      <c r="G15" s="19" t="s">
        <v>405</v>
      </c>
      <c r="H15" s="20">
        <v>12.092508999999998</v>
      </c>
      <c r="I15" s="21">
        <v>14.671096000000004</v>
      </c>
      <c r="J15" s="21">
        <f t="shared" si="0"/>
        <v>4.0073802975572903</v>
      </c>
      <c r="K15" s="21">
        <v>2.0556959165296576</v>
      </c>
      <c r="L15" s="21">
        <v>2.4915389711974854</v>
      </c>
      <c r="M15" s="21">
        <v>-0.5398545901698526</v>
      </c>
      <c r="N15" s="22">
        <f t="shared" si="1"/>
        <v>0.14011876934958759</v>
      </c>
      <c r="O15" s="22">
        <f t="shared" si="2"/>
        <v>0.30994513891308062</v>
      </c>
      <c r="P15" s="23">
        <f t="shared" si="3"/>
        <v>0.27314798414224056</v>
      </c>
      <c r="Q15" s="70">
        <v>42397</v>
      </c>
      <c r="R15" s="21">
        <v>0</v>
      </c>
      <c r="S15" s="23">
        <f t="shared" si="4"/>
        <v>0</v>
      </c>
    </row>
    <row r="16" spans="1:19" ht="38.25" x14ac:dyDescent="0.25">
      <c r="A16" s="17"/>
      <c r="B16" s="19">
        <v>5005191</v>
      </c>
      <c r="C16" s="19" t="s">
        <v>2030</v>
      </c>
      <c r="D16" s="68">
        <v>3000700</v>
      </c>
      <c r="E16" s="19" t="s">
        <v>2014</v>
      </c>
      <c r="F16" s="69">
        <v>394</v>
      </c>
      <c r="G16" s="19" t="s">
        <v>405</v>
      </c>
      <c r="H16" s="20">
        <v>2.7845119999999999</v>
      </c>
      <c r="I16" s="21">
        <v>3.2796209999999997</v>
      </c>
      <c r="J16" s="21">
        <f t="shared" si="0"/>
        <v>0.64556833947608538</v>
      </c>
      <c r="K16" s="21">
        <v>0.34916470240023045</v>
      </c>
      <c r="L16" s="21">
        <v>0.2146228079982393</v>
      </c>
      <c r="M16" s="21">
        <v>8.1780829077615635E-2</v>
      </c>
      <c r="N16" s="22">
        <f t="shared" si="1"/>
        <v>0.10646495506652461</v>
      </c>
      <c r="O16" s="22">
        <f t="shared" si="2"/>
        <v>0.17190629966037838</v>
      </c>
      <c r="P16" s="23">
        <f t="shared" si="3"/>
        <v>0.19684236058864285</v>
      </c>
      <c r="Q16" s="70">
        <v>2777.5</v>
      </c>
      <c r="R16" s="21">
        <v>0</v>
      </c>
      <c r="S16" s="23">
        <f t="shared" si="4"/>
        <v>0</v>
      </c>
    </row>
    <row r="17" spans="1:19" ht="51" x14ac:dyDescent="0.25">
      <c r="A17" s="17"/>
      <c r="B17" s="19">
        <v>5005192</v>
      </c>
      <c r="C17" s="19" t="s">
        <v>2031</v>
      </c>
      <c r="D17" s="68">
        <v>3000701</v>
      </c>
      <c r="E17" s="19" t="s">
        <v>2015</v>
      </c>
      <c r="F17" s="69">
        <v>394</v>
      </c>
      <c r="G17" s="19" t="s">
        <v>405</v>
      </c>
      <c r="H17" s="20">
        <v>5.9414819999999997</v>
      </c>
      <c r="I17" s="21">
        <v>7.4177919999999986</v>
      </c>
      <c r="J17" s="21">
        <f t="shared" si="0"/>
        <v>2.1209463884233628</v>
      </c>
      <c r="K17" s="21">
        <v>1.127922125007899</v>
      </c>
      <c r="L17" s="21">
        <v>0.52261994214131846</v>
      </c>
      <c r="M17" s="21">
        <v>0.47040432127414533</v>
      </c>
      <c r="N17" s="22">
        <f t="shared" si="1"/>
        <v>0.15205631608541992</v>
      </c>
      <c r="O17" s="22">
        <f t="shared" si="2"/>
        <v>0.22251123611301285</v>
      </c>
      <c r="P17" s="23">
        <f t="shared" si="3"/>
        <v>0.2859269157753902</v>
      </c>
      <c r="Q17" s="70">
        <v>2871</v>
      </c>
      <c r="R17" s="21">
        <v>0</v>
      </c>
      <c r="S17" s="23">
        <f t="shared" si="4"/>
        <v>0</v>
      </c>
    </row>
    <row r="18" spans="1:19" ht="51" x14ac:dyDescent="0.25">
      <c r="A18" s="17"/>
      <c r="B18" s="19">
        <v>5005193</v>
      </c>
      <c r="C18" s="19" t="s">
        <v>2032</v>
      </c>
      <c r="D18" s="68">
        <v>3000701</v>
      </c>
      <c r="E18" s="19" t="s">
        <v>2015</v>
      </c>
      <c r="F18" s="69">
        <v>394</v>
      </c>
      <c r="G18" s="19" t="s">
        <v>405</v>
      </c>
      <c r="H18" s="20">
        <v>2.9104919999999992</v>
      </c>
      <c r="I18" s="21">
        <v>3.5026359999999994</v>
      </c>
      <c r="J18" s="21">
        <f t="shared" si="0"/>
        <v>0.8814871213245965</v>
      </c>
      <c r="K18" s="21">
        <v>0.35583642188430531</v>
      </c>
      <c r="L18" s="21">
        <v>0.37159262910063262</v>
      </c>
      <c r="M18" s="21">
        <v>0.15405807033965857</v>
      </c>
      <c r="N18" s="22">
        <f t="shared" si="1"/>
        <v>0.10159103654627696</v>
      </c>
      <c r="O18" s="22">
        <f t="shared" si="2"/>
        <v>0.2076804586559774</v>
      </c>
      <c r="P18" s="23">
        <f t="shared" si="3"/>
        <v>0.25166392434857537</v>
      </c>
      <c r="Q18" s="70">
        <v>127</v>
      </c>
      <c r="R18" s="21">
        <v>0</v>
      </c>
      <c r="S18" s="23">
        <f t="shared" si="4"/>
        <v>0</v>
      </c>
    </row>
    <row r="19" spans="1:19" ht="51" x14ac:dyDescent="0.25">
      <c r="A19" s="17"/>
      <c r="B19" s="19">
        <v>5005194</v>
      </c>
      <c r="C19" s="19" t="s">
        <v>2033</v>
      </c>
      <c r="D19" s="68">
        <v>3000701</v>
      </c>
      <c r="E19" s="19" t="s">
        <v>2015</v>
      </c>
      <c r="F19" s="69">
        <v>87</v>
      </c>
      <c r="G19" s="19" t="s">
        <v>403</v>
      </c>
      <c r="H19" s="20">
        <v>0.69001099999999971</v>
      </c>
      <c r="I19" s="21">
        <v>0.72959099999999999</v>
      </c>
      <c r="J19" s="21">
        <f t="shared" si="0"/>
        <v>0.15378198009784683</v>
      </c>
      <c r="K19" s="21">
        <v>6.9002500933493138E-2</v>
      </c>
      <c r="L19" s="21">
        <v>5.2470008745331143E-2</v>
      </c>
      <c r="M19" s="21">
        <v>3.2309470419022546E-2</v>
      </c>
      <c r="N19" s="22">
        <f t="shared" si="1"/>
        <v>9.4576962892213776E-2</v>
      </c>
      <c r="O19" s="22">
        <f t="shared" si="2"/>
        <v>0.16649398043400246</v>
      </c>
      <c r="P19" s="23">
        <f t="shared" si="3"/>
        <v>0.2107783403274531</v>
      </c>
      <c r="Q19" s="70">
        <v>310</v>
      </c>
      <c r="R19" s="21">
        <v>0</v>
      </c>
      <c r="S19" s="23">
        <f t="shared" si="4"/>
        <v>0</v>
      </c>
    </row>
    <row r="20" spans="1:19" ht="25.5" x14ac:dyDescent="0.25">
      <c r="A20" s="17"/>
      <c r="B20" s="19">
        <v>5005195</v>
      </c>
      <c r="C20" s="19" t="s">
        <v>2034</v>
      </c>
      <c r="D20" s="68">
        <v>3000702</v>
      </c>
      <c r="E20" s="19" t="s">
        <v>2016</v>
      </c>
      <c r="F20" s="69">
        <v>394</v>
      </c>
      <c r="G20" s="19" t="s">
        <v>405</v>
      </c>
      <c r="H20" s="20">
        <v>13.851739000000004</v>
      </c>
      <c r="I20" s="21">
        <v>15.340910000000003</v>
      </c>
      <c r="J20" s="21">
        <f t="shared" si="0"/>
        <v>2.7346740424582094</v>
      </c>
      <c r="K20" s="21">
        <v>1.2609333596810757</v>
      </c>
      <c r="L20" s="21">
        <v>0.86026271205628291</v>
      </c>
      <c r="M20" s="21">
        <v>0.61347797072085086</v>
      </c>
      <c r="N20" s="22">
        <f t="shared" si="1"/>
        <v>8.2194169686223006E-2</v>
      </c>
      <c r="O20" s="22">
        <f t="shared" si="2"/>
        <v>0.13827055055647666</v>
      </c>
      <c r="P20" s="23">
        <f t="shared" si="3"/>
        <v>0.17826022331518854</v>
      </c>
      <c r="Q20" s="70">
        <v>4577</v>
      </c>
      <c r="R20" s="21">
        <v>0</v>
      </c>
      <c r="S20" s="23">
        <f t="shared" si="4"/>
        <v>0</v>
      </c>
    </row>
    <row r="21" spans="1:19" ht="38.25" x14ac:dyDescent="0.25">
      <c r="A21" s="17"/>
      <c r="B21" s="19">
        <v>5005196</v>
      </c>
      <c r="C21" s="19" t="s">
        <v>2035</v>
      </c>
      <c r="D21" s="68">
        <v>3000702</v>
      </c>
      <c r="E21" s="19" t="s">
        <v>2016</v>
      </c>
      <c r="F21" s="69">
        <v>394</v>
      </c>
      <c r="G21" s="19" t="s">
        <v>405</v>
      </c>
      <c r="H21" s="20">
        <v>8.1118989999999975</v>
      </c>
      <c r="I21" s="21">
        <v>8.8993450000000021</v>
      </c>
      <c r="J21" s="21">
        <f t="shared" si="0"/>
        <v>2.1873780785745112</v>
      </c>
      <c r="K21" s="21">
        <v>1.0773650800301766</v>
      </c>
      <c r="L21" s="21">
        <v>0.58999816147843376</v>
      </c>
      <c r="M21" s="21">
        <v>0.52001483706590079</v>
      </c>
      <c r="N21" s="22">
        <f t="shared" si="1"/>
        <v>0.12106116574086928</v>
      </c>
      <c r="O21" s="22">
        <f t="shared" si="2"/>
        <v>0.18735797314393474</v>
      </c>
      <c r="P21" s="23">
        <f t="shared" si="3"/>
        <v>0.24579090692343208</v>
      </c>
      <c r="Q21" s="70">
        <v>232</v>
      </c>
      <c r="R21" s="21">
        <v>0</v>
      </c>
      <c r="S21" s="23">
        <f t="shared" si="4"/>
        <v>0</v>
      </c>
    </row>
    <row r="22" spans="1:19" ht="38.25" x14ac:dyDescent="0.25">
      <c r="A22" s="17"/>
      <c r="B22" s="19">
        <v>5005197</v>
      </c>
      <c r="C22" s="19" t="s">
        <v>2036</v>
      </c>
      <c r="D22" s="68">
        <v>3000702</v>
      </c>
      <c r="E22" s="19" t="s">
        <v>2016</v>
      </c>
      <c r="F22" s="69">
        <v>87</v>
      </c>
      <c r="G22" s="19" t="s">
        <v>403</v>
      </c>
      <c r="H22" s="20">
        <v>1.2303909999999996</v>
      </c>
      <c r="I22" s="21">
        <v>1.2389859999999995</v>
      </c>
      <c r="J22" s="21">
        <f t="shared" si="0"/>
        <v>0.32766372239530028</v>
      </c>
      <c r="K22" s="21">
        <v>0.15239402089355281</v>
      </c>
      <c r="L22" s="21">
        <v>8.1495740749232937E-2</v>
      </c>
      <c r="M22" s="21">
        <v>9.377396075251454E-2</v>
      </c>
      <c r="N22" s="22">
        <f t="shared" si="1"/>
        <v>0.12299898537477652</v>
      </c>
      <c r="O22" s="22">
        <f t="shared" si="2"/>
        <v>0.18877514487071351</v>
      </c>
      <c r="P22" s="23">
        <f t="shared" si="3"/>
        <v>0.26446119842782762</v>
      </c>
      <c r="Q22" s="70">
        <v>126</v>
      </c>
      <c r="R22" s="21">
        <v>0</v>
      </c>
      <c r="S22" s="23">
        <f t="shared" si="4"/>
        <v>0</v>
      </c>
    </row>
    <row r="23" spans="1:19" x14ac:dyDescent="0.25">
      <c r="A23" s="17"/>
      <c r="B23" s="19">
        <v>9000000</v>
      </c>
      <c r="C23" s="19" t="s">
        <v>312</v>
      </c>
      <c r="D23" s="68">
        <v>9000000</v>
      </c>
      <c r="E23" s="19" t="s">
        <v>313</v>
      </c>
      <c r="F23" s="69"/>
      <c r="G23" s="19" t="s">
        <v>320</v>
      </c>
      <c r="H23" s="20">
        <v>3.4057100000000018</v>
      </c>
      <c r="I23" s="21">
        <v>4.2701700000000029</v>
      </c>
      <c r="J23" s="21">
        <f t="shared" si="0"/>
        <v>0.83990601232835616</v>
      </c>
      <c r="K23" s="21">
        <v>0.35851020085192431</v>
      </c>
      <c r="L23" s="21">
        <v>0.28744531196753087</v>
      </c>
      <c r="M23" s="21">
        <v>0.19395049950890098</v>
      </c>
      <c r="N23" s="22">
        <f t="shared" si="1"/>
        <v>8.3956891845505935E-2</v>
      </c>
      <c r="O23" s="22">
        <f t="shared" si="2"/>
        <v>0.15127161513931642</v>
      </c>
      <c r="P23" s="23">
        <f t="shared" si="3"/>
        <v>0.19669146950317096</v>
      </c>
      <c r="Q23" s="70"/>
      <c r="R23" s="21"/>
      <c r="S23" s="23">
        <f t="shared" si="4"/>
        <v>0</v>
      </c>
    </row>
    <row r="24" spans="1:19" ht="15.75" thickBot="1" x14ac:dyDescent="0.3">
      <c r="A24" s="41" t="s">
        <v>302</v>
      </c>
      <c r="B24" s="43"/>
      <c r="C24" s="43"/>
      <c r="D24" s="65"/>
      <c r="E24" s="43"/>
      <c r="F24" s="66"/>
      <c r="G24" s="43"/>
      <c r="H24" s="44">
        <f t="shared" ref="H24:M24" ca="1" si="5">OFFSET(H24,-MATCH("PROYECTOS",$A$8:$A$33,0)-1,0)-(OFFSET(H24,-MATCH("PROYECTOS",$A$8:$A$33,0),0))</f>
        <v>0</v>
      </c>
      <c r="I24" s="45">
        <f t="shared" ca="1" si="5"/>
        <v>0</v>
      </c>
      <c r="J24" s="45">
        <f t="shared" ca="1" si="5"/>
        <v>0</v>
      </c>
      <c r="K24" s="45">
        <f t="shared" ca="1" si="5"/>
        <v>0</v>
      </c>
      <c r="L24" s="45">
        <f t="shared" ca="1" si="5"/>
        <v>0</v>
      </c>
      <c r="M24" s="45">
        <f t="shared" ca="1" si="5"/>
        <v>0</v>
      </c>
      <c r="N24" s="46">
        <f t="shared" ca="1" si="1"/>
        <v>0</v>
      </c>
      <c r="O24" s="46">
        <f t="shared" ca="1" si="2"/>
        <v>0</v>
      </c>
      <c r="P24" s="47">
        <f t="shared" ca="1" si="3"/>
        <v>0</v>
      </c>
      <c r="Q24" s="67"/>
      <c r="R24" s="45"/>
      <c r="S24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workbookViewId="0">
      <selection activeCell="A11" sqref="A11:L11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132</v>
      </c>
      <c r="B1" s="50" t="s">
        <v>91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2039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132.50529800000001</v>
      </c>
      <c r="E6" s="14">
        <v>149.22194500000003</v>
      </c>
      <c r="F6" s="14">
        <v>48.636726962417775</v>
      </c>
      <c r="G6" s="14">
        <v>17.690014188301575</v>
      </c>
      <c r="H6" s="14">
        <v>18.495041202691027</v>
      </c>
      <c r="I6" s="14">
        <v>12.451671571425173</v>
      </c>
      <c r="J6" s="15">
        <v>0.1185483421242202</v>
      </c>
      <c r="K6" s="15">
        <v>0.24249151417368667</v>
      </c>
      <c r="L6" s="16">
        <v>0.32593548463945948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132.46529799999999</v>
      </c>
      <c r="E7" s="38">
        <f ca="1">SUM(E8:OFFSET(E6,MATCH("GOBIERNOS REGIONALES",$A$8:$A$50,0),0))</f>
        <v>146.30117699999994</v>
      </c>
      <c r="F7" s="38">
        <f ca="1">SUM(F8:OFFSET(F6,MATCH("GOBIERNOS REGIONALES",$A$8:$A$50,0),0))</f>
        <v>47.942523216396545</v>
      </c>
      <c r="G7" s="38">
        <f ca="1">SUM(G8:OFFSET(G6,MATCH("GOBIERNOS REGIONALES",$A$8:$A$50,0),0))</f>
        <v>17.54235068894377</v>
      </c>
      <c r="H7" s="38">
        <f ca="1">SUM(H8:OFFSET(H6,MATCH("GOBIERNOS REGIONALES",$A$8:$A$50,0),0))</f>
        <v>18.278381667739268</v>
      </c>
      <c r="I7" s="38">
        <f ca="1">SUM(I8:OFFSET(I6,MATCH("GOBIERNOS REGIONALES",$A$8:$A$50,0),0))</f>
        <v>12.121790859713506</v>
      </c>
      <c r="J7" s="39">
        <f ca="1">IFERROR(G7/E7,0)</f>
        <v>0.11990573861851964</v>
      </c>
      <c r="K7" s="39">
        <f ca="1">IFERROR(SUM(G7,H7)/E7,0)</f>
        <v>0.24484240722604067</v>
      </c>
      <c r="L7" s="40">
        <f ca="1">IFERROR(SUM(G7,H7,I7)/E7,0)</f>
        <v>0.32769745397466327</v>
      </c>
      <c r="M7" s="4"/>
    </row>
    <row r="8" spans="1:13" x14ac:dyDescent="0.25">
      <c r="A8" s="17"/>
      <c r="B8" s="18">
        <v>3</v>
      </c>
      <c r="C8" s="19" t="s">
        <v>106</v>
      </c>
      <c r="D8" s="20">
        <v>132.46529799999999</v>
      </c>
      <c r="E8" s="21">
        <v>146.30117699999994</v>
      </c>
      <c r="F8" s="21">
        <f t="shared" ref="F8:F12" si="0">SUM(G8,H8,I8)</f>
        <v>47.942523216396545</v>
      </c>
      <c r="G8" s="21">
        <v>17.54235068894377</v>
      </c>
      <c r="H8" s="21">
        <v>18.278381667739268</v>
      </c>
      <c r="I8" s="21">
        <v>12.121790859713506</v>
      </c>
      <c r="J8" s="22">
        <f t="shared" ref="J8:J12" si="1">IFERROR(G8/E8,0)</f>
        <v>0.11990573861851964</v>
      </c>
      <c r="K8" s="22">
        <f t="shared" ref="K8:K12" si="2">IFERROR(SUM(G8,H8)/E8,0)</f>
        <v>0.24484240722604067</v>
      </c>
      <c r="L8" s="23">
        <f t="shared" ref="L8:L12" si="3">IFERROR(SUM(G8,H8,I8)/E8,0)</f>
        <v>0.32769745397466327</v>
      </c>
      <c r="M8" s="4"/>
    </row>
    <row r="9" spans="1:13" x14ac:dyDescent="0.25">
      <c r="A9" s="34" t="s">
        <v>214</v>
      </c>
      <c r="B9" s="57"/>
      <c r="C9" s="36"/>
      <c r="D9" s="37">
        <f ca="1">SUM(D10:OFFSET(D8,(MATCH("GOBIERNOS LOCALES",$A$8:$A$50,0)-MATCH("GOBIERNOS REGIONALES",$A$8:$A$50,0)),0))</f>
        <v>0</v>
      </c>
      <c r="E9" s="38">
        <f ca="1">SUM(E10:OFFSET(E8,(MATCH("GOBIERNOS LOCALES",$A$8:$A$50,0)-MATCH("GOBIERNOS REGIONALES",$A$8:$A$50,0)),0))</f>
        <v>0.33896500000000002</v>
      </c>
      <c r="F9" s="38">
        <f ca="1">SUM(F10:OFFSET(F8,(MATCH("GOBIERNOS LOCALES",$A$8:$A$50,0)-MATCH("GOBIERNOS REGIONALES",$A$8:$A$50,0)),0))</f>
        <v>0.14904315982130356</v>
      </c>
      <c r="G9" s="38">
        <f ca="1">SUM(G10:OFFSET(G8,(MATCH("GOBIERNOS LOCALES",$A$8:$A$50,0)-MATCH("GOBIERNOS REGIONALES",$A$8:$A$50,0)),0))</f>
        <v>0</v>
      </c>
      <c r="H9" s="38">
        <f ca="1">SUM(H10:OFFSET(H8,(MATCH("GOBIERNOS LOCALES",$A$8:$A$50,0)-MATCH("GOBIERNOS REGIONALES",$A$8:$A$50,0)),0))</f>
        <v>8.8331998558714986E-3</v>
      </c>
      <c r="I9" s="38">
        <f ca="1">SUM(I10:OFFSET(I8,(MATCH("GOBIERNOS LOCALES",$A$8:$A$50,0)-MATCH("GOBIERNOS REGIONALES",$A$8:$A$50,0)),0))</f>
        <v>0.14020995996543206</v>
      </c>
      <c r="J9" s="39">
        <f t="shared" ca="1" si="1"/>
        <v>0</v>
      </c>
      <c r="K9" s="39">
        <f t="shared" ca="1" si="2"/>
        <v>2.6059327233996128E-2</v>
      </c>
      <c r="L9" s="40">
        <f t="shared" ca="1" si="3"/>
        <v>0.43970073553701283</v>
      </c>
      <c r="M9" s="4"/>
    </row>
    <row r="10" spans="1:13" x14ac:dyDescent="0.25">
      <c r="A10" s="17"/>
      <c r="B10" s="18">
        <v>443</v>
      </c>
      <c r="C10" s="19" t="s">
        <v>218</v>
      </c>
      <c r="D10" s="20">
        <v>0</v>
      </c>
      <c r="E10" s="21">
        <v>0.26896500000000001</v>
      </c>
      <c r="F10" s="21">
        <f t="shared" si="0"/>
        <v>0.14904315982130356</v>
      </c>
      <c r="G10" s="21">
        <v>0</v>
      </c>
      <c r="H10" s="21">
        <v>8.8331998558714986E-3</v>
      </c>
      <c r="I10" s="21">
        <v>0.14020995996543206</v>
      </c>
      <c r="J10" s="22">
        <f t="shared" si="1"/>
        <v>0</v>
      </c>
      <c r="K10" s="22">
        <f t="shared" si="2"/>
        <v>3.2841447236151539E-2</v>
      </c>
      <c r="L10" s="23">
        <f t="shared" si="3"/>
        <v>0.55413589062258495</v>
      </c>
      <c r="M10" s="4"/>
    </row>
    <row r="11" spans="1:13" x14ac:dyDescent="0.25">
      <c r="A11" s="17"/>
      <c r="B11" s="18">
        <v>447</v>
      </c>
      <c r="C11" s="19" t="s">
        <v>222</v>
      </c>
      <c r="D11" s="20">
        <v>0</v>
      </c>
      <c r="E11" s="21">
        <v>7.0000000000000007E-2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</row>
    <row r="12" spans="1:13" ht="15.75" thickBot="1" x14ac:dyDescent="0.3">
      <c r="A12" s="41" t="s">
        <v>241</v>
      </c>
      <c r="B12" s="58"/>
      <c r="C12" s="43"/>
      <c r="D12" s="44">
        <v>0.04</v>
      </c>
      <c r="E12" s="45">
        <v>2.5818029999999998</v>
      </c>
      <c r="F12" s="45">
        <f t="shared" si="0"/>
        <v>0.54516058619992691</v>
      </c>
      <c r="G12" s="45">
        <v>0.14766349935780454</v>
      </c>
      <c r="H12" s="45">
        <v>0.20782633509588777</v>
      </c>
      <c r="I12" s="45">
        <v>0.1896707517462346</v>
      </c>
      <c r="J12" s="46">
        <f t="shared" si="1"/>
        <v>5.7193945222700784E-2</v>
      </c>
      <c r="K12" s="46">
        <f t="shared" si="2"/>
        <v>0.13769053427147321</v>
      </c>
      <c r="L12" s="47">
        <f t="shared" si="3"/>
        <v>0.21115498982684849</v>
      </c>
      <c r="M12" s="4"/>
    </row>
    <row r="13" spans="1:13" x14ac:dyDescent="0.25">
      <c r="D13" s="5"/>
      <c r="E13" s="5"/>
      <c r="F13" s="5"/>
      <c r="G13" s="5"/>
      <c r="H13" s="5"/>
      <c r="I13" s="5"/>
      <c r="J13" s="4"/>
      <c r="K13" s="4"/>
      <c r="L13" s="4"/>
      <c r="M13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132</v>
      </c>
      <c r="B1" s="51" t="s">
        <v>91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2040</v>
      </c>
      <c r="N2" s="72" t="s">
        <v>2053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132.50529800000001</v>
      </c>
      <c r="E6" s="14">
        <f ca="1">SUM(E7:OFFSET(E7,50,0))</f>
        <v>149.22194500000003</v>
      </c>
      <c r="F6" s="14">
        <f ca="1">SUM(F7:OFFSET(F7,50,0))</f>
        <v>48.636726962417775</v>
      </c>
      <c r="G6" s="14">
        <f ca="1">SUM(G7:OFFSET(G7,50,0))</f>
        <v>17.690014188301575</v>
      </c>
      <c r="H6" s="14">
        <f ca="1">SUM(H7:OFFSET(H7,50,0))</f>
        <v>18.495041202691027</v>
      </c>
      <c r="I6" s="14">
        <f ca="1">SUM(I7:OFFSET(I7,50,0))</f>
        <v>12.451671571425173</v>
      </c>
      <c r="J6" s="15">
        <f ca="1">IFERROR(G6/E6,0)</f>
        <v>0.1185483421242202</v>
      </c>
      <c r="K6" s="15">
        <f ca="1">IFERROR(SUM(G6,H6)/E6,0)</f>
        <v>0.24249151417368667</v>
      </c>
      <c r="L6" s="16">
        <f ca="1">IFERROR(SUM(G6,H6,I6)/E6,0)</f>
        <v>0.32593548463945948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3</v>
      </c>
      <c r="C7" s="19" t="s">
        <v>260</v>
      </c>
      <c r="D7" s="20">
        <v>2</v>
      </c>
      <c r="E7" s="21">
        <v>2</v>
      </c>
      <c r="F7" s="21">
        <f t="shared" ref="F7:F19" si="0">SUM(G7,H7,I7)</f>
        <v>0.14622978164697997</v>
      </c>
      <c r="G7" s="21">
        <v>8.0875696148723364E-3</v>
      </c>
      <c r="H7" s="21">
        <v>6.7751768976449966E-2</v>
      </c>
      <c r="I7" s="21">
        <v>7.039044305565767E-2</v>
      </c>
      <c r="J7" s="22">
        <f t="shared" ref="J7:J19" si="1">IFERROR(G7/E7,0)</f>
        <v>4.0437848074361682E-3</v>
      </c>
      <c r="K7" s="22">
        <f t="shared" ref="K7:K19" si="2">IFERROR(SUM(G7,H7)/E7,0)</f>
        <v>3.7919669295661151E-2</v>
      </c>
      <c r="L7" s="23">
        <f t="shared" ref="L7:L19" si="3">IFERROR(SUM(G7,H7,I7)/E7,0)</f>
        <v>7.3114890823489986E-2</v>
      </c>
      <c r="M7" s="4"/>
      <c r="N7" t="s">
        <v>263</v>
      </c>
      <c r="O7" s="5">
        <v>1.1500000022351742E-2</v>
      </c>
      <c r="P7" s="71">
        <v>1.0000000019436297</v>
      </c>
    </row>
    <row r="8" spans="1:16" x14ac:dyDescent="0.25">
      <c r="A8" s="17"/>
      <c r="B8" s="55">
        <v>4</v>
      </c>
      <c r="C8" s="19" t="s">
        <v>261</v>
      </c>
      <c r="D8" s="20">
        <v>0</v>
      </c>
      <c r="E8" s="21">
        <v>1.7575690000000002</v>
      </c>
      <c r="F8" s="21">
        <f t="shared" si="0"/>
        <v>0.46910176475648768</v>
      </c>
      <c r="G8" s="21">
        <v>0.11914299987256527</v>
      </c>
      <c r="H8" s="21">
        <v>8.836320333648473E-2</v>
      </c>
      <c r="I8" s="21">
        <v>0.26159556154743768</v>
      </c>
      <c r="J8" s="22">
        <f t="shared" si="1"/>
        <v>6.7788519183352269E-2</v>
      </c>
      <c r="K8" s="22">
        <f t="shared" si="2"/>
        <v>0.1180643281766178</v>
      </c>
      <c r="L8" s="23">
        <f t="shared" si="3"/>
        <v>0.26690375442243669</v>
      </c>
      <c r="M8" s="4"/>
      <c r="N8" t="s">
        <v>262</v>
      </c>
      <c r="O8" s="5">
        <v>2.1990130980266258</v>
      </c>
      <c r="P8" s="71">
        <v>0.39760417303374268</v>
      </c>
    </row>
    <row r="9" spans="1:16" x14ac:dyDescent="0.25">
      <c r="A9" s="17"/>
      <c r="B9" s="55">
        <v>5</v>
      </c>
      <c r="C9" s="19" t="s">
        <v>262</v>
      </c>
      <c r="D9" s="20">
        <v>3.01</v>
      </c>
      <c r="E9" s="21">
        <v>5.5306589999999991</v>
      </c>
      <c r="F9" s="21">
        <f t="shared" si="0"/>
        <v>2.1990130980266258</v>
      </c>
      <c r="G9" s="21">
        <v>0.69245714507997036</v>
      </c>
      <c r="H9" s="21">
        <v>0.70521692559123039</v>
      </c>
      <c r="I9" s="21">
        <v>0.80133902735542506</v>
      </c>
      <c r="J9" s="22">
        <f t="shared" si="1"/>
        <v>0.12520336999261217</v>
      </c>
      <c r="K9" s="22">
        <f t="shared" si="2"/>
        <v>0.2527138394667256</v>
      </c>
      <c r="L9" s="23">
        <f t="shared" si="3"/>
        <v>0.39760417303374268</v>
      </c>
      <c r="M9" s="4"/>
      <c r="N9" t="s">
        <v>272</v>
      </c>
      <c r="O9" s="5">
        <v>20.51449892332797</v>
      </c>
      <c r="P9" s="71">
        <v>0.33729358264382059</v>
      </c>
    </row>
    <row r="10" spans="1:16" x14ac:dyDescent="0.25">
      <c r="A10" s="17"/>
      <c r="B10" s="55">
        <v>6</v>
      </c>
      <c r="C10" s="19" t="s">
        <v>263</v>
      </c>
      <c r="D10" s="20">
        <v>0</v>
      </c>
      <c r="E10" s="21">
        <v>1.15E-2</v>
      </c>
      <c r="F10" s="21">
        <f t="shared" si="0"/>
        <v>1.1500000022351742E-2</v>
      </c>
      <c r="G10" s="21">
        <v>0</v>
      </c>
      <c r="H10" s="21">
        <v>0</v>
      </c>
      <c r="I10" s="21">
        <v>1.1500000022351742E-2</v>
      </c>
      <c r="J10" s="22">
        <f t="shared" si="1"/>
        <v>0</v>
      </c>
      <c r="K10" s="22">
        <f t="shared" si="2"/>
        <v>0</v>
      </c>
      <c r="L10" s="23">
        <f t="shared" si="3"/>
        <v>1.0000000019436297</v>
      </c>
      <c r="M10" s="4"/>
      <c r="N10" t="s">
        <v>265</v>
      </c>
      <c r="O10" s="5">
        <v>24.369232775642104</v>
      </c>
      <c r="P10" s="71">
        <v>0.32667533354061545</v>
      </c>
    </row>
    <row r="11" spans="1:16" x14ac:dyDescent="0.25">
      <c r="A11" s="17"/>
      <c r="B11" s="55">
        <v>8</v>
      </c>
      <c r="C11" s="19" t="s">
        <v>265</v>
      </c>
      <c r="D11" s="20">
        <v>74.283220000000014</v>
      </c>
      <c r="E11" s="21">
        <v>74.597712999999999</v>
      </c>
      <c r="F11" s="21">
        <f t="shared" si="0"/>
        <v>24.369232775642104</v>
      </c>
      <c r="G11" s="21">
        <v>7.8301920439935202</v>
      </c>
      <c r="H11" s="21">
        <v>11.234029934862519</v>
      </c>
      <c r="I11" s="21">
        <v>5.305010796786064</v>
      </c>
      <c r="J11" s="22">
        <f t="shared" si="1"/>
        <v>0.10496557775160641</v>
      </c>
      <c r="K11" s="22">
        <f t="shared" si="2"/>
        <v>0.25556040811674802</v>
      </c>
      <c r="L11" s="23">
        <f t="shared" si="3"/>
        <v>0.32667533354061545</v>
      </c>
      <c r="M11" s="4"/>
      <c r="N11" t="s">
        <v>281</v>
      </c>
      <c r="O11" s="5">
        <v>0.14950376958586276</v>
      </c>
      <c r="P11" s="71">
        <v>0.30989797376580336</v>
      </c>
    </row>
    <row r="12" spans="1:16" x14ac:dyDescent="0.25">
      <c r="A12" s="17"/>
      <c r="B12" s="55">
        <v>9</v>
      </c>
      <c r="C12" s="19" t="s">
        <v>266</v>
      </c>
      <c r="D12" s="20">
        <v>0</v>
      </c>
      <c r="E12" s="21">
        <v>7.0000000000000007E-2</v>
      </c>
      <c r="F12" s="21">
        <f t="shared" si="0"/>
        <v>0</v>
      </c>
      <c r="G12" s="21">
        <v>0</v>
      </c>
      <c r="H12" s="21">
        <v>0</v>
      </c>
      <c r="I12" s="21">
        <v>0</v>
      </c>
      <c r="J12" s="22">
        <f t="shared" si="1"/>
        <v>0</v>
      </c>
      <c r="K12" s="22">
        <f t="shared" si="2"/>
        <v>0</v>
      </c>
      <c r="L12" s="23">
        <f t="shared" si="3"/>
        <v>0</v>
      </c>
      <c r="M12" s="4"/>
      <c r="N12" t="s">
        <v>270</v>
      </c>
      <c r="O12" s="5">
        <v>0.6775897990564772</v>
      </c>
      <c r="P12" s="71">
        <v>0.30063393144080064</v>
      </c>
    </row>
    <row r="13" spans="1:16" x14ac:dyDescent="0.25">
      <c r="A13" s="17"/>
      <c r="B13" s="55">
        <v>11</v>
      </c>
      <c r="C13" s="19" t="s">
        <v>268</v>
      </c>
      <c r="D13" s="20">
        <v>0</v>
      </c>
      <c r="E13" s="21">
        <v>1.0610520000000001</v>
      </c>
      <c r="F13" s="21">
        <f t="shared" si="0"/>
        <v>0</v>
      </c>
      <c r="G13" s="21">
        <v>0</v>
      </c>
      <c r="H13" s="21">
        <v>0</v>
      </c>
      <c r="I13" s="21">
        <v>0</v>
      </c>
      <c r="J13" s="22">
        <f t="shared" si="1"/>
        <v>0</v>
      </c>
      <c r="K13" s="22">
        <f t="shared" si="2"/>
        <v>0</v>
      </c>
      <c r="L13" s="23">
        <f t="shared" si="3"/>
        <v>0</v>
      </c>
      <c r="M13" s="4"/>
      <c r="N13" t="s">
        <v>261</v>
      </c>
      <c r="O13" s="5">
        <v>0.46910176475648768</v>
      </c>
      <c r="P13" s="71">
        <v>0.26690375442243669</v>
      </c>
    </row>
    <row r="14" spans="1:16" x14ac:dyDescent="0.25">
      <c r="A14" s="17"/>
      <c r="B14" s="55">
        <v>12</v>
      </c>
      <c r="C14" s="19" t="s">
        <v>269</v>
      </c>
      <c r="D14" s="20">
        <v>0.03</v>
      </c>
      <c r="E14" s="21">
        <v>2.1253999999999999E-2</v>
      </c>
      <c r="F14" s="21">
        <f t="shared" si="0"/>
        <v>0</v>
      </c>
      <c r="G14" s="21">
        <v>0</v>
      </c>
      <c r="H14" s="21">
        <v>0</v>
      </c>
      <c r="I14" s="21">
        <v>0</v>
      </c>
      <c r="J14" s="22">
        <f t="shared" si="1"/>
        <v>0</v>
      </c>
      <c r="K14" s="22">
        <f t="shared" si="2"/>
        <v>0</v>
      </c>
      <c r="L14" s="23">
        <f t="shared" si="3"/>
        <v>0</v>
      </c>
      <c r="M14" s="4"/>
      <c r="N14" t="s">
        <v>275</v>
      </c>
      <c r="O14" s="5">
        <v>8.5391550557687879E-2</v>
      </c>
      <c r="P14" s="71">
        <v>0.2134788763942197</v>
      </c>
    </row>
    <row r="15" spans="1:16" x14ac:dyDescent="0.25">
      <c r="A15" s="17"/>
      <c r="B15" s="55">
        <v>13</v>
      </c>
      <c r="C15" s="19" t="s">
        <v>270</v>
      </c>
      <c r="D15" s="20">
        <v>1.0805549999999999</v>
      </c>
      <c r="E15" s="21">
        <v>2.2538699999999996</v>
      </c>
      <c r="F15" s="21">
        <f t="shared" si="0"/>
        <v>0.6775897990564772</v>
      </c>
      <c r="G15" s="21">
        <v>0.28018519407487474</v>
      </c>
      <c r="H15" s="21">
        <v>0.22113344854415118</v>
      </c>
      <c r="I15" s="21">
        <v>0.17627115643745128</v>
      </c>
      <c r="J15" s="22">
        <f t="shared" si="1"/>
        <v>0.12431293467452639</v>
      </c>
      <c r="K15" s="22">
        <f t="shared" si="2"/>
        <v>0.22242571338143993</v>
      </c>
      <c r="L15" s="23">
        <f t="shared" si="3"/>
        <v>0.30063393144080064</v>
      </c>
      <c r="M15" s="4"/>
      <c r="N15" t="s">
        <v>260</v>
      </c>
      <c r="O15" s="5">
        <v>0.14622978164697997</v>
      </c>
      <c r="P15" s="71">
        <v>7.3114890823489986E-2</v>
      </c>
    </row>
    <row r="16" spans="1:16" x14ac:dyDescent="0.25">
      <c r="A16" s="17"/>
      <c r="B16" s="55">
        <v>15</v>
      </c>
      <c r="C16" s="19" t="s">
        <v>272</v>
      </c>
      <c r="D16" s="20">
        <v>48.890008999999999</v>
      </c>
      <c r="E16" s="21">
        <v>60.820899000000011</v>
      </c>
      <c r="F16" s="21">
        <f t="shared" si="0"/>
        <v>20.51449892332797</v>
      </c>
      <c r="G16" s="21">
        <v>8.6580696742294094</v>
      </c>
      <c r="H16" s="21">
        <v>6.0875161830131219</v>
      </c>
      <c r="I16" s="21">
        <v>5.7689130660854389</v>
      </c>
      <c r="J16" s="22">
        <f t="shared" si="1"/>
        <v>0.14235353006257614</v>
      </c>
      <c r="K16" s="22">
        <f t="shared" si="2"/>
        <v>0.24244274747143293</v>
      </c>
      <c r="L16" s="23">
        <f t="shared" si="3"/>
        <v>0.33729358264382059</v>
      </c>
      <c r="M16" s="4"/>
      <c r="N16" t="s">
        <v>279</v>
      </c>
      <c r="O16" s="5">
        <v>1.4665499795228243E-2</v>
      </c>
      <c r="P16" s="71">
        <v>6.8211626954549964E-2</v>
      </c>
    </row>
    <row r="17" spans="1:16" x14ac:dyDescent="0.25">
      <c r="A17" s="17"/>
      <c r="B17" s="55">
        <v>18</v>
      </c>
      <c r="C17" s="19" t="s">
        <v>275</v>
      </c>
      <c r="D17" s="20">
        <v>0</v>
      </c>
      <c r="E17" s="21">
        <v>0.4</v>
      </c>
      <c r="F17" s="21">
        <f t="shared" si="0"/>
        <v>8.5391550557687879E-2</v>
      </c>
      <c r="G17" s="21">
        <v>1.7469099722802639E-2</v>
      </c>
      <c r="H17" s="21">
        <v>4.8860090086236596E-2</v>
      </c>
      <c r="I17" s="21">
        <v>1.9062360748648643E-2</v>
      </c>
      <c r="J17" s="22">
        <f t="shared" si="1"/>
        <v>4.3672749307006598E-2</v>
      </c>
      <c r="K17" s="22">
        <f t="shared" si="2"/>
        <v>0.16582297452259809</v>
      </c>
      <c r="L17" s="23">
        <f t="shared" si="3"/>
        <v>0.2134788763942197</v>
      </c>
      <c r="M17" s="4"/>
      <c r="N17" t="s">
        <v>266</v>
      </c>
      <c r="O17" s="5">
        <v>0</v>
      </c>
      <c r="P17" s="71">
        <v>0</v>
      </c>
    </row>
    <row r="18" spans="1:16" x14ac:dyDescent="0.25">
      <c r="A18" s="17"/>
      <c r="B18" s="55">
        <v>22</v>
      </c>
      <c r="C18" s="19" t="s">
        <v>279</v>
      </c>
      <c r="D18" s="20">
        <v>0</v>
      </c>
      <c r="E18" s="21">
        <v>0.21500000000000002</v>
      </c>
      <c r="F18" s="21">
        <f t="shared" si="0"/>
        <v>1.4665499795228243E-2</v>
      </c>
      <c r="G18" s="21">
        <v>9.9999997764825821E-3</v>
      </c>
      <c r="H18" s="21">
        <v>4.6655000187456608E-3</v>
      </c>
      <c r="I18" s="21">
        <v>0</v>
      </c>
      <c r="J18" s="22">
        <f t="shared" si="1"/>
        <v>4.6511626867360843E-2</v>
      </c>
      <c r="K18" s="22">
        <f t="shared" si="2"/>
        <v>6.8211626954549964E-2</v>
      </c>
      <c r="L18" s="23">
        <f t="shared" si="3"/>
        <v>6.8211626954549964E-2</v>
      </c>
      <c r="M18" s="4"/>
      <c r="N18" t="s">
        <v>268</v>
      </c>
      <c r="O18" s="5">
        <v>0</v>
      </c>
      <c r="P18" s="71">
        <v>0</v>
      </c>
    </row>
    <row r="19" spans="1:16" ht="15.75" thickBot="1" x14ac:dyDescent="0.3">
      <c r="A19" s="24"/>
      <c r="B19" s="56">
        <v>24</v>
      </c>
      <c r="C19" s="26" t="s">
        <v>281</v>
      </c>
      <c r="D19" s="27">
        <v>3.2115140000000002</v>
      </c>
      <c r="E19" s="28">
        <v>0.482429</v>
      </c>
      <c r="F19" s="28">
        <f t="shared" si="0"/>
        <v>0.14950376958586276</v>
      </c>
      <c r="G19" s="28">
        <v>7.4410461937077343E-2</v>
      </c>
      <c r="H19" s="28">
        <v>3.7504148262087256E-2</v>
      </c>
      <c r="I19" s="28">
        <v>3.7589159386698157E-2</v>
      </c>
      <c r="J19" s="29">
        <f t="shared" si="1"/>
        <v>0.15424127060578313</v>
      </c>
      <c r="K19" s="29">
        <f t="shared" si="2"/>
        <v>0.2319815147911187</v>
      </c>
      <c r="L19" s="30">
        <f t="shared" si="3"/>
        <v>0.30989797376580336</v>
      </c>
      <c r="M19" s="4"/>
      <c r="N19" t="s">
        <v>269</v>
      </c>
      <c r="O19" s="5">
        <v>0</v>
      </c>
      <c r="P19" s="71">
        <v>0</v>
      </c>
    </row>
    <row r="20" spans="1:16" x14ac:dyDescent="0.25">
      <c r="O20" s="5"/>
      <c r="P20" s="71"/>
    </row>
    <row r="21" spans="1:16" x14ac:dyDescent="0.25">
      <c r="O21" s="5"/>
      <c r="P21" s="71"/>
    </row>
    <row r="22" spans="1:16" x14ac:dyDescent="0.25">
      <c r="O22" s="5"/>
      <c r="P22" s="71"/>
    </row>
    <row r="23" spans="1:16" x14ac:dyDescent="0.25">
      <c r="O23" s="5"/>
      <c r="P23" s="71"/>
    </row>
    <row r="24" spans="1:16" x14ac:dyDescent="0.25">
      <c r="O24" s="5"/>
      <c r="P24" s="71"/>
    </row>
    <row r="25" spans="1:16" x14ac:dyDescent="0.25">
      <c r="O25" s="5"/>
      <c r="P25" s="71"/>
    </row>
    <row r="26" spans="1:16" x14ac:dyDescent="0.25">
      <c r="O26" s="5"/>
      <c r="P26" s="71"/>
    </row>
    <row r="27" spans="1:16" x14ac:dyDescent="0.25">
      <c r="O27" s="5"/>
      <c r="P27" s="71"/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workbookViewId="0">
      <selection activeCell="A17" sqref="A17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132</v>
      </c>
      <c r="B1" s="49" t="s">
        <v>91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2041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132.50529800000001</v>
      </c>
      <c r="E6" s="14">
        <v>149.22194500000003</v>
      </c>
      <c r="F6" s="14">
        <v>48.636726962417775</v>
      </c>
      <c r="G6" s="14">
        <v>17.690014188301575</v>
      </c>
      <c r="H6" s="14">
        <v>18.495041202691027</v>
      </c>
      <c r="I6" s="14">
        <v>12.451671571425173</v>
      </c>
      <c r="J6" s="15">
        <v>0.1185483421242202</v>
      </c>
      <c r="K6" s="15">
        <v>0.24249151417368667</v>
      </c>
      <c r="L6" s="16">
        <v>0.32593548463945948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92.023489999999995</v>
      </c>
      <c r="E7" s="38">
        <f ca="1">SUM(E8:OFFSET(E6,MATCH("PROYECTOS",$A$8:$A$50,0),0))</f>
        <v>107.712338</v>
      </c>
      <c r="F7" s="38">
        <f ca="1">SUM(F8:OFFSET(F6,MATCH("PROYECTOS",$A$8:$A$50,0),0))</f>
        <v>35.345342247512541</v>
      </c>
      <c r="G7" s="38">
        <f ca="1">SUM(G8:OFFSET(G6,MATCH("PROYECTOS",$A$8:$A$50,0),0))</f>
        <v>15.968063380589228</v>
      </c>
      <c r="H7" s="38">
        <f ca="1">SUM(H8:OFFSET(H6,MATCH("PROYECTOS",$A$8:$A$50,0),0))</f>
        <v>9.5899141808295099</v>
      </c>
      <c r="I7" s="38">
        <f ca="1">SUM(I8:OFFSET(I6,MATCH("PROYECTOS",$A$8:$A$50,0),0))</f>
        <v>9.7873646860938024</v>
      </c>
      <c r="J7" s="39">
        <f ca="1">IFERROR(G7/E7,0)</f>
        <v>0.14824730088570939</v>
      </c>
      <c r="K7" s="39">
        <f ca="1">IFERROR(SUM(G7,H7)/E7,0)</f>
        <v>0.23727994430330476</v>
      </c>
      <c r="L7" s="40">
        <f ca="1">IFERROR(SUM(G7,H7,I7)/E7,0)</f>
        <v>0.32814571574439821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18.132840000000005</v>
      </c>
      <c r="E8" s="21">
        <v>27.264149999999994</v>
      </c>
      <c r="F8" s="21">
        <f t="shared" ref="F8:F10" si="0">SUM(G8,H8,I8)</f>
        <v>11.301681196112291</v>
      </c>
      <c r="G8" s="21">
        <v>6.3031122149823204</v>
      </c>
      <c r="H8" s="21">
        <v>2.6558953722542356</v>
      </c>
      <c r="I8" s="21">
        <v>2.3426736088757352</v>
      </c>
      <c r="J8" s="22">
        <f t="shared" ref="J8:J11" si="1">IFERROR(G8/E8,0)</f>
        <v>0.23118682280512401</v>
      </c>
      <c r="K8" s="22">
        <f t="shared" ref="K8:K11" si="2">IFERROR(SUM(G8,H8)/E8,0)</f>
        <v>0.32860028965643739</v>
      </c>
      <c r="L8" s="23">
        <f t="shared" ref="L8:L11" si="3">IFERROR(SUM(G8,H8,I8)/E8,0)</f>
        <v>0.41452534541191616</v>
      </c>
      <c r="M8" s="4"/>
    </row>
    <row r="9" spans="1:13" ht="25.5" x14ac:dyDescent="0.25">
      <c r="A9" s="17"/>
      <c r="B9" s="19">
        <v>3000708</v>
      </c>
      <c r="C9" s="19" t="s">
        <v>2043</v>
      </c>
      <c r="D9" s="20">
        <v>70.679136</v>
      </c>
      <c r="E9" s="21">
        <v>76.557884000000001</v>
      </c>
      <c r="F9" s="21">
        <f t="shared" si="0"/>
        <v>23.148875969839992</v>
      </c>
      <c r="G9" s="21">
        <v>9.3557705318016815</v>
      </c>
      <c r="H9" s="21">
        <v>6.6613620864645782</v>
      </c>
      <c r="I9" s="21">
        <v>7.1317433515737321</v>
      </c>
      <c r="J9" s="22">
        <f t="shared" si="1"/>
        <v>0.12220518701642383</v>
      </c>
      <c r="K9" s="22">
        <f t="shared" si="2"/>
        <v>0.20921597856944765</v>
      </c>
      <c r="L9" s="23">
        <f t="shared" si="3"/>
        <v>0.30237089585495847</v>
      </c>
      <c r="M9" s="4"/>
    </row>
    <row r="10" spans="1:13" ht="38.25" x14ac:dyDescent="0.25">
      <c r="A10" s="17"/>
      <c r="B10" s="19">
        <v>3000709</v>
      </c>
      <c r="C10" s="19" t="s">
        <v>2044</v>
      </c>
      <c r="D10" s="20">
        <v>3.2115140000000002</v>
      </c>
      <c r="E10" s="21">
        <v>3.8903040000000004</v>
      </c>
      <c r="F10" s="21">
        <f t="shared" si="0"/>
        <v>0.89478508156025782</v>
      </c>
      <c r="G10" s="21">
        <v>0.30918063380522653</v>
      </c>
      <c r="H10" s="21">
        <v>0.27265672211069614</v>
      </c>
      <c r="I10" s="21">
        <v>0.31294772564433515</v>
      </c>
      <c r="J10" s="22">
        <f t="shared" si="1"/>
        <v>7.9474671852180837E-2</v>
      </c>
      <c r="K10" s="22">
        <f t="shared" si="2"/>
        <v>0.14956089701882491</v>
      </c>
      <c r="L10" s="23">
        <f t="shared" si="3"/>
        <v>0.230003897268763</v>
      </c>
      <c r="M10" s="4"/>
    </row>
    <row r="11" spans="1:13" ht="15.75" thickBot="1" x14ac:dyDescent="0.3">
      <c r="A11" s="41" t="s">
        <v>302</v>
      </c>
      <c r="B11" s="43"/>
      <c r="C11" s="43"/>
      <c r="D11" s="44">
        <f ca="1">OFFSET(D11,-MATCH("PROYECTOS",$A$8:$A$50,0)-1,0)-(OFFSET(D11,-MATCH("PROYECTOS",$A$8:$A$50,0),0))</f>
        <v>40.481808000000015</v>
      </c>
      <c r="E11" s="45">
        <f t="shared" ref="E11:I11" ca="1" si="4">OFFSET(E11,-MATCH("PROYECTOS",$A$8:$A$50,0)-1,0)-(OFFSET(E11,-MATCH("PROYECTOS",$A$8:$A$50,0),0))</f>
        <v>41.509607000000031</v>
      </c>
      <c r="F11" s="45">
        <f t="shared" ca="1" si="4"/>
        <v>13.291384714905234</v>
      </c>
      <c r="G11" s="45">
        <f t="shared" ca="1" si="4"/>
        <v>1.7219508077123464</v>
      </c>
      <c r="H11" s="45">
        <f t="shared" ca="1" si="4"/>
        <v>8.9051270218615173</v>
      </c>
      <c r="I11" s="45">
        <f t="shared" ca="1" si="4"/>
        <v>2.6643068853313707</v>
      </c>
      <c r="J11" s="46">
        <f t="shared" ca="1" si="1"/>
        <v>4.1483187439291948E-2</v>
      </c>
      <c r="K11" s="46">
        <f t="shared" ca="1" si="2"/>
        <v>0.25601489866126304</v>
      </c>
      <c r="L11" s="47">
        <f t="shared" ca="1" si="3"/>
        <v>0.32020020606085781</v>
      </c>
      <c r="M11" s="4"/>
    </row>
    <row r="12" spans="1:13" ht="15.75" thickBot="1" x14ac:dyDescent="0.3"/>
    <row r="13" spans="1:13" ht="15.75" thickBot="1" x14ac:dyDescent="0.3">
      <c r="A13" s="89" t="s">
        <v>324</v>
      </c>
      <c r="B13" s="90"/>
      <c r="C13" s="90"/>
      <c r="D13" s="91"/>
    </row>
    <row r="14" spans="1:13" ht="15.75" thickBot="1" x14ac:dyDescent="0.3">
      <c r="A14" s="1" t="s">
        <v>2054</v>
      </c>
    </row>
    <row r="15" spans="1:13" ht="45" customHeight="1" x14ac:dyDescent="0.25">
      <c r="A15" s="82" t="s">
        <v>326</v>
      </c>
      <c r="B15" s="83"/>
      <c r="C15" s="83"/>
      <c r="D15" s="94" t="s">
        <v>327</v>
      </c>
    </row>
    <row r="16" spans="1:13" ht="15.75" thickBot="1" x14ac:dyDescent="0.3">
      <c r="A16" s="85"/>
      <c r="B16" s="86"/>
      <c r="C16" s="86"/>
      <c r="D16" s="105"/>
    </row>
    <row r="17" spans="1:4" ht="39" thickBot="1" x14ac:dyDescent="0.3">
      <c r="A17" s="73"/>
      <c r="B17" s="74">
        <v>3000709</v>
      </c>
      <c r="C17" s="74" t="s">
        <v>2044</v>
      </c>
      <c r="D17" s="75">
        <v>0.230003897268763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topLeftCell="A9" workbookViewId="0">
      <selection activeCell="A16" sqref="A16:XFD4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132</v>
      </c>
      <c r="B1" s="49" t="s">
        <v>91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2042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132.50529800000001</v>
      </c>
      <c r="I6" s="14">
        <v>149.22194500000003</v>
      </c>
      <c r="J6" s="14">
        <v>48.636726962417775</v>
      </c>
      <c r="K6" s="14">
        <v>17.690014188301575</v>
      </c>
      <c r="L6" s="14">
        <v>18.495041202691027</v>
      </c>
      <c r="M6" s="14">
        <v>12.451671571425173</v>
      </c>
      <c r="N6" s="15">
        <v>0.1185483421242202</v>
      </c>
      <c r="O6" s="15">
        <v>0.24249151417368667</v>
      </c>
      <c r="P6" s="16">
        <v>0.32593548463945948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SUM(H8:OFFSET(H6,MATCH("PROYECTOS",$A$8:$A$25,0),0))</f>
        <v>92.02349000000001</v>
      </c>
      <c r="I7" s="38">
        <f ca="1">SUM(I8:OFFSET(I6,MATCH("PROYECTOS",$A$8:$A$25,0),0))</f>
        <v>107.71233799999999</v>
      </c>
      <c r="J7" s="38">
        <f ca="1">SUM(J8:OFFSET(J6,MATCH("PROYECTOS",$A$8:$A$25,0),0))</f>
        <v>35.345342247512541</v>
      </c>
      <c r="K7" s="38">
        <f ca="1">SUM(K8:OFFSET(K6,MATCH("PROYECTOS",$A$8:$A$25,0),0))</f>
        <v>15.968063380589228</v>
      </c>
      <c r="L7" s="38">
        <f ca="1">SUM(L8:OFFSET(L6,MATCH("PROYECTOS",$A$8:$A$25,0),0))</f>
        <v>9.5899141808295099</v>
      </c>
      <c r="M7" s="38">
        <f ca="1">SUM(M8:OFFSET(M6,MATCH("PROYECTOS",$A$8:$A$25,0),0))</f>
        <v>9.7873646860938024</v>
      </c>
      <c r="N7" s="39">
        <f ca="1">IFERROR(K7/I7,0)</f>
        <v>0.14824730088570939</v>
      </c>
      <c r="O7" s="39">
        <f ca="1">IFERROR(SUM(K7,L7)/I7,0)</f>
        <v>0.23727994430330479</v>
      </c>
      <c r="P7" s="40">
        <f ca="1">IFERROR(SUM(K7,L7,M7)/I7,0)</f>
        <v>0.32814571574439821</v>
      </c>
      <c r="Q7" s="64"/>
      <c r="R7" s="38"/>
      <c r="S7" s="40"/>
    </row>
    <row r="8" spans="1:19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1</v>
      </c>
      <c r="G8" s="19" t="s">
        <v>539</v>
      </c>
      <c r="H8" s="20">
        <v>18.132840000000005</v>
      </c>
      <c r="I8" s="21">
        <v>27.264150000000001</v>
      </c>
      <c r="J8" s="21">
        <f t="shared" ref="J8:J15" si="0">SUM(K8,L8,M8)</f>
        <v>11.301681196112291</v>
      </c>
      <c r="K8" s="21">
        <v>6.3031122149823204</v>
      </c>
      <c r="L8" s="21">
        <v>2.6558953722542356</v>
      </c>
      <c r="M8" s="21">
        <v>2.3426736088757352</v>
      </c>
      <c r="N8" s="22">
        <f t="shared" ref="N8:N16" si="1">IFERROR(K8/I8,0)</f>
        <v>0.23118682280512395</v>
      </c>
      <c r="O8" s="22">
        <f t="shared" ref="O8:O16" si="2">IFERROR(SUM(K8,L8)/I8,0)</f>
        <v>0.32860028965643734</v>
      </c>
      <c r="P8" s="23">
        <f t="shared" ref="P8:P16" si="3">IFERROR(SUM(K8,L8,M8)/I8,0)</f>
        <v>0.41452534541191605</v>
      </c>
      <c r="Q8" s="70">
        <v>6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5005205</v>
      </c>
      <c r="C9" s="19" t="s">
        <v>2045</v>
      </c>
      <c r="D9" s="68">
        <v>3000708</v>
      </c>
      <c r="E9" s="19" t="s">
        <v>2043</v>
      </c>
      <c r="F9" s="69">
        <v>530</v>
      </c>
      <c r="G9" s="19" t="s">
        <v>2052</v>
      </c>
      <c r="H9" s="20">
        <v>4.3884500000000006</v>
      </c>
      <c r="I9" s="21">
        <v>3.3594760000000004</v>
      </c>
      <c r="J9" s="21">
        <f t="shared" si="0"/>
        <v>0.70260245640020003</v>
      </c>
      <c r="K9" s="21">
        <v>0.25749198284756858</v>
      </c>
      <c r="L9" s="21">
        <v>0.23538187947997358</v>
      </c>
      <c r="M9" s="21">
        <v>0.20972859407265787</v>
      </c>
      <c r="N9" s="22">
        <f t="shared" si="1"/>
        <v>7.6646471904418589E-2</v>
      </c>
      <c r="O9" s="22">
        <f t="shared" si="2"/>
        <v>0.14671152951458563</v>
      </c>
      <c r="P9" s="23">
        <f t="shared" si="3"/>
        <v>0.20914048988598222</v>
      </c>
      <c r="Q9" s="70">
        <v>0</v>
      </c>
      <c r="R9" s="21">
        <v>0</v>
      </c>
      <c r="S9" s="23">
        <f t="shared" ref="S9:S15" si="4">IFERROR(R9/Q9,0)</f>
        <v>0</v>
      </c>
    </row>
    <row r="10" spans="1:19" ht="25.5" x14ac:dyDescent="0.25">
      <c r="A10" s="17"/>
      <c r="B10" s="19">
        <v>5005206</v>
      </c>
      <c r="C10" s="19" t="s">
        <v>2046</v>
      </c>
      <c r="D10" s="68">
        <v>3000708</v>
      </c>
      <c r="E10" s="19" t="s">
        <v>2043</v>
      </c>
      <c r="F10" s="69">
        <v>530</v>
      </c>
      <c r="G10" s="19" t="s">
        <v>2052</v>
      </c>
      <c r="H10" s="20">
        <v>2.1082860000000001</v>
      </c>
      <c r="I10" s="21">
        <v>5.8194179999999989</v>
      </c>
      <c r="J10" s="21">
        <f t="shared" si="0"/>
        <v>1.7524491221865901</v>
      </c>
      <c r="K10" s="21">
        <v>0.70372720996965654</v>
      </c>
      <c r="L10" s="21">
        <v>0.53372575631692598</v>
      </c>
      <c r="M10" s="21">
        <v>0.51499615590000758</v>
      </c>
      <c r="N10" s="22">
        <f t="shared" si="1"/>
        <v>0.12092742091557208</v>
      </c>
      <c r="O10" s="22">
        <f t="shared" si="2"/>
        <v>0.21264204879020251</v>
      </c>
      <c r="P10" s="23">
        <f t="shared" si="3"/>
        <v>0.30113821041667577</v>
      </c>
      <c r="Q10" s="70">
        <v>0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5005207</v>
      </c>
      <c r="C11" s="19" t="s">
        <v>2047</v>
      </c>
      <c r="D11" s="68">
        <v>3000708</v>
      </c>
      <c r="E11" s="19" t="s">
        <v>2043</v>
      </c>
      <c r="F11" s="69">
        <v>530</v>
      </c>
      <c r="G11" s="19" t="s">
        <v>2052</v>
      </c>
      <c r="H11" s="20">
        <v>3.1478590000000004</v>
      </c>
      <c r="I11" s="21">
        <v>0.46562199999999998</v>
      </c>
      <c r="J11" s="21">
        <f t="shared" si="0"/>
        <v>0.13226409182243515</v>
      </c>
      <c r="K11" s="21">
        <v>6.0231301518797409E-2</v>
      </c>
      <c r="L11" s="21">
        <v>3.3811159781180322E-2</v>
      </c>
      <c r="M11" s="21">
        <v>3.8221630522457417E-2</v>
      </c>
      <c r="N11" s="22">
        <f t="shared" si="1"/>
        <v>0.12935664878119466</v>
      </c>
      <c r="O11" s="22">
        <f t="shared" si="2"/>
        <v>0.20197168797861298</v>
      </c>
      <c r="P11" s="23">
        <f t="shared" si="3"/>
        <v>0.28405894013262939</v>
      </c>
      <c r="Q11" s="70">
        <v>0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5005209</v>
      </c>
      <c r="C12" s="19" t="s">
        <v>2048</v>
      </c>
      <c r="D12" s="68">
        <v>3000708</v>
      </c>
      <c r="E12" s="19" t="s">
        <v>2043</v>
      </c>
      <c r="F12" s="69">
        <v>530</v>
      </c>
      <c r="G12" s="19" t="s">
        <v>2052</v>
      </c>
      <c r="H12" s="20">
        <v>52.634703999999999</v>
      </c>
      <c r="I12" s="21">
        <v>49.846246999999991</v>
      </c>
      <c r="J12" s="21">
        <f t="shared" si="0"/>
        <v>15.226946249755656</v>
      </c>
      <c r="K12" s="21">
        <v>7.3886408662365284</v>
      </c>
      <c r="L12" s="21">
        <v>3.6811425313244399</v>
      </c>
      <c r="M12" s="21">
        <v>4.1571628521946877</v>
      </c>
      <c r="N12" s="22">
        <f t="shared" si="1"/>
        <v>0.14822862925340255</v>
      </c>
      <c r="O12" s="22">
        <f t="shared" si="2"/>
        <v>0.22207857288756302</v>
      </c>
      <c r="P12" s="23">
        <f t="shared" si="3"/>
        <v>0.30547828906267827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5005210</v>
      </c>
      <c r="C13" s="19" t="s">
        <v>2049</v>
      </c>
      <c r="D13" s="68">
        <v>3000709</v>
      </c>
      <c r="E13" s="19" t="s">
        <v>2044</v>
      </c>
      <c r="F13" s="69">
        <v>88</v>
      </c>
      <c r="G13" s="19" t="s">
        <v>769</v>
      </c>
      <c r="H13" s="20">
        <v>0</v>
      </c>
      <c r="I13" s="21">
        <v>0.11716599999999999</v>
      </c>
      <c r="J13" s="21">
        <f t="shared" si="0"/>
        <v>3.5499999299645424E-2</v>
      </c>
      <c r="K13" s="21">
        <v>0</v>
      </c>
      <c r="L13" s="21">
        <v>0</v>
      </c>
      <c r="M13" s="21">
        <v>3.5499999299645424E-2</v>
      </c>
      <c r="N13" s="22">
        <f t="shared" si="1"/>
        <v>0</v>
      </c>
      <c r="O13" s="22">
        <f t="shared" si="2"/>
        <v>0</v>
      </c>
      <c r="P13" s="23">
        <f t="shared" si="3"/>
        <v>0.30298891572337899</v>
      </c>
      <c r="Q13" s="70">
        <v>0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5005211</v>
      </c>
      <c r="C14" s="19" t="s">
        <v>2050</v>
      </c>
      <c r="D14" s="68">
        <v>3000709</v>
      </c>
      <c r="E14" s="19" t="s">
        <v>2044</v>
      </c>
      <c r="F14" s="69">
        <v>259</v>
      </c>
      <c r="G14" s="19" t="s">
        <v>402</v>
      </c>
      <c r="H14" s="20">
        <v>3.2115140000000002</v>
      </c>
      <c r="I14" s="21">
        <v>3.7731380000000008</v>
      </c>
      <c r="J14" s="21">
        <f t="shared" si="0"/>
        <v>0.8592850822606124</v>
      </c>
      <c r="K14" s="21">
        <v>0.30918063380522653</v>
      </c>
      <c r="L14" s="21">
        <v>0.27265672211069614</v>
      </c>
      <c r="M14" s="21">
        <v>0.27744772634468973</v>
      </c>
      <c r="N14" s="22">
        <f t="shared" si="1"/>
        <v>8.194257241723639E-2</v>
      </c>
      <c r="O14" s="22">
        <f t="shared" si="2"/>
        <v>0.1542051618350356</v>
      </c>
      <c r="P14" s="23">
        <f t="shared" si="3"/>
        <v>0.22773751775328976</v>
      </c>
      <c r="Q14" s="70">
        <v>250</v>
      </c>
      <c r="R14" s="21">
        <v>0</v>
      </c>
      <c r="S14" s="23">
        <f t="shared" si="4"/>
        <v>0</v>
      </c>
    </row>
    <row r="15" spans="1:19" ht="25.5" x14ac:dyDescent="0.25">
      <c r="A15" s="17"/>
      <c r="B15" s="19">
        <v>5005601</v>
      </c>
      <c r="C15" s="19" t="s">
        <v>2051</v>
      </c>
      <c r="D15" s="68">
        <v>3000708</v>
      </c>
      <c r="E15" s="19" t="s">
        <v>2043</v>
      </c>
      <c r="F15" s="69">
        <v>530</v>
      </c>
      <c r="G15" s="19" t="s">
        <v>2052</v>
      </c>
      <c r="H15" s="20">
        <v>8.3998369999999998</v>
      </c>
      <c r="I15" s="21">
        <v>17.067121</v>
      </c>
      <c r="J15" s="21">
        <f t="shared" si="0"/>
        <v>5.3346140496751104</v>
      </c>
      <c r="K15" s="21">
        <v>0.94567917122913059</v>
      </c>
      <c r="L15" s="21">
        <v>2.1773007595620584</v>
      </c>
      <c r="M15" s="21">
        <v>2.2116341188839215</v>
      </c>
      <c r="N15" s="22">
        <f t="shared" si="1"/>
        <v>5.5409413880005337E-2</v>
      </c>
      <c r="O15" s="22">
        <f t="shared" si="2"/>
        <v>0.1829822341325868</v>
      </c>
      <c r="P15" s="23">
        <f t="shared" si="3"/>
        <v>0.31256672110516531</v>
      </c>
      <c r="Q15" s="70">
        <v>0</v>
      </c>
      <c r="R15" s="21">
        <v>0</v>
      </c>
      <c r="S15" s="23">
        <f t="shared" si="4"/>
        <v>0</v>
      </c>
    </row>
    <row r="16" spans="1:19" ht="15.75" thickBot="1" x14ac:dyDescent="0.3">
      <c r="A16" s="41" t="s">
        <v>302</v>
      </c>
      <c r="B16" s="43"/>
      <c r="C16" s="43"/>
      <c r="D16" s="65"/>
      <c r="E16" s="43"/>
      <c r="F16" s="66"/>
      <c r="G16" s="43"/>
      <c r="H16" s="44">
        <f t="shared" ref="H16:M16" ca="1" si="5">OFFSET(H16,-MATCH("PROYECTOS",$A$8:$A$25,0)-1,0)-(OFFSET(H16,-MATCH("PROYECTOS",$A$8:$A$25,0),0))</f>
        <v>40.481808000000001</v>
      </c>
      <c r="I16" s="45">
        <f t="shared" ca="1" si="5"/>
        <v>41.509607000000045</v>
      </c>
      <c r="J16" s="45">
        <f t="shared" ca="1" si="5"/>
        <v>13.291384714905234</v>
      </c>
      <c r="K16" s="45">
        <f t="shared" ca="1" si="5"/>
        <v>1.7219508077123464</v>
      </c>
      <c r="L16" s="45">
        <f t="shared" ca="1" si="5"/>
        <v>8.9051270218615173</v>
      </c>
      <c r="M16" s="45">
        <f t="shared" ca="1" si="5"/>
        <v>2.6643068853313707</v>
      </c>
      <c r="N16" s="46">
        <f t="shared" ca="1" si="1"/>
        <v>4.1483187439291934E-2</v>
      </c>
      <c r="O16" s="46">
        <f t="shared" ca="1" si="2"/>
        <v>0.25601489866126298</v>
      </c>
      <c r="P16" s="47">
        <f t="shared" ca="1" si="3"/>
        <v>0.32020020606085769</v>
      </c>
      <c r="Q16" s="67"/>
      <c r="R16" s="45"/>
      <c r="S16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133</v>
      </c>
      <c r="B1" s="50" t="s">
        <v>92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2055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259.881528</v>
      </c>
      <c r="E6" s="14">
        <v>396.31196599999998</v>
      </c>
      <c r="F6" s="14">
        <v>114.87867900355741</v>
      </c>
      <c r="G6" s="14">
        <v>52.460112767232204</v>
      </c>
      <c r="H6" s="14">
        <v>31.305126167046183</v>
      </c>
      <c r="I6" s="14">
        <v>31.113440069279022</v>
      </c>
      <c r="J6" s="15">
        <v>0.13237075149840974</v>
      </c>
      <c r="K6" s="15">
        <v>0.21136187175907373</v>
      </c>
      <c r="L6" s="16">
        <v>0.28986931725285686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259.881528</v>
      </c>
      <c r="E7" s="38">
        <f ca="1">SUM(E8:OFFSET(E6,MATCH("GOBIERNOS REGIONALES",$A$8:$A$50,0),0))</f>
        <v>396.31196599999993</v>
      </c>
      <c r="F7" s="38">
        <f ca="1">SUM(F8:OFFSET(F6,MATCH("GOBIERNOS REGIONALES",$A$8:$A$50,0),0))</f>
        <v>114.87867900355741</v>
      </c>
      <c r="G7" s="38">
        <f ca="1">SUM(G8:OFFSET(G6,MATCH("GOBIERNOS REGIONALES",$A$8:$A$50,0),0))</f>
        <v>52.460112767232204</v>
      </c>
      <c r="H7" s="38">
        <f ca="1">SUM(H8:OFFSET(H6,MATCH("GOBIERNOS REGIONALES",$A$8:$A$50,0),0))</f>
        <v>31.305126167046183</v>
      </c>
      <c r="I7" s="38">
        <f ca="1">SUM(I8:OFFSET(I6,MATCH("GOBIERNOS REGIONALES",$A$8:$A$50,0),0))</f>
        <v>31.113440069279022</v>
      </c>
      <c r="J7" s="39">
        <f ca="1">IFERROR(G7/E7,0)</f>
        <v>0.13237075149840974</v>
      </c>
      <c r="K7" s="39">
        <f ca="1">IFERROR(SUM(G7,H7)/E7,0)</f>
        <v>0.21136187175907376</v>
      </c>
      <c r="L7" s="40">
        <f ca="1">IFERROR(SUM(G7,H7,I7)/E7,0)</f>
        <v>0.28986931725285686</v>
      </c>
      <c r="M7" s="4"/>
    </row>
    <row r="8" spans="1:13" x14ac:dyDescent="0.25">
      <c r="A8" s="17"/>
      <c r="B8" s="18">
        <v>8</v>
      </c>
      <c r="C8" s="19" t="s">
        <v>113</v>
      </c>
      <c r="D8" s="20">
        <v>259.881528</v>
      </c>
      <c r="E8" s="21">
        <v>396.31196599999993</v>
      </c>
      <c r="F8" s="21">
        <f t="shared" ref="F8:F10" si="0">SUM(G8,H8,I8)</f>
        <v>114.87867900355741</v>
      </c>
      <c r="G8" s="21">
        <v>52.460112767232204</v>
      </c>
      <c r="H8" s="21">
        <v>31.305126167046183</v>
      </c>
      <c r="I8" s="21">
        <v>31.113440069279022</v>
      </c>
      <c r="J8" s="22">
        <f t="shared" ref="J8:J10" si="1">IFERROR(G8/E8,0)</f>
        <v>0.13237075149840974</v>
      </c>
      <c r="K8" s="22">
        <f t="shared" ref="K8:K10" si="2">IFERROR(SUM(G8,H8)/E8,0)</f>
        <v>0.21136187175907376</v>
      </c>
      <c r="L8" s="23">
        <f t="shared" ref="L8:L10" si="3">IFERROR(SUM(G8,H8,I8)/E8,0)</f>
        <v>0.28986931725285686</v>
      </c>
      <c r="M8" s="4"/>
    </row>
    <row r="9" spans="1:13" ht="15.75" thickBot="1" x14ac:dyDescent="0.3">
      <c r="A9" s="41" t="s">
        <v>214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241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31</v>
      </c>
      <c r="B1" s="51" t="s">
        <v>20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551</v>
      </c>
      <c r="N2" s="72" t="s">
        <v>587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295.08797400000014</v>
      </c>
      <c r="E6" s="14">
        <f ca="1">SUM(E7:OFFSET(E7,50,0))</f>
        <v>299.90768600000001</v>
      </c>
      <c r="F6" s="14">
        <f ca="1">SUM(F7:OFFSET(F7,50,0))</f>
        <v>73.738322044060624</v>
      </c>
      <c r="G6" s="14">
        <f ca="1">SUM(G7:OFFSET(G7,50,0))</f>
        <v>32.724488382285926</v>
      </c>
      <c r="H6" s="14">
        <f ca="1">SUM(H7:OFFSET(H7,50,0))</f>
        <v>20.897463900706498</v>
      </c>
      <c r="I6" s="14">
        <f ca="1">SUM(I7:OFFSET(I7,50,0))</f>
        <v>20.116369761068199</v>
      </c>
      <c r="J6" s="15">
        <f ca="1">IFERROR(G6/E6,0)</f>
        <v>0.10911520414413763</v>
      </c>
      <c r="K6" s="15">
        <f ca="1">IFERROR(SUM(G6,H6)/E6,0)</f>
        <v>0.17879485850520158</v>
      </c>
      <c r="L6" s="16">
        <f ca="1">IFERROR(SUM(G6,H6,I6)/E6,0)</f>
        <v>0.2458700643105913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2</v>
      </c>
      <c r="C7" s="19" t="s">
        <v>259</v>
      </c>
      <c r="D7" s="20">
        <v>0</v>
      </c>
      <c r="E7" s="21">
        <v>0.45833599999999991</v>
      </c>
      <c r="F7" s="21">
        <f t="shared" ref="F7:F14" si="0">SUM(G7,H7,I7)</f>
        <v>0</v>
      </c>
      <c r="G7" s="21">
        <v>0</v>
      </c>
      <c r="H7" s="21">
        <v>0</v>
      </c>
      <c r="I7" s="21">
        <v>0</v>
      </c>
      <c r="J7" s="22">
        <f t="shared" ref="J7:J14" si="1">IFERROR(G7/E7,0)</f>
        <v>0</v>
      </c>
      <c r="K7" s="22">
        <f t="shared" ref="K7:K14" si="2">IFERROR(SUM(G7,H7)/E7,0)</f>
        <v>0</v>
      </c>
      <c r="L7" s="23">
        <f t="shared" ref="L7:L14" si="3">IFERROR(SUM(G7,H7,I7)/E7,0)</f>
        <v>0</v>
      </c>
      <c r="M7" s="4"/>
      <c r="N7" t="s">
        <v>267</v>
      </c>
      <c r="O7" s="5">
        <v>3.7134993949439377</v>
      </c>
      <c r="P7" s="71">
        <v>0.31055638440756128</v>
      </c>
    </row>
    <row r="8" spans="1:16" x14ac:dyDescent="0.25">
      <c r="A8" s="17"/>
      <c r="B8" s="55">
        <v>8</v>
      </c>
      <c r="C8" s="19" t="s">
        <v>265</v>
      </c>
      <c r="D8" s="20">
        <v>0</v>
      </c>
      <c r="E8" s="21">
        <v>0.47417999999999993</v>
      </c>
      <c r="F8" s="21">
        <f t="shared" si="0"/>
        <v>0</v>
      </c>
      <c r="G8" s="21">
        <v>0</v>
      </c>
      <c r="H8" s="21">
        <v>0</v>
      </c>
      <c r="I8" s="21">
        <v>0</v>
      </c>
      <c r="J8" s="22">
        <f t="shared" si="1"/>
        <v>0</v>
      </c>
      <c r="K8" s="22">
        <f t="shared" si="2"/>
        <v>0</v>
      </c>
      <c r="L8" s="23">
        <f t="shared" si="3"/>
        <v>0</v>
      </c>
      <c r="M8" s="4"/>
      <c r="N8" t="s">
        <v>272</v>
      </c>
      <c r="O8" s="5">
        <v>61.502006249538681</v>
      </c>
      <c r="P8" s="71">
        <v>0.27547716003357903</v>
      </c>
    </row>
    <row r="9" spans="1:16" x14ac:dyDescent="0.25">
      <c r="A9" s="17"/>
      <c r="B9" s="55">
        <v>10</v>
      </c>
      <c r="C9" s="19" t="s">
        <v>267</v>
      </c>
      <c r="D9" s="20">
        <v>11.957569000000001</v>
      </c>
      <c r="E9" s="21">
        <v>11.957568999999999</v>
      </c>
      <c r="F9" s="21">
        <f t="shared" si="0"/>
        <v>3.7134993949439377</v>
      </c>
      <c r="G9" s="21">
        <v>0.10095898294821382</v>
      </c>
      <c r="H9" s="21">
        <v>2.374452548334375</v>
      </c>
      <c r="I9" s="21">
        <v>1.2380878636613488</v>
      </c>
      <c r="J9" s="22">
        <f t="shared" si="1"/>
        <v>8.4431026865254815E-3</v>
      </c>
      <c r="K9" s="22">
        <f t="shared" si="2"/>
        <v>0.20701628661165067</v>
      </c>
      <c r="L9" s="23">
        <f t="shared" si="3"/>
        <v>0.31055638440756128</v>
      </c>
      <c r="M9" s="4"/>
      <c r="N9" t="s">
        <v>269</v>
      </c>
      <c r="O9" s="5">
        <v>5.6769725549966097</v>
      </c>
      <c r="P9" s="71">
        <v>0.13771148208560982</v>
      </c>
    </row>
    <row r="10" spans="1:16" x14ac:dyDescent="0.25">
      <c r="A10" s="17"/>
      <c r="B10" s="55">
        <v>12</v>
      </c>
      <c r="C10" s="19" t="s">
        <v>269</v>
      </c>
      <c r="D10" s="20">
        <v>41.223669000000008</v>
      </c>
      <c r="E10" s="21">
        <v>41.223669000000008</v>
      </c>
      <c r="F10" s="21">
        <f t="shared" si="0"/>
        <v>5.6769725549966097</v>
      </c>
      <c r="G10" s="21">
        <v>0</v>
      </c>
      <c r="H10" s="21">
        <v>2.8684618193656206</v>
      </c>
      <c r="I10" s="21">
        <v>2.8085107356309891</v>
      </c>
      <c r="J10" s="22">
        <f t="shared" si="1"/>
        <v>0</v>
      </c>
      <c r="K10" s="22">
        <f t="shared" si="2"/>
        <v>6.9582885001468933E-2</v>
      </c>
      <c r="L10" s="23">
        <f t="shared" si="3"/>
        <v>0.13771148208560982</v>
      </c>
      <c r="M10" s="4"/>
      <c r="N10" t="s">
        <v>282</v>
      </c>
      <c r="O10" s="5">
        <v>2.8458438445813954</v>
      </c>
      <c r="P10" s="71">
        <v>0.13509233800141399</v>
      </c>
    </row>
    <row r="11" spans="1:16" x14ac:dyDescent="0.25">
      <c r="A11" s="17"/>
      <c r="B11" s="55">
        <v>15</v>
      </c>
      <c r="C11" s="19" t="s">
        <v>272</v>
      </c>
      <c r="D11" s="20">
        <v>221.00536100000008</v>
      </c>
      <c r="E11" s="21">
        <v>223.25628099999997</v>
      </c>
      <c r="F11" s="21">
        <f t="shared" si="0"/>
        <v>61.502006249538681</v>
      </c>
      <c r="G11" s="21">
        <v>31.446364895033184</v>
      </c>
      <c r="H11" s="21">
        <v>15.394369066198124</v>
      </c>
      <c r="I11" s="21">
        <v>14.661272288307373</v>
      </c>
      <c r="J11" s="22">
        <f t="shared" si="1"/>
        <v>0.14085321476367865</v>
      </c>
      <c r="K11" s="22">
        <f t="shared" si="2"/>
        <v>0.20980701528944359</v>
      </c>
      <c r="L11" s="23">
        <f t="shared" si="3"/>
        <v>0.27547716003357903</v>
      </c>
      <c r="M11" s="4"/>
      <c r="N11" t="s">
        <v>259</v>
      </c>
      <c r="O11" s="5">
        <v>0</v>
      </c>
      <c r="P11" s="71">
        <v>0</v>
      </c>
    </row>
    <row r="12" spans="1:16" x14ac:dyDescent="0.25">
      <c r="A12" s="17"/>
      <c r="B12" s="55">
        <v>17</v>
      </c>
      <c r="C12" s="19" t="s">
        <v>274</v>
      </c>
      <c r="D12" s="20">
        <v>0</v>
      </c>
      <c r="E12" s="21">
        <v>1</v>
      </c>
      <c r="F12" s="21">
        <f t="shared" si="0"/>
        <v>0</v>
      </c>
      <c r="G12" s="21">
        <v>0</v>
      </c>
      <c r="H12" s="21">
        <v>0</v>
      </c>
      <c r="I12" s="21">
        <v>0</v>
      </c>
      <c r="J12" s="22">
        <f t="shared" si="1"/>
        <v>0</v>
      </c>
      <c r="K12" s="22">
        <f t="shared" si="2"/>
        <v>0</v>
      </c>
      <c r="L12" s="23">
        <f t="shared" si="3"/>
        <v>0</v>
      </c>
      <c r="M12" s="4"/>
      <c r="N12" t="s">
        <v>265</v>
      </c>
      <c r="O12" s="5">
        <v>0</v>
      </c>
      <c r="P12" s="71">
        <v>0</v>
      </c>
    </row>
    <row r="13" spans="1:16" x14ac:dyDescent="0.25">
      <c r="A13" s="17"/>
      <c r="B13" s="55">
        <v>20</v>
      </c>
      <c r="C13" s="19" t="s">
        <v>277</v>
      </c>
      <c r="D13" s="20">
        <v>0</v>
      </c>
      <c r="E13" s="21">
        <v>0.47173499999999996</v>
      </c>
      <c r="F13" s="21">
        <f t="shared" si="0"/>
        <v>0</v>
      </c>
      <c r="G13" s="21">
        <v>0</v>
      </c>
      <c r="H13" s="21">
        <v>0</v>
      </c>
      <c r="I13" s="21">
        <v>0</v>
      </c>
      <c r="J13" s="22">
        <f t="shared" si="1"/>
        <v>0</v>
      </c>
      <c r="K13" s="22">
        <f t="shared" si="2"/>
        <v>0</v>
      </c>
      <c r="L13" s="23">
        <f t="shared" si="3"/>
        <v>0</v>
      </c>
      <c r="M13" s="4"/>
      <c r="N13" t="s">
        <v>274</v>
      </c>
      <c r="O13" s="5">
        <v>0</v>
      </c>
      <c r="P13" s="71">
        <v>0</v>
      </c>
    </row>
    <row r="14" spans="1:16" ht="15.75" thickBot="1" x14ac:dyDescent="0.3">
      <c r="A14" s="24"/>
      <c r="B14" s="56">
        <v>25</v>
      </c>
      <c r="C14" s="26" t="s">
        <v>282</v>
      </c>
      <c r="D14" s="27">
        <v>20.901375000000002</v>
      </c>
      <c r="E14" s="28">
        <v>21.065916000000001</v>
      </c>
      <c r="F14" s="28">
        <f t="shared" si="0"/>
        <v>2.8458438445813954</v>
      </c>
      <c r="G14" s="28">
        <v>1.1771645043045282</v>
      </c>
      <c r="H14" s="28">
        <v>0.2601804668083787</v>
      </c>
      <c r="I14" s="28">
        <v>1.4084988734684885</v>
      </c>
      <c r="J14" s="29">
        <f t="shared" si="1"/>
        <v>5.5880053082169708E-2</v>
      </c>
      <c r="K14" s="29">
        <f t="shared" si="2"/>
        <v>6.8230831790694835E-2</v>
      </c>
      <c r="L14" s="30">
        <f t="shared" si="3"/>
        <v>0.13509233800141399</v>
      </c>
      <c r="M14" s="4"/>
      <c r="N14" t="s">
        <v>277</v>
      </c>
      <c r="O14" s="5">
        <v>0</v>
      </c>
      <c r="P14" s="71">
        <v>0</v>
      </c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133</v>
      </c>
      <c r="B1" s="51" t="s">
        <v>92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2056</v>
      </c>
      <c r="N2" s="72" t="s">
        <v>2069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259.881528</v>
      </c>
      <c r="E6" s="14">
        <f ca="1">SUM(E7:OFFSET(E7,50,0))</f>
        <v>396.31196599999998</v>
      </c>
      <c r="F6" s="14">
        <f ca="1">SUM(F7:OFFSET(F7,50,0))</f>
        <v>114.87867900355741</v>
      </c>
      <c r="G6" s="14">
        <f ca="1">SUM(G7:OFFSET(G7,50,0))</f>
        <v>52.460112767232204</v>
      </c>
      <c r="H6" s="14">
        <f ca="1">SUM(H7:OFFSET(H7,50,0))</f>
        <v>31.305126167046183</v>
      </c>
      <c r="I6" s="14">
        <f ca="1">SUM(I7:OFFSET(I7,50,0))</f>
        <v>31.113440069279022</v>
      </c>
      <c r="J6" s="15">
        <f ca="1">IFERROR(G6/E6,0)</f>
        <v>0.13237075149840974</v>
      </c>
      <c r="K6" s="15">
        <f ca="1">IFERROR(SUM(G6,H6)/E6,0)</f>
        <v>0.21136187175907373</v>
      </c>
      <c r="L6" s="16">
        <f ca="1">IFERROR(SUM(G6,H6,I6)/E6,0)</f>
        <v>0.28986931725285686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15</v>
      </c>
      <c r="C7" s="19" t="s">
        <v>272</v>
      </c>
      <c r="D7" s="20">
        <v>4.0632219999999997</v>
      </c>
      <c r="E7" s="21">
        <v>84.520401000000007</v>
      </c>
      <c r="F7" s="21">
        <f t="shared" ref="F7:F8" si="0">SUM(G7,H7,I7)</f>
        <v>16.829714903135937</v>
      </c>
      <c r="G7" s="21">
        <v>2.0437685301112651</v>
      </c>
      <c r="H7" s="21">
        <v>7.0000119605365398</v>
      </c>
      <c r="I7" s="21">
        <v>7.7859344124881318</v>
      </c>
      <c r="J7" s="22">
        <f t="shared" ref="J7:J8" si="1">IFERROR(G7/E7,0)</f>
        <v>2.4180771812846284E-2</v>
      </c>
      <c r="K7" s="22">
        <f t="shared" ref="K7:K8" si="2">IFERROR(SUM(G7,H7)/E7,0)</f>
        <v>0.10700115455732166</v>
      </c>
      <c r="L7" s="23">
        <f t="shared" ref="L7:L8" si="3">IFERROR(SUM(G7,H7,I7)/E7,0)</f>
        <v>0.19912014973918468</v>
      </c>
      <c r="M7" s="4"/>
      <c r="N7" t="s">
        <v>469</v>
      </c>
      <c r="O7" s="5">
        <v>98.048964100421472</v>
      </c>
      <c r="P7" s="71">
        <v>0.31446958515513873</v>
      </c>
    </row>
    <row r="8" spans="1:16" ht="15.75" thickBot="1" x14ac:dyDescent="0.3">
      <c r="A8" s="24"/>
      <c r="B8" s="56">
        <v>98</v>
      </c>
      <c r="C8" s="26" t="s">
        <v>469</v>
      </c>
      <c r="D8" s="27">
        <v>255.81830600000001</v>
      </c>
      <c r="E8" s="28">
        <v>311.79156499999999</v>
      </c>
      <c r="F8" s="28">
        <f t="shared" si="0"/>
        <v>98.048964100421472</v>
      </c>
      <c r="G8" s="28">
        <v>50.416344237120938</v>
      </c>
      <c r="H8" s="28">
        <v>24.305114206509643</v>
      </c>
      <c r="I8" s="28">
        <v>23.32750565679089</v>
      </c>
      <c r="J8" s="29">
        <f t="shared" si="1"/>
        <v>0.1616988716071294</v>
      </c>
      <c r="K8" s="29">
        <f t="shared" si="2"/>
        <v>0.23965195608685111</v>
      </c>
      <c r="L8" s="30">
        <f t="shared" si="3"/>
        <v>0.31446958515513873</v>
      </c>
      <c r="M8" s="4"/>
      <c r="N8" t="s">
        <v>272</v>
      </c>
      <c r="O8" s="5">
        <v>16.829714903135937</v>
      </c>
      <c r="P8" s="71">
        <v>0.19912014973918468</v>
      </c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workbookViewId="0">
      <selection activeCell="D14" sqref="D14:G1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133</v>
      </c>
      <c r="B1" s="49" t="s">
        <v>92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2057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259.881528</v>
      </c>
      <c r="E6" s="14">
        <v>396.31196599999998</v>
      </c>
      <c r="F6" s="14">
        <v>114.87867900355741</v>
      </c>
      <c r="G6" s="14">
        <v>52.460112767232204</v>
      </c>
      <c r="H6" s="14">
        <v>31.305126167046183</v>
      </c>
      <c r="I6" s="14">
        <v>31.113440069279022</v>
      </c>
      <c r="J6" s="15">
        <v>0.13237075149840974</v>
      </c>
      <c r="K6" s="15">
        <v>0.21136187175907373</v>
      </c>
      <c r="L6" s="16">
        <v>0.28986931725285686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259.881528</v>
      </c>
      <c r="E7" s="38">
        <f ca="1">SUM(E8:OFFSET(E6,MATCH("PROYECTOS",$A$8:$A$50,0),0))</f>
        <v>396.31196599999993</v>
      </c>
      <c r="F7" s="38">
        <f ca="1">SUM(F8:OFFSET(F6,MATCH("PROYECTOS",$A$8:$A$50,0),0))</f>
        <v>114.87867900355741</v>
      </c>
      <c r="G7" s="38">
        <f ca="1">SUM(G8:OFFSET(G6,MATCH("PROYECTOS",$A$8:$A$50,0),0))</f>
        <v>52.460112767232204</v>
      </c>
      <c r="H7" s="38">
        <f ca="1">SUM(H8:OFFSET(H6,MATCH("PROYECTOS",$A$8:$A$50,0),0))</f>
        <v>31.305126167046183</v>
      </c>
      <c r="I7" s="38">
        <f ca="1">SUM(I8:OFFSET(I6,MATCH("PROYECTOS",$A$8:$A$50,0),0))</f>
        <v>31.113440069279022</v>
      </c>
      <c r="J7" s="39">
        <f ca="1">IFERROR(G7/E7,0)</f>
        <v>0.13237075149840974</v>
      </c>
      <c r="K7" s="39">
        <f ca="1">IFERROR(SUM(G7,H7)/E7,0)</f>
        <v>0.21136187175907376</v>
      </c>
      <c r="L7" s="40">
        <f ca="1">IFERROR(SUM(G7,H7,I7)/E7,0)</f>
        <v>0.28986931725285686</v>
      </c>
      <c r="M7" s="4"/>
    </row>
    <row r="8" spans="1:13" ht="25.5" x14ac:dyDescent="0.25">
      <c r="A8" s="17"/>
      <c r="B8" s="19">
        <v>3000710</v>
      </c>
      <c r="C8" s="19" t="s">
        <v>2059</v>
      </c>
      <c r="D8" s="20">
        <v>256.615138</v>
      </c>
      <c r="E8" s="21">
        <v>389.17959399999995</v>
      </c>
      <c r="F8" s="21">
        <f t="shared" ref="F8:F9" si="0">SUM(G8,H8,I8)</f>
        <v>112.94661090188492</v>
      </c>
      <c r="G8" s="21">
        <v>51.620033869454346</v>
      </c>
      <c r="H8" s="21">
        <v>30.738409076890093</v>
      </c>
      <c r="I8" s="21">
        <v>30.588167955540484</v>
      </c>
      <c r="J8" s="22">
        <f t="shared" ref="J8:J10" si="1">IFERROR(G8/E8,0)</f>
        <v>0.13263807934764008</v>
      </c>
      <c r="K8" s="22">
        <f t="shared" ref="K8:K10" si="2">IFERROR(SUM(G8,H8)/E8,0)</f>
        <v>0.21162066104201868</v>
      </c>
      <c r="L8" s="23">
        <f t="shared" ref="L8:L10" si="3">IFERROR(SUM(G8,H8,I8)/E8,0)</f>
        <v>0.29021719700412901</v>
      </c>
      <c r="M8" s="4"/>
    </row>
    <row r="9" spans="1:13" ht="38.25" x14ac:dyDescent="0.25">
      <c r="A9" s="17"/>
      <c r="B9" s="19">
        <v>3000711</v>
      </c>
      <c r="C9" s="19" t="s">
        <v>2060</v>
      </c>
      <c r="D9" s="20">
        <v>3.2663899999999995</v>
      </c>
      <c r="E9" s="21">
        <v>7.1323719999999984</v>
      </c>
      <c r="F9" s="21">
        <f t="shared" si="0"/>
        <v>1.9320681016724848</v>
      </c>
      <c r="G9" s="21">
        <v>0.84007889777785749</v>
      </c>
      <c r="H9" s="21">
        <v>0.5667170901560894</v>
      </c>
      <c r="I9" s="21">
        <v>0.52527211373853788</v>
      </c>
      <c r="J9" s="22">
        <f t="shared" si="1"/>
        <v>0.11778394309464757</v>
      </c>
      <c r="K9" s="22">
        <f t="shared" si="2"/>
        <v>0.19724097227878007</v>
      </c>
      <c r="L9" s="23">
        <f t="shared" si="3"/>
        <v>0.27088717493597997</v>
      </c>
      <c r="M9" s="4"/>
    </row>
    <row r="10" spans="1:13" ht="15.75" thickBot="1" x14ac:dyDescent="0.3">
      <c r="A10" s="41" t="s">
        <v>302</v>
      </c>
      <c r="B10" s="43"/>
      <c r="C10" s="43"/>
      <c r="D10" s="44">
        <f ca="1">OFFSET(D10,-MATCH("PROYECTOS",$A$8:$A$50,0)-1,0)-(OFFSET(D10,-MATCH("PROYECTOS",$A$8:$A$50,0),0))</f>
        <v>0</v>
      </c>
      <c r="E10" s="45">
        <f t="shared" ref="E10:I10" ca="1" si="4">OFFSET(E10,-MATCH("PROYECTOS",$A$8:$A$50,0)-1,0)-(OFFSET(E10,-MATCH("PROYECTOS",$A$8:$A$50,0),0))</f>
        <v>0</v>
      </c>
      <c r="F10" s="45">
        <f t="shared" ca="1" si="4"/>
        <v>0</v>
      </c>
      <c r="G10" s="45">
        <f t="shared" ca="1" si="4"/>
        <v>0</v>
      </c>
      <c r="H10" s="45">
        <f t="shared" ca="1" si="4"/>
        <v>0</v>
      </c>
      <c r="I10" s="45">
        <f t="shared" ca="1" si="4"/>
        <v>0</v>
      </c>
      <c r="J10" s="46">
        <f t="shared" ca="1" si="1"/>
        <v>0</v>
      </c>
      <c r="K10" s="46">
        <f t="shared" ca="1" si="2"/>
        <v>0</v>
      </c>
      <c r="L10" s="47">
        <f t="shared" ca="1" si="3"/>
        <v>0</v>
      </c>
      <c r="M10" s="4"/>
    </row>
    <row r="11" spans="1:13" ht="15.75" thickBot="1" x14ac:dyDescent="0.3"/>
    <row r="12" spans="1:13" ht="15.75" thickBot="1" x14ac:dyDescent="0.3">
      <c r="A12" s="89" t="s">
        <v>324</v>
      </c>
      <c r="B12" s="90"/>
      <c r="C12" s="90"/>
      <c r="D12" s="91"/>
    </row>
    <row r="13" spans="1:13" ht="15.75" thickBot="1" x14ac:dyDescent="0.3">
      <c r="A13" s="1" t="s">
        <v>2070</v>
      </c>
    </row>
    <row r="14" spans="1:13" ht="45" customHeight="1" x14ac:dyDescent="0.25">
      <c r="A14" s="82" t="s">
        <v>326</v>
      </c>
      <c r="B14" s="83"/>
      <c r="C14" s="83"/>
      <c r="D14" s="94" t="s">
        <v>327</v>
      </c>
      <c r="E14" s="6"/>
      <c r="F14" s="6"/>
      <c r="G14" s="6"/>
    </row>
    <row r="15" spans="1:13" ht="15.75" thickBot="1" x14ac:dyDescent="0.3">
      <c r="A15" s="92"/>
      <c r="B15" s="93"/>
      <c r="C15" s="93"/>
      <c r="D15" s="95"/>
      <c r="E15" s="7"/>
      <c r="F15" s="7"/>
      <c r="G15" s="7"/>
    </row>
  </sheetData>
  <mergeCells count="10">
    <mergeCell ref="A12:D12"/>
    <mergeCell ref="A14:C15"/>
    <mergeCell ref="D14:D1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topLeftCell="A9" workbookViewId="0">
      <selection activeCell="A15" sqref="A15:XFD4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133</v>
      </c>
      <c r="B1" s="49" t="s">
        <v>92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2058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259.881528</v>
      </c>
      <c r="I6" s="14">
        <v>396.31196599999998</v>
      </c>
      <c r="J6" s="14">
        <v>114.87867900355741</v>
      </c>
      <c r="K6" s="14">
        <v>52.460112767232204</v>
      </c>
      <c r="L6" s="14">
        <v>31.305126167046183</v>
      </c>
      <c r="M6" s="14">
        <v>31.113440069279022</v>
      </c>
      <c r="N6" s="15">
        <v>0.13237075149840974</v>
      </c>
      <c r="O6" s="15">
        <v>0.21136187175907373</v>
      </c>
      <c r="P6" s="16">
        <v>0.28986931725285686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SUM(H8:OFFSET(H6,MATCH("PROYECTOS",$A$8:$A$24,0),0))</f>
        <v>259.88152799999995</v>
      </c>
      <c r="I7" s="38">
        <f ca="1">SUM(I8:OFFSET(I6,MATCH("PROYECTOS",$A$8:$A$24,0),0))</f>
        <v>396.31196599999993</v>
      </c>
      <c r="J7" s="38">
        <f ca="1">SUM(J8:OFFSET(J6,MATCH("PROYECTOS",$A$8:$A$24,0),0))</f>
        <v>114.87867900355741</v>
      </c>
      <c r="K7" s="38">
        <f ca="1">SUM(K8:OFFSET(K6,MATCH("PROYECTOS",$A$8:$A$24,0),0))</f>
        <v>52.460112767232204</v>
      </c>
      <c r="L7" s="38">
        <f ca="1">SUM(L8:OFFSET(L6,MATCH("PROYECTOS",$A$8:$A$24,0),0))</f>
        <v>31.305126167046183</v>
      </c>
      <c r="M7" s="38">
        <f ca="1">SUM(M8:OFFSET(M6,MATCH("PROYECTOS",$A$8:$A$24,0),0))</f>
        <v>31.113440069279022</v>
      </c>
      <c r="N7" s="39">
        <f ca="1">IFERROR(K7/I7,0)</f>
        <v>0.13237075149840974</v>
      </c>
      <c r="O7" s="39">
        <f ca="1">IFERROR(SUM(K7,L7)/I7,0)</f>
        <v>0.21136187175907376</v>
      </c>
      <c r="P7" s="40">
        <f ca="1">IFERROR(SUM(K7,L7,M7)/I7,0)</f>
        <v>0.28986931725285686</v>
      </c>
      <c r="Q7" s="64"/>
      <c r="R7" s="38"/>
      <c r="S7" s="40"/>
    </row>
    <row r="8" spans="1:19" ht="38.25" x14ac:dyDescent="0.25">
      <c r="A8" s="17"/>
      <c r="B8" s="19">
        <v>5005219</v>
      </c>
      <c r="C8" s="19" t="s">
        <v>2061</v>
      </c>
      <c r="D8" s="68">
        <v>3000710</v>
      </c>
      <c r="E8" s="19" t="s">
        <v>2059</v>
      </c>
      <c r="F8" s="69">
        <v>76</v>
      </c>
      <c r="G8" s="19" t="s">
        <v>2068</v>
      </c>
      <c r="H8" s="20">
        <v>196.960949</v>
      </c>
      <c r="I8" s="21">
        <v>241.25775899999999</v>
      </c>
      <c r="J8" s="21">
        <f t="shared" ref="J8:J14" si="0">SUM(K8,L8,M8)</f>
        <v>84.237358938250509</v>
      </c>
      <c r="K8" s="21">
        <v>43.638949721120298</v>
      </c>
      <c r="L8" s="21">
        <v>20.442257382749631</v>
      </c>
      <c r="M8" s="21">
        <v>20.15615183438058</v>
      </c>
      <c r="N8" s="22">
        <f t="shared" ref="N8:N15" si="1">IFERROR(K8/I8,0)</f>
        <v>0.18088102078872539</v>
      </c>
      <c r="O8" s="22">
        <f t="shared" ref="O8:O15" si="2">IFERROR(SUM(K8,L8)/I8,0)</f>
        <v>0.26561304129443536</v>
      </c>
      <c r="P8" s="23">
        <f t="shared" ref="P8:P15" si="3">IFERROR(SUM(K8,L8,M8)/I8,0)</f>
        <v>0.34915917020621295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5005220</v>
      </c>
      <c r="C9" s="19" t="s">
        <v>2062</v>
      </c>
      <c r="D9" s="68">
        <v>3000710</v>
      </c>
      <c r="E9" s="19" t="s">
        <v>2059</v>
      </c>
      <c r="F9" s="69">
        <v>194</v>
      </c>
      <c r="G9" s="19" t="s">
        <v>1095</v>
      </c>
      <c r="H9" s="20">
        <v>58.857357</v>
      </c>
      <c r="I9" s="21">
        <v>70.533805999999984</v>
      </c>
      <c r="J9" s="21">
        <f t="shared" si="0"/>
        <v>13.811605162170963</v>
      </c>
      <c r="K9" s="21">
        <v>6.7773945160006406</v>
      </c>
      <c r="L9" s="21">
        <v>3.862856823760012</v>
      </c>
      <c r="M9" s="21">
        <v>3.1713538224103104</v>
      </c>
      <c r="N9" s="22">
        <f t="shared" si="1"/>
        <v>9.6087180039606007E-2</v>
      </c>
      <c r="O9" s="22">
        <f t="shared" si="2"/>
        <v>0.15085321412771424</v>
      </c>
      <c r="P9" s="23">
        <f t="shared" si="3"/>
        <v>0.19581539612609258</v>
      </c>
      <c r="Q9" s="70">
        <v>0</v>
      </c>
      <c r="R9" s="21">
        <v>0</v>
      </c>
      <c r="S9" s="23">
        <f t="shared" ref="S9:S14" si="4">IFERROR(R9/Q9,0)</f>
        <v>0</v>
      </c>
    </row>
    <row r="10" spans="1:19" ht="25.5" x14ac:dyDescent="0.25">
      <c r="A10" s="17"/>
      <c r="B10" s="19">
        <v>5005221</v>
      </c>
      <c r="C10" s="19" t="s">
        <v>2063</v>
      </c>
      <c r="D10" s="68">
        <v>3000710</v>
      </c>
      <c r="E10" s="19" t="s">
        <v>2059</v>
      </c>
      <c r="F10" s="69">
        <v>117</v>
      </c>
      <c r="G10" s="19" t="s">
        <v>818</v>
      </c>
      <c r="H10" s="20">
        <v>2.2797999999999999E-2</v>
      </c>
      <c r="I10" s="21">
        <v>74.153666000000001</v>
      </c>
      <c r="J10" s="21">
        <f t="shared" si="0"/>
        <v>13.908112438080025</v>
      </c>
      <c r="K10" s="21">
        <v>0.73843201896670507</v>
      </c>
      <c r="L10" s="21">
        <v>6.1743244309682268</v>
      </c>
      <c r="M10" s="21">
        <v>6.9953559881450929</v>
      </c>
      <c r="N10" s="22">
        <f t="shared" si="1"/>
        <v>9.9581323324824562E-3</v>
      </c>
      <c r="O10" s="22">
        <f t="shared" si="2"/>
        <v>9.3222045824881153E-2</v>
      </c>
      <c r="P10" s="23">
        <f t="shared" si="3"/>
        <v>0.18755798854341232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5005222</v>
      </c>
      <c r="C11" s="19" t="s">
        <v>2064</v>
      </c>
      <c r="D11" s="68">
        <v>3000711</v>
      </c>
      <c r="E11" s="19" t="s">
        <v>2060</v>
      </c>
      <c r="F11" s="69">
        <v>10</v>
      </c>
      <c r="G11" s="19" t="s">
        <v>1499</v>
      </c>
      <c r="H11" s="20">
        <v>1.089763</v>
      </c>
      <c r="I11" s="21">
        <v>2.5565159999999985</v>
      </c>
      <c r="J11" s="21">
        <f t="shared" si="0"/>
        <v>0.63534570517367683</v>
      </c>
      <c r="K11" s="21">
        <v>0.32284360405174084</v>
      </c>
      <c r="L11" s="21">
        <v>0.16594331643136684</v>
      </c>
      <c r="M11" s="21">
        <v>0.14655878469056915</v>
      </c>
      <c r="N11" s="22">
        <f t="shared" si="1"/>
        <v>0.12628264562073582</v>
      </c>
      <c r="O11" s="22">
        <f t="shared" si="2"/>
        <v>0.19119259198186436</v>
      </c>
      <c r="P11" s="23">
        <f t="shared" si="3"/>
        <v>0.24852013645667667</v>
      </c>
      <c r="Q11" s="70">
        <v>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5005223</v>
      </c>
      <c r="C12" s="19" t="s">
        <v>2065</v>
      </c>
      <c r="D12" s="68">
        <v>3000711</v>
      </c>
      <c r="E12" s="19" t="s">
        <v>2060</v>
      </c>
      <c r="F12" s="69">
        <v>10</v>
      </c>
      <c r="G12" s="19" t="s">
        <v>1499</v>
      </c>
      <c r="H12" s="20">
        <v>1.3119559999999992</v>
      </c>
      <c r="I12" s="21">
        <v>3.0121449999999994</v>
      </c>
      <c r="J12" s="21">
        <f t="shared" si="0"/>
        <v>0.86097534316832025</v>
      </c>
      <c r="K12" s="21">
        <v>0.30078944133492769</v>
      </c>
      <c r="L12" s="21">
        <v>0.29603616257554677</v>
      </c>
      <c r="M12" s="21">
        <v>0.26414973925784579</v>
      </c>
      <c r="N12" s="22">
        <f t="shared" si="1"/>
        <v>9.9858885058630234E-2</v>
      </c>
      <c r="O12" s="22">
        <f t="shared" si="2"/>
        <v>0.19813973228728185</v>
      </c>
      <c r="P12" s="23">
        <f t="shared" si="3"/>
        <v>0.28583462720696395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5005224</v>
      </c>
      <c r="C13" s="19" t="s">
        <v>2066</v>
      </c>
      <c r="D13" s="68">
        <v>3000711</v>
      </c>
      <c r="E13" s="19" t="s">
        <v>2060</v>
      </c>
      <c r="F13" s="69">
        <v>10</v>
      </c>
      <c r="G13" s="19" t="s">
        <v>1499</v>
      </c>
      <c r="H13" s="20">
        <v>0.86467100000000019</v>
      </c>
      <c r="I13" s="21">
        <v>1.5637110000000001</v>
      </c>
      <c r="J13" s="21">
        <f t="shared" si="0"/>
        <v>0.43574705333048769</v>
      </c>
      <c r="K13" s="21">
        <v>0.21644585239118896</v>
      </c>
      <c r="L13" s="21">
        <v>0.10473761114917579</v>
      </c>
      <c r="M13" s="21">
        <v>0.11456358979012293</v>
      </c>
      <c r="N13" s="22">
        <f t="shared" si="1"/>
        <v>0.13841806599249412</v>
      </c>
      <c r="O13" s="22">
        <f t="shared" si="2"/>
        <v>0.20539822482566455</v>
      </c>
      <c r="P13" s="23">
        <f t="shared" si="3"/>
        <v>0.27866213982666083</v>
      </c>
      <c r="Q13" s="70">
        <v>0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5005602</v>
      </c>
      <c r="C14" s="19" t="s">
        <v>2067</v>
      </c>
      <c r="D14" s="68">
        <v>3000710</v>
      </c>
      <c r="E14" s="19" t="s">
        <v>2059</v>
      </c>
      <c r="F14" s="69">
        <v>65</v>
      </c>
      <c r="G14" s="19" t="s">
        <v>964</v>
      </c>
      <c r="H14" s="20">
        <v>0.774034</v>
      </c>
      <c r="I14" s="21">
        <v>3.2343630000000001</v>
      </c>
      <c r="J14" s="21">
        <f t="shared" si="0"/>
        <v>0.98953436338342726</v>
      </c>
      <c r="K14" s="21">
        <v>0.46525761336670257</v>
      </c>
      <c r="L14" s="21">
        <v>0.25897043941222364</v>
      </c>
      <c r="M14" s="21">
        <v>0.26530631060450105</v>
      </c>
      <c r="N14" s="22">
        <f t="shared" si="1"/>
        <v>0.14384829821720771</v>
      </c>
      <c r="O14" s="22">
        <f t="shared" si="2"/>
        <v>0.22391675046336054</v>
      </c>
      <c r="P14" s="23">
        <f t="shared" si="3"/>
        <v>0.30594412667453447</v>
      </c>
      <c r="Q14" s="70">
        <v>0</v>
      </c>
      <c r="R14" s="21">
        <v>0</v>
      </c>
      <c r="S14" s="23">
        <f t="shared" si="4"/>
        <v>0</v>
      </c>
    </row>
    <row r="15" spans="1:19" ht="15.75" thickBot="1" x14ac:dyDescent="0.3">
      <c r="A15" s="41" t="s">
        <v>302</v>
      </c>
      <c r="B15" s="43"/>
      <c r="C15" s="43"/>
      <c r="D15" s="65"/>
      <c r="E15" s="43"/>
      <c r="F15" s="66"/>
      <c r="G15" s="43"/>
      <c r="H15" s="44">
        <f t="shared" ref="H15:M15" ca="1" si="5">OFFSET(H15,-MATCH("PROYECTOS",$A$8:$A$24,0)-1,0)-(OFFSET(H15,-MATCH("PROYECTOS",$A$8:$A$24,0),0))</f>
        <v>0</v>
      </c>
      <c r="I15" s="45">
        <f t="shared" ca="1" si="5"/>
        <v>0</v>
      </c>
      <c r="J15" s="45">
        <f t="shared" ca="1" si="5"/>
        <v>0</v>
      </c>
      <c r="K15" s="45">
        <f t="shared" ca="1" si="5"/>
        <v>0</v>
      </c>
      <c r="L15" s="45">
        <f t="shared" ca="1" si="5"/>
        <v>0</v>
      </c>
      <c r="M15" s="45">
        <f t="shared" ca="1" si="5"/>
        <v>0</v>
      </c>
      <c r="N15" s="46">
        <f t="shared" ca="1" si="1"/>
        <v>0</v>
      </c>
      <c r="O15" s="46">
        <f t="shared" ca="1" si="2"/>
        <v>0</v>
      </c>
      <c r="P15" s="47">
        <f t="shared" ca="1" si="3"/>
        <v>0</v>
      </c>
      <c r="Q15" s="67"/>
      <c r="R15" s="45"/>
      <c r="S15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workbookViewId="0">
      <selection activeCell="A10" sqref="A10:L10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134</v>
      </c>
      <c r="B1" s="50" t="s">
        <v>93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2071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138.23973000000004</v>
      </c>
      <c r="E6" s="14">
        <v>139.84603000000001</v>
      </c>
      <c r="F6" s="14">
        <v>16.99041984825908</v>
      </c>
      <c r="G6" s="14">
        <v>8.5627103074630213</v>
      </c>
      <c r="H6" s="14">
        <v>2.7865707946439215</v>
      </c>
      <c r="I6" s="14">
        <v>5.6411387461521372</v>
      </c>
      <c r="J6" s="15">
        <v>6.1229555872719596E-2</v>
      </c>
      <c r="K6" s="15">
        <v>8.1155547298031566E-2</v>
      </c>
      <c r="L6" s="16">
        <v>0.12149375887366326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138.23973000000004</v>
      </c>
      <c r="E7" s="38">
        <f ca="1">SUM(E8:OFFSET(E6,MATCH("GOBIERNOS REGIONALES",$A$8:$A$50,0),0))</f>
        <v>139.77603000000002</v>
      </c>
      <c r="F7" s="38">
        <f ca="1">SUM(F8:OFFSET(F6,MATCH("GOBIERNOS REGIONALES",$A$8:$A$50,0),0))</f>
        <v>16.99041984825908</v>
      </c>
      <c r="G7" s="38">
        <f ca="1">SUM(G8:OFFSET(G6,MATCH("GOBIERNOS REGIONALES",$A$8:$A$50,0),0))</f>
        <v>8.5627103074630213</v>
      </c>
      <c r="H7" s="38">
        <f ca="1">SUM(H8:OFFSET(H6,MATCH("GOBIERNOS REGIONALES",$A$8:$A$50,0),0))</f>
        <v>2.7865707946439215</v>
      </c>
      <c r="I7" s="38">
        <f ca="1">SUM(I8:OFFSET(I6,MATCH("GOBIERNOS REGIONALES",$A$8:$A$50,0),0))</f>
        <v>5.6411387461521372</v>
      </c>
      <c r="J7" s="39">
        <f ca="1">IFERROR(G7/E7,0)</f>
        <v>6.1260219706218727E-2</v>
      </c>
      <c r="K7" s="39">
        <f ca="1">IFERROR(SUM(G7,H7)/E7,0)</f>
        <v>8.119619009144087E-2</v>
      </c>
      <c r="L7" s="40">
        <f ca="1">IFERROR(SUM(G7,H7,I7)/E7,0)</f>
        <v>0.12155460309080947</v>
      </c>
      <c r="M7" s="4"/>
    </row>
    <row r="8" spans="1:13" ht="25.5" x14ac:dyDescent="0.25">
      <c r="A8" s="17"/>
      <c r="B8" s="18">
        <v>55</v>
      </c>
      <c r="C8" s="19" t="s">
        <v>134</v>
      </c>
      <c r="D8" s="20">
        <v>138.23973000000004</v>
      </c>
      <c r="E8" s="21">
        <v>139.77603000000002</v>
      </c>
      <c r="F8" s="21">
        <f t="shared" ref="F8:F11" si="0">SUM(G8,H8,I8)</f>
        <v>16.99041984825908</v>
      </c>
      <c r="G8" s="21">
        <v>8.5627103074630213</v>
      </c>
      <c r="H8" s="21">
        <v>2.7865707946439215</v>
      </c>
      <c r="I8" s="21">
        <v>5.6411387461521372</v>
      </c>
      <c r="J8" s="22">
        <f t="shared" ref="J8:J11" si="1">IFERROR(G8/E8,0)</f>
        <v>6.1260219706218727E-2</v>
      </c>
      <c r="K8" s="22">
        <f t="shared" ref="K8:K11" si="2">IFERROR(SUM(G8,H8)/E8,0)</f>
        <v>8.119619009144087E-2</v>
      </c>
      <c r="L8" s="23">
        <f t="shared" ref="L8:L11" si="3">IFERROR(SUM(G8,H8,I8)/E8,0)</f>
        <v>0.12155460309080947</v>
      </c>
      <c r="M8" s="4"/>
    </row>
    <row r="9" spans="1:13" x14ac:dyDescent="0.25">
      <c r="A9" s="34" t="s">
        <v>214</v>
      </c>
      <c r="B9" s="57"/>
      <c r="C9" s="36"/>
      <c r="D9" s="37">
        <f ca="1">SUM(D10:OFFSET(D8,(MATCH("GOBIERNOS LOCALES",$A$8:$A$50,0)-MATCH("GOBIERNOS REGIONALES",$A$8:$A$50,0)),0))</f>
        <v>0</v>
      </c>
      <c r="E9" s="38">
        <f ca="1">SUM(E10:OFFSET(E8,(MATCH("GOBIERNOS LOCALES",$A$8:$A$50,0)-MATCH("GOBIERNOS REGIONALES",$A$8:$A$50,0)),0))</f>
        <v>6.9999999999999993E-2</v>
      </c>
      <c r="F9" s="38">
        <f ca="1">SUM(F10:OFFSET(F8,(MATCH("GOBIERNOS LOCALES",$A$8:$A$50,0)-MATCH("GOBIERNOS REGIONALES",$A$8:$A$50,0)),0))</f>
        <v>0</v>
      </c>
      <c r="G9" s="38">
        <f ca="1">SUM(G10:OFFSET(G8,(MATCH("GOBIERNOS LOCALES",$A$8:$A$50,0)-MATCH("GOBIERNOS REGIONALES",$A$8:$A$50,0)),0))</f>
        <v>0</v>
      </c>
      <c r="H9" s="38">
        <f ca="1">SUM(H10:OFFSET(H8,(MATCH("GOBIERNOS LOCALES",$A$8:$A$50,0)-MATCH("GOBIERNOS REGIONALES",$A$8:$A$50,0)),0))</f>
        <v>0</v>
      </c>
      <c r="I9" s="38">
        <f ca="1">SUM(I10:OFFSET(I8,(MATCH("GOBIERNOS LOCALES",$A$8:$A$50,0)-MATCH("GOBIERNOS REGIONALES",$A$8:$A$50,0)),0))</f>
        <v>0</v>
      </c>
      <c r="J9" s="39">
        <f t="shared" ca="1" si="1"/>
        <v>0</v>
      </c>
      <c r="K9" s="39">
        <f t="shared" ca="1" si="2"/>
        <v>0</v>
      </c>
      <c r="L9" s="40">
        <f t="shared" ca="1" si="3"/>
        <v>0</v>
      </c>
      <c r="M9" s="4"/>
    </row>
    <row r="10" spans="1:13" ht="15.75" thickBot="1" x14ac:dyDescent="0.3">
      <c r="A10" s="24"/>
      <c r="B10" s="25">
        <v>462</v>
      </c>
      <c r="C10" s="26" t="s">
        <v>237</v>
      </c>
      <c r="D10" s="27">
        <v>0</v>
      </c>
      <c r="E10" s="28">
        <v>6.9999999999999993E-2</v>
      </c>
      <c r="F10" s="28">
        <f t="shared" si="0"/>
        <v>0</v>
      </c>
      <c r="G10" s="28">
        <v>0</v>
      </c>
      <c r="H10" s="28">
        <v>0</v>
      </c>
      <c r="I10" s="28">
        <v>0</v>
      </c>
      <c r="J10" s="29">
        <f t="shared" si="1"/>
        <v>0</v>
      </c>
      <c r="K10" s="29">
        <f t="shared" si="2"/>
        <v>0</v>
      </c>
      <c r="L10" s="30">
        <f t="shared" si="3"/>
        <v>0</v>
      </c>
      <c r="M10" s="4"/>
    </row>
    <row r="11" spans="1:13" x14ac:dyDescent="0.25">
      <c r="A11" t="s">
        <v>241</v>
      </c>
      <c r="D11" s="5"/>
      <c r="E11" s="5"/>
      <c r="F11" s="5">
        <f t="shared" si="0"/>
        <v>0</v>
      </c>
      <c r="G11" s="5"/>
      <c r="H11" s="5"/>
      <c r="I11" s="5"/>
      <c r="J11" s="4">
        <f t="shared" si="1"/>
        <v>0</v>
      </c>
      <c r="K11" s="4">
        <f t="shared" si="2"/>
        <v>0</v>
      </c>
      <c r="L11" s="4">
        <f t="shared" si="3"/>
        <v>0</v>
      </c>
      <c r="M11" s="4"/>
    </row>
    <row r="12" spans="1:13" x14ac:dyDescent="0.25">
      <c r="D12" s="5"/>
      <c r="E12" s="5"/>
      <c r="F12" s="5"/>
      <c r="G12" s="5"/>
      <c r="H12" s="5"/>
      <c r="I12" s="5"/>
      <c r="J12" s="4"/>
      <c r="K12" s="4"/>
      <c r="L12" s="4"/>
      <c r="M12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134</v>
      </c>
      <c r="B1" s="51" t="s">
        <v>93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2072</v>
      </c>
      <c r="N2" s="72" t="s">
        <v>2086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138.23973000000004</v>
      </c>
      <c r="E6" s="14">
        <f ca="1">SUM(E7:OFFSET(E7,50,0))</f>
        <v>139.84603000000001</v>
      </c>
      <c r="F6" s="14">
        <f ca="1">SUM(F7:OFFSET(F7,50,0))</f>
        <v>16.99041984825908</v>
      </c>
      <c r="G6" s="14">
        <f ca="1">SUM(G7:OFFSET(G7,50,0))</f>
        <v>8.5627103074630213</v>
      </c>
      <c r="H6" s="14">
        <f ca="1">SUM(H7:OFFSET(H7,50,0))</f>
        <v>2.7865707946439215</v>
      </c>
      <c r="I6" s="14">
        <f ca="1">SUM(I7:OFFSET(I7,50,0))</f>
        <v>5.6411387461521372</v>
      </c>
      <c r="J6" s="15">
        <f ca="1">IFERROR(G6/E6,0)</f>
        <v>6.1229555872719596E-2</v>
      </c>
      <c r="K6" s="15">
        <f ca="1">IFERROR(SUM(G6,H6)/E6,0)</f>
        <v>8.1155547298031566E-2</v>
      </c>
      <c r="L6" s="16">
        <f ca="1">IFERROR(SUM(G6,H6,I6)/E6,0)</f>
        <v>0.12149375887366326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15</v>
      </c>
      <c r="C7" s="19" t="s">
        <v>272</v>
      </c>
      <c r="D7" s="20">
        <v>138.23973000000004</v>
      </c>
      <c r="E7" s="21">
        <v>139.77603000000002</v>
      </c>
      <c r="F7" s="21">
        <f t="shared" ref="F7:F8" si="0">SUM(G7,H7,I7)</f>
        <v>16.99041984825908</v>
      </c>
      <c r="G7" s="21">
        <v>8.5627103074630213</v>
      </c>
      <c r="H7" s="21">
        <v>2.7865707946439215</v>
      </c>
      <c r="I7" s="21">
        <v>5.6411387461521372</v>
      </c>
      <c r="J7" s="22">
        <f t="shared" ref="J7:J8" si="1">IFERROR(G7/E7,0)</f>
        <v>6.1260219706218727E-2</v>
      </c>
      <c r="K7" s="22">
        <f t="shared" ref="K7:K8" si="2">IFERROR(SUM(G7,H7)/E7,0)</f>
        <v>8.119619009144087E-2</v>
      </c>
      <c r="L7" s="23">
        <f t="shared" ref="L7:L8" si="3">IFERROR(SUM(G7,H7,I7)/E7,0)</f>
        <v>0.12155460309080947</v>
      </c>
      <c r="M7" s="4"/>
      <c r="N7" t="s">
        <v>272</v>
      </c>
      <c r="O7" s="5">
        <v>16.99041984825908</v>
      </c>
      <c r="P7" s="71">
        <v>0.12155460309080947</v>
      </c>
    </row>
    <row r="8" spans="1:16" ht="15.75" thickBot="1" x14ac:dyDescent="0.3">
      <c r="A8" s="24"/>
      <c r="B8" s="56">
        <v>25</v>
      </c>
      <c r="C8" s="26" t="s">
        <v>282</v>
      </c>
      <c r="D8" s="27">
        <v>0</v>
      </c>
      <c r="E8" s="28">
        <v>6.9999999999999993E-2</v>
      </c>
      <c r="F8" s="28">
        <f t="shared" si="0"/>
        <v>0</v>
      </c>
      <c r="G8" s="28">
        <v>0</v>
      </c>
      <c r="H8" s="28">
        <v>0</v>
      </c>
      <c r="I8" s="28">
        <v>0</v>
      </c>
      <c r="J8" s="29">
        <f t="shared" si="1"/>
        <v>0</v>
      </c>
      <c r="K8" s="29">
        <f t="shared" si="2"/>
        <v>0</v>
      </c>
      <c r="L8" s="30">
        <f t="shared" si="3"/>
        <v>0</v>
      </c>
      <c r="M8" s="4"/>
      <c r="N8" t="s">
        <v>282</v>
      </c>
      <c r="O8" s="5">
        <v>0</v>
      </c>
      <c r="P8" s="71">
        <v>0</v>
      </c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topLeftCell="A9"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134</v>
      </c>
      <c r="B1" s="49" t="s">
        <v>93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2073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138.23973000000004</v>
      </c>
      <c r="E6" s="14">
        <v>139.84603000000001</v>
      </c>
      <c r="F6" s="14">
        <v>16.99041984825908</v>
      </c>
      <c r="G6" s="14">
        <v>8.5627103074630213</v>
      </c>
      <c r="H6" s="14">
        <v>2.7865707946439215</v>
      </c>
      <c r="I6" s="14">
        <v>5.6411387461521372</v>
      </c>
      <c r="J6" s="15">
        <v>6.1229555872719596E-2</v>
      </c>
      <c r="K6" s="15">
        <v>8.1155547298031566E-2</v>
      </c>
      <c r="L6" s="16">
        <v>0.12149375887366326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138.23973000000001</v>
      </c>
      <c r="E7" s="38">
        <f ca="1">SUM(E8:OFFSET(E6,MATCH("PROYECTOS",$A$8:$A$50,0),0))</f>
        <v>139.84603000000001</v>
      </c>
      <c r="F7" s="38">
        <f ca="1">SUM(F8:OFFSET(F6,MATCH("PROYECTOS",$A$8:$A$50,0),0))</f>
        <v>16.99041984825908</v>
      </c>
      <c r="G7" s="38">
        <f ca="1">SUM(G8:OFFSET(G6,MATCH("PROYECTOS",$A$8:$A$50,0),0))</f>
        <v>8.5627103074630213</v>
      </c>
      <c r="H7" s="38">
        <f ca="1">SUM(H8:OFFSET(H6,MATCH("PROYECTOS",$A$8:$A$50,0),0))</f>
        <v>2.7865707946439215</v>
      </c>
      <c r="I7" s="38">
        <f ca="1">SUM(I8:OFFSET(I6,MATCH("PROYECTOS",$A$8:$A$50,0),0))</f>
        <v>5.6411387461521372</v>
      </c>
      <c r="J7" s="39">
        <f ca="1">IFERROR(G7/E7,0)</f>
        <v>6.1229555872719596E-2</v>
      </c>
      <c r="K7" s="39">
        <f ca="1">IFERROR(SUM(G7,H7)/E7,0)</f>
        <v>8.1155547298031566E-2</v>
      </c>
      <c r="L7" s="40">
        <f ca="1">IFERROR(SUM(G7,H7,I7)/E7,0)</f>
        <v>0.12149375887366326</v>
      </c>
      <c r="M7" s="4"/>
    </row>
    <row r="8" spans="1:13" ht="51" x14ac:dyDescent="0.25">
      <c r="A8" s="17"/>
      <c r="B8" s="19">
        <v>3000714</v>
      </c>
      <c r="C8" s="19" t="s">
        <v>2075</v>
      </c>
      <c r="D8" s="20">
        <v>122.76764700000001</v>
      </c>
      <c r="E8" s="21">
        <v>123.11074700000002</v>
      </c>
      <c r="F8" s="21">
        <f t="shared" ref="F8:F10" si="0">SUM(G8,H8,I8)</f>
        <v>15.137229903665229</v>
      </c>
      <c r="G8" s="21">
        <v>7.7092452704673633</v>
      </c>
      <c r="H8" s="21">
        <v>2.3120930153004338</v>
      </c>
      <c r="I8" s="21">
        <v>5.1158916178974323</v>
      </c>
      <c r="J8" s="22">
        <f t="shared" ref="J8:J11" si="1">IFERROR(G8/E8,0)</f>
        <v>6.2620408521015331E-2</v>
      </c>
      <c r="K8" s="22">
        <f t="shared" ref="K8:K11" si="2">IFERROR(SUM(G8,H8)/E8,0)</f>
        <v>8.1401002999094751E-2</v>
      </c>
      <c r="L8" s="23">
        <f t="shared" ref="L8:L11" si="3">IFERROR(SUM(G8,H8,I8)/E8,0)</f>
        <v>0.12295620222063332</v>
      </c>
      <c r="M8" s="4"/>
    </row>
    <row r="9" spans="1:13" ht="51" x14ac:dyDescent="0.25">
      <c r="A9" s="17"/>
      <c r="B9" s="19">
        <v>3000715</v>
      </c>
      <c r="C9" s="19" t="s">
        <v>2076</v>
      </c>
      <c r="D9" s="20">
        <v>6.6719569999999999</v>
      </c>
      <c r="E9" s="21">
        <v>6.7624570000000013</v>
      </c>
      <c r="F9" s="21">
        <f t="shared" si="0"/>
        <v>0.85616848127256162</v>
      </c>
      <c r="G9" s="21">
        <v>0.41371093548968929</v>
      </c>
      <c r="H9" s="21">
        <v>0.18642632493492783</v>
      </c>
      <c r="I9" s="21">
        <v>0.2560312208479445</v>
      </c>
      <c r="J9" s="22">
        <f t="shared" si="1"/>
        <v>6.1177606820965992E-2</v>
      </c>
      <c r="K9" s="22">
        <f t="shared" si="2"/>
        <v>8.874544569002317E-2</v>
      </c>
      <c r="L9" s="23">
        <f t="shared" si="3"/>
        <v>0.12660612574284191</v>
      </c>
      <c r="M9" s="4"/>
    </row>
    <row r="10" spans="1:13" ht="51" x14ac:dyDescent="0.25">
      <c r="A10" s="17"/>
      <c r="B10" s="19">
        <v>3000716</v>
      </c>
      <c r="C10" s="19" t="s">
        <v>2077</v>
      </c>
      <c r="D10" s="20">
        <v>8.8001259999999988</v>
      </c>
      <c r="E10" s="21">
        <v>9.9728259999999995</v>
      </c>
      <c r="F10" s="21">
        <f t="shared" si="0"/>
        <v>0.99702146332128905</v>
      </c>
      <c r="G10" s="21">
        <v>0.43975410150596872</v>
      </c>
      <c r="H10" s="21">
        <v>0.28805145440855995</v>
      </c>
      <c r="I10" s="21">
        <v>0.26921590740676038</v>
      </c>
      <c r="J10" s="22">
        <f t="shared" si="1"/>
        <v>4.4095234540938423E-2</v>
      </c>
      <c r="K10" s="22">
        <f t="shared" si="2"/>
        <v>7.2978868368357042E-2</v>
      </c>
      <c r="L10" s="23">
        <f t="shared" si="3"/>
        <v>9.9973815177492223E-2</v>
      </c>
      <c r="M10" s="4"/>
    </row>
    <row r="11" spans="1:13" ht="15.75" thickBot="1" x14ac:dyDescent="0.3">
      <c r="A11" s="41" t="s">
        <v>302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0</v>
      </c>
      <c r="F11" s="45">
        <f t="shared" ca="1" si="4"/>
        <v>0</v>
      </c>
      <c r="G11" s="45">
        <f t="shared" ca="1" si="4"/>
        <v>0</v>
      </c>
      <c r="H11" s="45">
        <f t="shared" ca="1" si="4"/>
        <v>0</v>
      </c>
      <c r="I11" s="45">
        <f t="shared" ca="1" si="4"/>
        <v>0</v>
      </c>
      <c r="J11" s="46">
        <f t="shared" ca="1" si="1"/>
        <v>0</v>
      </c>
      <c r="K11" s="46">
        <f t="shared" ca="1" si="2"/>
        <v>0</v>
      </c>
      <c r="L11" s="47">
        <f t="shared" ca="1" si="3"/>
        <v>0</v>
      </c>
      <c r="M11" s="4"/>
    </row>
    <row r="12" spans="1:13" ht="15.75" thickBot="1" x14ac:dyDescent="0.3"/>
    <row r="13" spans="1:13" ht="15.75" thickBot="1" x14ac:dyDescent="0.3">
      <c r="A13" s="89" t="s">
        <v>324</v>
      </c>
      <c r="B13" s="90"/>
      <c r="C13" s="90"/>
      <c r="D13" s="91"/>
    </row>
    <row r="14" spans="1:13" ht="15.75" thickBot="1" x14ac:dyDescent="0.3">
      <c r="A14" s="1" t="s">
        <v>2087</v>
      </c>
    </row>
    <row r="15" spans="1:13" ht="45" customHeight="1" x14ac:dyDescent="0.25">
      <c r="A15" s="82" t="s">
        <v>326</v>
      </c>
      <c r="B15" s="83"/>
      <c r="C15" s="83"/>
      <c r="D15" s="94" t="s">
        <v>327</v>
      </c>
    </row>
    <row r="16" spans="1:13" ht="15.75" thickBot="1" x14ac:dyDescent="0.3">
      <c r="A16" s="92"/>
      <c r="B16" s="93"/>
      <c r="C16" s="93"/>
      <c r="D16" s="95"/>
    </row>
    <row r="17" spans="1:4" ht="51" x14ac:dyDescent="0.25">
      <c r="A17" s="17"/>
      <c r="B17" s="19">
        <v>3000714</v>
      </c>
      <c r="C17" s="19" t="s">
        <v>2075</v>
      </c>
      <c r="D17" s="23">
        <v>0.12295620222063332</v>
      </c>
    </row>
    <row r="18" spans="1:4" ht="51" x14ac:dyDescent="0.25">
      <c r="A18" s="17"/>
      <c r="B18" s="19">
        <v>3000715</v>
      </c>
      <c r="C18" s="19" t="s">
        <v>2076</v>
      </c>
      <c r="D18" s="23">
        <v>0.12660612574284191</v>
      </c>
    </row>
    <row r="19" spans="1:4" ht="51.75" thickBot="1" x14ac:dyDescent="0.3">
      <c r="A19" s="24"/>
      <c r="B19" s="26">
        <v>3000716</v>
      </c>
      <c r="C19" s="26" t="s">
        <v>2077</v>
      </c>
      <c r="D19" s="30">
        <v>9.9973815177492223E-2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topLeftCell="A11" workbookViewId="0">
      <selection activeCell="A15" sqref="A15:XFD4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134</v>
      </c>
      <c r="B1" s="49" t="s">
        <v>93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2074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138.23973000000004</v>
      </c>
      <c r="I6" s="14">
        <v>139.84603000000001</v>
      </c>
      <c r="J6" s="14">
        <v>16.99041984825908</v>
      </c>
      <c r="K6" s="14">
        <v>8.5627103074630213</v>
      </c>
      <c r="L6" s="14">
        <v>2.7865707946439215</v>
      </c>
      <c r="M6" s="14">
        <v>5.6411387461521372</v>
      </c>
      <c r="N6" s="15">
        <v>6.1229555872719596E-2</v>
      </c>
      <c r="O6" s="15">
        <v>8.1155547298031566E-2</v>
      </c>
      <c r="P6" s="16">
        <v>0.12149375887366326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SUM(H8:OFFSET(H6,MATCH("PROYECTOS",$A$8:$A$24,0),0))</f>
        <v>138.23973000000001</v>
      </c>
      <c r="I7" s="38">
        <f ca="1">SUM(I8:OFFSET(I6,MATCH("PROYECTOS",$A$8:$A$24,0),0))</f>
        <v>139.84603000000001</v>
      </c>
      <c r="J7" s="38">
        <f ca="1">SUM(J8:OFFSET(J6,MATCH("PROYECTOS",$A$8:$A$24,0),0))</f>
        <v>16.99041984825908</v>
      </c>
      <c r="K7" s="38">
        <f ca="1">SUM(K8:OFFSET(K6,MATCH("PROYECTOS",$A$8:$A$24,0),0))</f>
        <v>8.5627103074630213</v>
      </c>
      <c r="L7" s="38">
        <f ca="1">SUM(L8:OFFSET(L6,MATCH("PROYECTOS",$A$8:$A$24,0),0))</f>
        <v>2.7865707946439215</v>
      </c>
      <c r="M7" s="38">
        <f ca="1">SUM(M8:OFFSET(M6,MATCH("PROYECTOS",$A$8:$A$24,0),0))</f>
        <v>5.6411387461521372</v>
      </c>
      <c r="N7" s="39">
        <f ca="1">IFERROR(K7/I7,0)</f>
        <v>6.1229555872719596E-2</v>
      </c>
      <c r="O7" s="39">
        <f ca="1">IFERROR(SUM(K7,L7)/I7,0)</f>
        <v>8.1155547298031566E-2</v>
      </c>
      <c r="P7" s="40">
        <f ca="1">IFERROR(SUM(K7,L7,M7)/I7,0)</f>
        <v>0.12149375887366326</v>
      </c>
      <c r="Q7" s="64"/>
      <c r="R7" s="38"/>
      <c r="S7" s="40"/>
    </row>
    <row r="8" spans="1:19" ht="51" x14ac:dyDescent="0.25">
      <c r="A8" s="17"/>
      <c r="B8" s="19">
        <v>5005235</v>
      </c>
      <c r="C8" s="19" t="s">
        <v>2078</v>
      </c>
      <c r="D8" s="68">
        <v>3000714</v>
      </c>
      <c r="E8" s="19" t="s">
        <v>2075</v>
      </c>
      <c r="F8" s="69">
        <v>533</v>
      </c>
      <c r="G8" s="19" t="s">
        <v>899</v>
      </c>
      <c r="H8" s="20">
        <v>99.504573000000008</v>
      </c>
      <c r="I8" s="21">
        <v>99.538373000000007</v>
      </c>
      <c r="J8" s="21">
        <f t="shared" ref="J8:J14" si="0">SUM(K8,L8,M8)</f>
        <v>14.639309301978301</v>
      </c>
      <c r="K8" s="21">
        <v>7.4578870268305764</v>
      </c>
      <c r="L8" s="21">
        <v>2.1754570459656861</v>
      </c>
      <c r="M8" s="21">
        <v>5.0059652291820385</v>
      </c>
      <c r="N8" s="22">
        <f t="shared" ref="N8:N15" si="1">IFERROR(K8/I8,0)</f>
        <v>7.4924743112192271E-2</v>
      </c>
      <c r="O8" s="22">
        <f t="shared" ref="O8:O15" si="2">IFERROR(SUM(K8,L8)/I8,0)</f>
        <v>9.6780204281581558E-2</v>
      </c>
      <c r="P8" s="23">
        <f t="shared" ref="P8:P15" si="3">IFERROR(SUM(K8,L8,M8)/I8,0)</f>
        <v>0.14707201716044022</v>
      </c>
      <c r="Q8" s="70">
        <v>0</v>
      </c>
      <c r="R8" s="21">
        <v>0</v>
      </c>
      <c r="S8" s="23">
        <f>IFERROR(R8/Q8,0)</f>
        <v>0</v>
      </c>
    </row>
    <row r="9" spans="1:19" ht="51" x14ac:dyDescent="0.25">
      <c r="A9" s="17"/>
      <c r="B9" s="19">
        <v>5005236</v>
      </c>
      <c r="C9" s="19" t="s">
        <v>2079</v>
      </c>
      <c r="D9" s="68">
        <v>3000714</v>
      </c>
      <c r="E9" s="19" t="s">
        <v>2075</v>
      </c>
      <c r="F9" s="69">
        <v>46</v>
      </c>
      <c r="G9" s="19" t="s">
        <v>772</v>
      </c>
      <c r="H9" s="20">
        <v>23.263074000000007</v>
      </c>
      <c r="I9" s="21">
        <v>23.572374000000007</v>
      </c>
      <c r="J9" s="21">
        <f t="shared" si="0"/>
        <v>0.49792060168692842</v>
      </c>
      <c r="K9" s="21">
        <v>0.25135824363678694</v>
      </c>
      <c r="L9" s="21">
        <v>0.13663596933474764</v>
      </c>
      <c r="M9" s="21">
        <v>0.10992638871539384</v>
      </c>
      <c r="N9" s="22">
        <f t="shared" si="1"/>
        <v>1.0663255369899819E-2</v>
      </c>
      <c r="O9" s="22">
        <f t="shared" si="2"/>
        <v>1.645970036668918E-2</v>
      </c>
      <c r="P9" s="23">
        <f t="shared" si="3"/>
        <v>2.11230570873739E-2</v>
      </c>
      <c r="Q9" s="70">
        <v>0</v>
      </c>
      <c r="R9" s="21">
        <v>0</v>
      </c>
      <c r="S9" s="23">
        <f t="shared" ref="S9:S14" si="4">IFERROR(R9/Q9,0)</f>
        <v>0</v>
      </c>
    </row>
    <row r="10" spans="1:19" ht="51" x14ac:dyDescent="0.25">
      <c r="A10" s="17"/>
      <c r="B10" s="19">
        <v>5005237</v>
      </c>
      <c r="C10" s="19" t="s">
        <v>2080</v>
      </c>
      <c r="D10" s="68">
        <v>3000715</v>
      </c>
      <c r="E10" s="19" t="s">
        <v>2076</v>
      </c>
      <c r="F10" s="69">
        <v>117</v>
      </c>
      <c r="G10" s="19" t="s">
        <v>818</v>
      </c>
      <c r="H10" s="20">
        <v>5.0975169999999999</v>
      </c>
      <c r="I10" s="21">
        <v>5.1180170000000009</v>
      </c>
      <c r="J10" s="21">
        <f t="shared" si="0"/>
        <v>0.74151054257526994</v>
      </c>
      <c r="K10" s="21">
        <v>0.35434873681515455</v>
      </c>
      <c r="L10" s="21">
        <v>0.17343337502097711</v>
      </c>
      <c r="M10" s="21">
        <v>0.21372843073913828</v>
      </c>
      <c r="N10" s="22">
        <f t="shared" si="1"/>
        <v>6.9235552913394879E-2</v>
      </c>
      <c r="O10" s="22">
        <f t="shared" si="2"/>
        <v>0.10312238350051037</v>
      </c>
      <c r="P10" s="23">
        <f t="shared" si="3"/>
        <v>0.14488239147608728</v>
      </c>
      <c r="Q10" s="70">
        <v>0</v>
      </c>
      <c r="R10" s="21">
        <v>0</v>
      </c>
      <c r="S10" s="23">
        <f t="shared" si="4"/>
        <v>0</v>
      </c>
    </row>
    <row r="11" spans="1:19" ht="51" x14ac:dyDescent="0.25">
      <c r="A11" s="17"/>
      <c r="B11" s="19">
        <v>5005238</v>
      </c>
      <c r="C11" s="19" t="s">
        <v>2081</v>
      </c>
      <c r="D11" s="68">
        <v>3000715</v>
      </c>
      <c r="E11" s="19" t="s">
        <v>2076</v>
      </c>
      <c r="F11" s="69">
        <v>535</v>
      </c>
      <c r="G11" s="19" t="s">
        <v>768</v>
      </c>
      <c r="H11" s="20">
        <v>1.5744400000000001</v>
      </c>
      <c r="I11" s="21">
        <v>1.6444400000000001</v>
      </c>
      <c r="J11" s="21">
        <f t="shared" si="0"/>
        <v>0.11465793869729168</v>
      </c>
      <c r="K11" s="21">
        <v>5.9362198674534739E-2</v>
      </c>
      <c r="L11" s="21">
        <v>1.2992949913950724E-2</v>
      </c>
      <c r="M11" s="21">
        <v>4.2302790108806221E-2</v>
      </c>
      <c r="N11" s="22">
        <f t="shared" si="1"/>
        <v>3.6098731893249213E-2</v>
      </c>
      <c r="O11" s="22">
        <f t="shared" si="2"/>
        <v>4.3999871438596398E-2</v>
      </c>
      <c r="P11" s="23">
        <f t="shared" si="3"/>
        <v>6.9724610625679057E-2</v>
      </c>
      <c r="Q11" s="70">
        <v>1</v>
      </c>
      <c r="R11" s="21">
        <v>0</v>
      </c>
      <c r="S11" s="23">
        <f t="shared" si="4"/>
        <v>0</v>
      </c>
    </row>
    <row r="12" spans="1:19" ht="51" x14ac:dyDescent="0.25">
      <c r="A12" s="17"/>
      <c r="B12" s="19">
        <v>5005239</v>
      </c>
      <c r="C12" s="19" t="s">
        <v>2082</v>
      </c>
      <c r="D12" s="68">
        <v>3000716</v>
      </c>
      <c r="E12" s="19" t="s">
        <v>2077</v>
      </c>
      <c r="F12" s="69">
        <v>117</v>
      </c>
      <c r="G12" s="19" t="s">
        <v>818</v>
      </c>
      <c r="H12" s="20">
        <v>4.4895919999999991</v>
      </c>
      <c r="I12" s="21">
        <v>6.218894999999999</v>
      </c>
      <c r="J12" s="21">
        <f t="shared" si="0"/>
        <v>0.87930209303158335</v>
      </c>
      <c r="K12" s="21">
        <v>0.34969267138512805</v>
      </c>
      <c r="L12" s="21">
        <v>0.26446930464589968</v>
      </c>
      <c r="M12" s="21">
        <v>0.26514011700055562</v>
      </c>
      <c r="N12" s="22">
        <f t="shared" si="1"/>
        <v>5.6230676251187404E-2</v>
      </c>
      <c r="O12" s="22">
        <f t="shared" si="2"/>
        <v>9.8757412053271168E-2</v>
      </c>
      <c r="P12" s="23">
        <f t="shared" si="3"/>
        <v>0.14139201466363133</v>
      </c>
      <c r="Q12" s="70">
        <v>0</v>
      </c>
      <c r="R12" s="21">
        <v>0</v>
      </c>
      <c r="S12" s="23">
        <f t="shared" si="4"/>
        <v>0</v>
      </c>
    </row>
    <row r="13" spans="1:19" ht="51" x14ac:dyDescent="0.25">
      <c r="A13" s="17"/>
      <c r="B13" s="19">
        <v>5005240</v>
      </c>
      <c r="C13" s="19" t="s">
        <v>2083</v>
      </c>
      <c r="D13" s="68">
        <v>3000716</v>
      </c>
      <c r="E13" s="19" t="s">
        <v>2077</v>
      </c>
      <c r="F13" s="69">
        <v>6</v>
      </c>
      <c r="G13" s="19" t="s">
        <v>639</v>
      </c>
      <c r="H13" s="20">
        <v>3.584438</v>
      </c>
      <c r="I13" s="21">
        <v>2.3328729999999998</v>
      </c>
      <c r="J13" s="21">
        <f t="shared" si="0"/>
        <v>7.9346090438775718E-2</v>
      </c>
      <c r="K13" s="21">
        <v>4.6665020519867539E-2</v>
      </c>
      <c r="L13" s="21">
        <v>2.3582149762660265E-2</v>
      </c>
      <c r="M13" s="21">
        <v>9.0989201562479138E-3</v>
      </c>
      <c r="N13" s="22">
        <f t="shared" si="1"/>
        <v>2.0003240862176187E-2</v>
      </c>
      <c r="O13" s="22">
        <f t="shared" si="2"/>
        <v>3.011187076301531E-2</v>
      </c>
      <c r="P13" s="23">
        <f t="shared" si="3"/>
        <v>3.4012177447626052E-2</v>
      </c>
      <c r="Q13" s="70">
        <v>0</v>
      </c>
      <c r="R13" s="21">
        <v>0</v>
      </c>
      <c r="S13" s="23">
        <f t="shared" si="4"/>
        <v>0</v>
      </c>
    </row>
    <row r="14" spans="1:19" ht="51" x14ac:dyDescent="0.25">
      <c r="A14" s="17"/>
      <c r="B14" s="19">
        <v>5005241</v>
      </c>
      <c r="C14" s="19" t="s">
        <v>2084</v>
      </c>
      <c r="D14" s="68">
        <v>3000716</v>
      </c>
      <c r="E14" s="19" t="s">
        <v>2077</v>
      </c>
      <c r="F14" s="69">
        <v>166</v>
      </c>
      <c r="G14" s="19" t="s">
        <v>2085</v>
      </c>
      <c r="H14" s="20">
        <v>0.72609600000000019</v>
      </c>
      <c r="I14" s="21">
        <v>1.4210579999999999</v>
      </c>
      <c r="J14" s="21">
        <f t="shared" si="0"/>
        <v>3.8373279850929976E-2</v>
      </c>
      <c r="K14" s="21">
        <v>4.3396409600973129E-2</v>
      </c>
      <c r="L14" s="21">
        <v>0</v>
      </c>
      <c r="M14" s="21">
        <v>-5.0231297500431538E-3</v>
      </c>
      <c r="N14" s="22">
        <f t="shared" si="1"/>
        <v>3.0538098797496745E-2</v>
      </c>
      <c r="O14" s="22">
        <f t="shared" si="2"/>
        <v>3.0538098797496745E-2</v>
      </c>
      <c r="P14" s="23">
        <f t="shared" si="3"/>
        <v>2.7003317141826709E-2</v>
      </c>
      <c r="Q14" s="70">
        <v>0</v>
      </c>
      <c r="R14" s="21">
        <v>0</v>
      </c>
      <c r="S14" s="23">
        <f t="shared" si="4"/>
        <v>0</v>
      </c>
    </row>
    <row r="15" spans="1:19" ht="15.75" thickBot="1" x14ac:dyDescent="0.3">
      <c r="A15" s="41" t="s">
        <v>302</v>
      </c>
      <c r="B15" s="43"/>
      <c r="C15" s="43"/>
      <c r="D15" s="65"/>
      <c r="E15" s="43"/>
      <c r="F15" s="66"/>
      <c r="G15" s="43"/>
      <c r="H15" s="44">
        <f t="shared" ref="H15:M15" ca="1" si="5">OFFSET(H15,-MATCH("PROYECTOS",$A$8:$A$24,0)-1,0)-(OFFSET(H15,-MATCH("PROYECTOS",$A$8:$A$24,0),0))</f>
        <v>0</v>
      </c>
      <c r="I15" s="45">
        <f t="shared" ca="1" si="5"/>
        <v>0</v>
      </c>
      <c r="J15" s="45">
        <f t="shared" ca="1" si="5"/>
        <v>0</v>
      </c>
      <c r="K15" s="45">
        <f t="shared" ca="1" si="5"/>
        <v>0</v>
      </c>
      <c r="L15" s="45">
        <f t="shared" ca="1" si="5"/>
        <v>0</v>
      </c>
      <c r="M15" s="45">
        <f t="shared" ca="1" si="5"/>
        <v>0</v>
      </c>
      <c r="N15" s="46">
        <f t="shared" ca="1" si="1"/>
        <v>0</v>
      </c>
      <c r="O15" s="46">
        <f t="shared" ca="1" si="2"/>
        <v>0</v>
      </c>
      <c r="P15" s="47">
        <f t="shared" ca="1" si="3"/>
        <v>0</v>
      </c>
      <c r="Q15" s="67"/>
      <c r="R15" s="45"/>
      <c r="S15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135</v>
      </c>
      <c r="B1" s="50" t="s">
        <v>94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2088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5207.2532589999973</v>
      </c>
      <c r="E6" s="14">
        <v>5407.7814820000021</v>
      </c>
      <c r="F6" s="14">
        <v>1612.9518644786795</v>
      </c>
      <c r="G6" s="14">
        <v>784.33632042135832</v>
      </c>
      <c r="H6" s="14">
        <v>385.05114549638711</v>
      </c>
      <c r="I6" s="14">
        <v>443.56439856093402</v>
      </c>
      <c r="J6" s="15">
        <v>0.14503846411546961</v>
      </c>
      <c r="K6" s="15">
        <v>0.21624162696109195</v>
      </c>
      <c r="L6" s="16">
        <v>0.29826498534518242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5207.2532590000019</v>
      </c>
      <c r="E7" s="38">
        <f ca="1">SUM(E8:OFFSET(E6,MATCH("GOBIERNOS REGIONALES",$A$8:$A$50,0),0))</f>
        <v>5407.7814820000003</v>
      </c>
      <c r="F7" s="38">
        <f ca="1">SUM(F8:OFFSET(F6,MATCH("GOBIERNOS REGIONALES",$A$8:$A$50,0),0))</f>
        <v>1612.9518644786795</v>
      </c>
      <c r="G7" s="38">
        <f ca="1">SUM(G8:OFFSET(G6,MATCH("GOBIERNOS REGIONALES",$A$8:$A$50,0),0))</f>
        <v>784.33632042135832</v>
      </c>
      <c r="H7" s="38">
        <f ca="1">SUM(H8:OFFSET(H6,MATCH("GOBIERNOS REGIONALES",$A$8:$A$50,0),0))</f>
        <v>385.05114549638711</v>
      </c>
      <c r="I7" s="38">
        <f ca="1">SUM(I8:OFFSET(I6,MATCH("GOBIERNOS REGIONALES",$A$8:$A$50,0),0))</f>
        <v>443.56439856093402</v>
      </c>
      <c r="J7" s="39">
        <f ca="1">IFERROR(G7/E7,0)</f>
        <v>0.14503846411546964</v>
      </c>
      <c r="K7" s="39">
        <f ca="1">IFERROR(SUM(G7,H7)/E7,0)</f>
        <v>0.21624162696109203</v>
      </c>
      <c r="L7" s="40">
        <f ca="1">IFERROR(SUM(G7,H7,I7)/E7,0)</f>
        <v>0.29826498534518253</v>
      </c>
      <c r="M7" s="4"/>
    </row>
    <row r="8" spans="1:13" x14ac:dyDescent="0.25">
      <c r="A8" s="17"/>
      <c r="B8" s="18">
        <v>26</v>
      </c>
      <c r="C8" s="19" t="s">
        <v>123</v>
      </c>
      <c r="D8" s="20">
        <v>5207.2532590000019</v>
      </c>
      <c r="E8" s="21">
        <v>5407.7814820000003</v>
      </c>
      <c r="F8" s="21">
        <f t="shared" ref="F8:F10" si="0">SUM(G8,H8,I8)</f>
        <v>1612.9518644786795</v>
      </c>
      <c r="G8" s="21">
        <v>784.33632042135832</v>
      </c>
      <c r="H8" s="21">
        <v>385.05114549638711</v>
      </c>
      <c r="I8" s="21">
        <v>443.56439856093402</v>
      </c>
      <c r="J8" s="22">
        <f t="shared" ref="J8:J10" si="1">IFERROR(G8/E8,0)</f>
        <v>0.14503846411546964</v>
      </c>
      <c r="K8" s="22">
        <f t="shared" ref="K8:K10" si="2">IFERROR(SUM(G8,H8)/E8,0)</f>
        <v>0.21624162696109203</v>
      </c>
      <c r="L8" s="23">
        <f t="shared" ref="L8:L10" si="3">IFERROR(SUM(G8,H8,I8)/E8,0)</f>
        <v>0.29826498534518253</v>
      </c>
      <c r="M8" s="4"/>
    </row>
    <row r="9" spans="1:13" ht="15.75" thickBot="1" x14ac:dyDescent="0.3">
      <c r="A9" s="41" t="s">
        <v>214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241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135</v>
      </c>
      <c r="B1" s="51" t="s">
        <v>94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2089</v>
      </c>
      <c r="N2" s="72" t="s">
        <v>2121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5207.2532589999973</v>
      </c>
      <c r="E6" s="14">
        <f ca="1">SUM(E7:OFFSET(E7,50,0))</f>
        <v>5407.7814820000021</v>
      </c>
      <c r="F6" s="14">
        <f ca="1">SUM(F7:OFFSET(F7,50,0))</f>
        <v>1612.9518644786795</v>
      </c>
      <c r="G6" s="14">
        <f ca="1">SUM(G7:OFFSET(G7,50,0))</f>
        <v>784.33632042135832</v>
      </c>
      <c r="H6" s="14">
        <f ca="1">SUM(H7:OFFSET(H7,50,0))</f>
        <v>385.05114549638711</v>
      </c>
      <c r="I6" s="14">
        <f ca="1">SUM(I7:OFFSET(I7,50,0))</f>
        <v>443.56439856093402</v>
      </c>
      <c r="J6" s="15">
        <f ca="1">IFERROR(G6/E6,0)</f>
        <v>0.14503846411546961</v>
      </c>
      <c r="K6" s="15">
        <f ca="1">IFERROR(SUM(G6,H6)/E6,0)</f>
        <v>0.21624162696109195</v>
      </c>
      <c r="L6" s="16">
        <f ca="1">IFERROR(SUM(G6,H6,I6)/E6,0)</f>
        <v>0.29826498534518242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</v>
      </c>
      <c r="C7" s="19" t="s">
        <v>258</v>
      </c>
      <c r="D7" s="20">
        <v>13.852850999999999</v>
      </c>
      <c r="E7" s="21">
        <v>25.648673000000002</v>
      </c>
      <c r="F7" s="21">
        <f t="shared" ref="F7:F32" si="0">SUM(G7,H7,I7)</f>
        <v>8.8361499829916283</v>
      </c>
      <c r="G7" s="21">
        <v>4.5760312303900719</v>
      </c>
      <c r="H7" s="21">
        <v>2.0471197189763188</v>
      </c>
      <c r="I7" s="21">
        <v>2.2129990336252376</v>
      </c>
      <c r="J7" s="22">
        <f t="shared" ref="J7:J32" si="1">IFERROR(G7/E7,0)</f>
        <v>0.17841200713931951</v>
      </c>
      <c r="K7" s="22">
        <f t="shared" ref="K7:K32" si="2">IFERROR(SUM(G7,H7)/E7,0)</f>
        <v>0.25822587193366264</v>
      </c>
      <c r="L7" s="23">
        <f t="shared" ref="L7:L32" si="3">IFERROR(SUM(G7,H7,I7)/E7,0)</f>
        <v>0.34450710112728355</v>
      </c>
      <c r="M7" s="4"/>
      <c r="N7" t="s">
        <v>263</v>
      </c>
      <c r="O7" s="5">
        <v>2.2788412957452238</v>
      </c>
      <c r="P7" s="71">
        <v>0.43018953363097401</v>
      </c>
    </row>
    <row r="8" spans="1:16" x14ac:dyDescent="0.25">
      <c r="A8" s="17"/>
      <c r="B8" s="55">
        <v>2</v>
      </c>
      <c r="C8" s="19" t="s">
        <v>259</v>
      </c>
      <c r="D8" s="20">
        <v>3.2471199999999998</v>
      </c>
      <c r="E8" s="21">
        <v>4.2574059999999996</v>
      </c>
      <c r="F8" s="21">
        <f t="shared" si="0"/>
        <v>1.4943550424650311</v>
      </c>
      <c r="G8" s="21">
        <v>0.74357238505035639</v>
      </c>
      <c r="H8" s="21">
        <v>0.36660098563879728</v>
      </c>
      <c r="I8" s="21">
        <v>0.38418167177587748</v>
      </c>
      <c r="J8" s="22">
        <f t="shared" si="1"/>
        <v>0.17465385848809262</v>
      </c>
      <c r="K8" s="22">
        <f t="shared" si="2"/>
        <v>0.26076286139709337</v>
      </c>
      <c r="L8" s="23">
        <f t="shared" si="3"/>
        <v>0.35100130043153771</v>
      </c>
      <c r="M8" s="4"/>
      <c r="N8" t="s">
        <v>469</v>
      </c>
      <c r="O8" s="5">
        <v>12.18866810851614</v>
      </c>
      <c r="P8" s="71">
        <v>0.4091622103792244</v>
      </c>
    </row>
    <row r="9" spans="1:16" x14ac:dyDescent="0.25">
      <c r="A9" s="17"/>
      <c r="B9" s="55">
        <v>3</v>
      </c>
      <c r="C9" s="19" t="s">
        <v>260</v>
      </c>
      <c r="D9" s="20">
        <v>3.4838170000000002</v>
      </c>
      <c r="E9" s="21">
        <v>4.7992170000000005</v>
      </c>
      <c r="F9" s="21">
        <f t="shared" si="0"/>
        <v>1.5962122568162158</v>
      </c>
      <c r="G9" s="21">
        <v>0.82801709626801312</v>
      </c>
      <c r="H9" s="21">
        <v>0.3766454515280202</v>
      </c>
      <c r="I9" s="21">
        <v>0.39154970902018249</v>
      </c>
      <c r="J9" s="22">
        <f t="shared" si="1"/>
        <v>0.17253170595703696</v>
      </c>
      <c r="K9" s="22">
        <f t="shared" si="2"/>
        <v>0.25101231050732509</v>
      </c>
      <c r="L9" s="23">
        <f t="shared" si="3"/>
        <v>0.33259847529632763</v>
      </c>
      <c r="M9" s="4"/>
      <c r="N9" t="s">
        <v>259</v>
      </c>
      <c r="O9" s="5">
        <v>1.4943550424650311</v>
      </c>
      <c r="P9" s="71">
        <v>0.35100130043153771</v>
      </c>
    </row>
    <row r="10" spans="1:16" x14ac:dyDescent="0.25">
      <c r="A10" s="17"/>
      <c r="B10" s="55">
        <v>4</v>
      </c>
      <c r="C10" s="19" t="s">
        <v>261</v>
      </c>
      <c r="D10" s="20">
        <v>87.530087000000009</v>
      </c>
      <c r="E10" s="21">
        <v>125.71182200000001</v>
      </c>
      <c r="F10" s="21">
        <f t="shared" si="0"/>
        <v>41.055057815203327</v>
      </c>
      <c r="G10" s="21">
        <v>20.330429931957042</v>
      </c>
      <c r="H10" s="21">
        <v>10.276715170693933</v>
      </c>
      <c r="I10" s="21">
        <v>10.447912712552352</v>
      </c>
      <c r="J10" s="22">
        <f t="shared" si="1"/>
        <v>0.16172249839762118</v>
      </c>
      <c r="K10" s="22">
        <f t="shared" si="2"/>
        <v>0.2434706984252521</v>
      </c>
      <c r="L10" s="23">
        <f t="shared" si="3"/>
        <v>0.32658072376998343</v>
      </c>
      <c r="M10" s="4"/>
      <c r="N10" t="s">
        <v>266</v>
      </c>
      <c r="O10" s="5">
        <v>1.6675410378957167</v>
      </c>
      <c r="P10" s="71">
        <v>0.34965066991749216</v>
      </c>
    </row>
    <row r="11" spans="1:16" x14ac:dyDescent="0.25">
      <c r="A11" s="17"/>
      <c r="B11" s="55">
        <v>5</v>
      </c>
      <c r="C11" s="19" t="s">
        <v>262</v>
      </c>
      <c r="D11" s="20">
        <v>10.507137</v>
      </c>
      <c r="E11" s="21">
        <v>44.913943000000003</v>
      </c>
      <c r="F11" s="21">
        <f t="shared" si="0"/>
        <v>14.068128167418763</v>
      </c>
      <c r="G11" s="21">
        <v>7.217978369211778</v>
      </c>
      <c r="H11" s="21">
        <v>3.0773341909516603</v>
      </c>
      <c r="I11" s="21">
        <v>3.7728156072553247</v>
      </c>
      <c r="J11" s="22">
        <f t="shared" si="1"/>
        <v>0.16070685152741493</v>
      </c>
      <c r="K11" s="22">
        <f t="shared" si="2"/>
        <v>0.22922308469250713</v>
      </c>
      <c r="L11" s="23">
        <f t="shared" si="3"/>
        <v>0.31322407314402928</v>
      </c>
      <c r="M11" s="4"/>
      <c r="N11" t="s">
        <v>281</v>
      </c>
      <c r="O11" s="5">
        <v>10.678367985819932</v>
      </c>
      <c r="P11" s="71">
        <v>0.34928662467128541</v>
      </c>
    </row>
    <row r="12" spans="1:16" x14ac:dyDescent="0.25">
      <c r="A12" s="17"/>
      <c r="B12" s="55">
        <v>6</v>
      </c>
      <c r="C12" s="19" t="s">
        <v>263</v>
      </c>
      <c r="D12" s="20">
        <v>4.2942209999999994</v>
      </c>
      <c r="E12" s="21">
        <v>5.2972959999999993</v>
      </c>
      <c r="F12" s="21">
        <f t="shared" si="0"/>
        <v>2.2788412957452238</v>
      </c>
      <c r="G12" s="21">
        <v>1.0610809514764696</v>
      </c>
      <c r="H12" s="21">
        <v>0.55648537166416645</v>
      </c>
      <c r="I12" s="21">
        <v>0.66127497260458767</v>
      </c>
      <c r="J12" s="22">
        <f t="shared" si="1"/>
        <v>0.2003061470373696</v>
      </c>
      <c r="K12" s="22">
        <f t="shared" si="2"/>
        <v>0.30535698272111589</v>
      </c>
      <c r="L12" s="23">
        <f t="shared" si="3"/>
        <v>0.43018953363097401</v>
      </c>
      <c r="M12" s="4"/>
      <c r="N12" t="s">
        <v>258</v>
      </c>
      <c r="O12" s="5">
        <v>8.8361499829916283</v>
      </c>
      <c r="P12" s="71">
        <v>0.34450710112728355</v>
      </c>
    </row>
    <row r="13" spans="1:16" x14ac:dyDescent="0.25">
      <c r="A13" s="17"/>
      <c r="B13" s="55">
        <v>7</v>
      </c>
      <c r="C13" s="19" t="s">
        <v>264</v>
      </c>
      <c r="D13" s="20">
        <v>1650.6806709999996</v>
      </c>
      <c r="E13" s="21">
        <v>1853.6010560000002</v>
      </c>
      <c r="F13" s="21">
        <f t="shared" si="0"/>
        <v>500.92039590090189</v>
      </c>
      <c r="G13" s="21">
        <v>274.21641434312733</v>
      </c>
      <c r="H13" s="21">
        <v>116.38855196299301</v>
      </c>
      <c r="I13" s="21">
        <v>110.31542959478156</v>
      </c>
      <c r="J13" s="22">
        <f t="shared" si="1"/>
        <v>0.14793712673798093</v>
      </c>
      <c r="K13" s="22">
        <f t="shared" si="2"/>
        <v>0.2107276347527719</v>
      </c>
      <c r="L13" s="23">
        <f t="shared" si="3"/>
        <v>0.27024175147044255</v>
      </c>
      <c r="M13" s="4"/>
      <c r="N13" t="s">
        <v>271</v>
      </c>
      <c r="O13" s="5">
        <v>14.627206664532423</v>
      </c>
      <c r="P13" s="71">
        <v>0.34098428593387131</v>
      </c>
    </row>
    <row r="14" spans="1:16" x14ac:dyDescent="0.25">
      <c r="A14" s="17"/>
      <c r="B14" s="55">
        <v>8</v>
      </c>
      <c r="C14" s="19" t="s">
        <v>265</v>
      </c>
      <c r="D14" s="20">
        <v>74.993369000000001</v>
      </c>
      <c r="E14" s="21">
        <v>118.52186500000001</v>
      </c>
      <c r="F14" s="21">
        <f t="shared" si="0"/>
        <v>37.001510662143119</v>
      </c>
      <c r="G14" s="21">
        <v>19.634021358564496</v>
      </c>
      <c r="H14" s="21">
        <v>7.1200074247317389</v>
      </c>
      <c r="I14" s="21">
        <v>10.247481878846884</v>
      </c>
      <c r="J14" s="22">
        <f t="shared" si="1"/>
        <v>0.16565737772152417</v>
      </c>
      <c r="K14" s="22">
        <f t="shared" si="2"/>
        <v>0.22573074413987862</v>
      </c>
      <c r="L14" s="23">
        <f t="shared" si="3"/>
        <v>0.31219143119409332</v>
      </c>
      <c r="M14" s="4"/>
      <c r="N14" t="s">
        <v>270</v>
      </c>
      <c r="O14" s="5">
        <v>6.7496432457119226</v>
      </c>
      <c r="P14" s="71">
        <v>0.33975941676443061</v>
      </c>
    </row>
    <row r="15" spans="1:16" x14ac:dyDescent="0.25">
      <c r="A15" s="17"/>
      <c r="B15" s="55">
        <v>9</v>
      </c>
      <c r="C15" s="19" t="s">
        <v>266</v>
      </c>
      <c r="D15" s="20">
        <v>2.8383970000000001</v>
      </c>
      <c r="E15" s="21">
        <v>4.7691629999999998</v>
      </c>
      <c r="F15" s="21">
        <f t="shared" si="0"/>
        <v>1.6675410378957167</v>
      </c>
      <c r="G15" s="21">
        <v>0.7442737715318799</v>
      </c>
      <c r="H15" s="21">
        <v>0.36339873354882002</v>
      </c>
      <c r="I15" s="21">
        <v>0.55986853281501681</v>
      </c>
      <c r="J15" s="22">
        <f t="shared" si="1"/>
        <v>0.15605962126517378</v>
      </c>
      <c r="K15" s="22">
        <f t="shared" si="2"/>
        <v>0.23225721265570079</v>
      </c>
      <c r="L15" s="23">
        <f t="shared" si="3"/>
        <v>0.34965066991749216</v>
      </c>
      <c r="M15" s="4"/>
      <c r="N15" t="s">
        <v>268</v>
      </c>
      <c r="O15" s="5">
        <v>5.3666117435786873</v>
      </c>
      <c r="P15" s="71">
        <v>0.33724909155970972</v>
      </c>
    </row>
    <row r="16" spans="1:16" x14ac:dyDescent="0.25">
      <c r="A16" s="17"/>
      <c r="B16" s="55">
        <v>10</v>
      </c>
      <c r="C16" s="19" t="s">
        <v>267</v>
      </c>
      <c r="D16" s="20">
        <v>5.0109069999999996</v>
      </c>
      <c r="E16" s="21">
        <v>6.9269209999999992</v>
      </c>
      <c r="F16" s="21">
        <f t="shared" si="0"/>
        <v>2.2910431786440313</v>
      </c>
      <c r="G16" s="21">
        <v>1.2563923387788236</v>
      </c>
      <c r="H16" s="21">
        <v>0.50536465994082391</v>
      </c>
      <c r="I16" s="21">
        <v>0.52928617992438376</v>
      </c>
      <c r="J16" s="22">
        <f t="shared" si="1"/>
        <v>0.18137818213587592</v>
      </c>
      <c r="K16" s="22">
        <f t="shared" si="2"/>
        <v>0.25433479012098559</v>
      </c>
      <c r="L16" s="23">
        <f t="shared" si="3"/>
        <v>0.33074481124355709</v>
      </c>
      <c r="M16" s="4"/>
      <c r="N16" t="s">
        <v>275</v>
      </c>
      <c r="O16" s="5">
        <v>9.8206481039524078</v>
      </c>
      <c r="P16" s="71">
        <v>0.33626697561761043</v>
      </c>
    </row>
    <row r="17" spans="1:16" x14ac:dyDescent="0.25">
      <c r="A17" s="17"/>
      <c r="B17" s="55">
        <v>11</v>
      </c>
      <c r="C17" s="19" t="s">
        <v>268</v>
      </c>
      <c r="D17" s="20">
        <v>15.22367</v>
      </c>
      <c r="E17" s="21">
        <v>15.912901999999999</v>
      </c>
      <c r="F17" s="21">
        <f t="shared" si="0"/>
        <v>5.3666117435786873</v>
      </c>
      <c r="G17" s="21">
        <v>2.7318618397694081</v>
      </c>
      <c r="H17" s="21">
        <v>1.3116672683972865</v>
      </c>
      <c r="I17" s="21">
        <v>1.3230826354119927</v>
      </c>
      <c r="J17" s="22">
        <f t="shared" si="1"/>
        <v>0.17167590422975068</v>
      </c>
      <c r="K17" s="22">
        <f t="shared" si="2"/>
        <v>0.25410381514111596</v>
      </c>
      <c r="L17" s="23">
        <f t="shared" si="3"/>
        <v>0.33724909155970972</v>
      </c>
      <c r="M17" s="4"/>
      <c r="N17" t="s">
        <v>272</v>
      </c>
      <c r="O17" s="5">
        <v>761.06491043478309</v>
      </c>
      <c r="P17" s="71">
        <v>0.33583942170142483</v>
      </c>
    </row>
    <row r="18" spans="1:16" x14ac:dyDescent="0.25">
      <c r="A18" s="17"/>
      <c r="B18" s="55">
        <v>12</v>
      </c>
      <c r="C18" s="19" t="s">
        <v>269</v>
      </c>
      <c r="D18" s="20">
        <v>57.878555999999996</v>
      </c>
      <c r="E18" s="21">
        <v>103.987359</v>
      </c>
      <c r="F18" s="21">
        <f t="shared" si="0"/>
        <v>25.374171654693782</v>
      </c>
      <c r="G18" s="21">
        <v>13.569445542991161</v>
      </c>
      <c r="H18" s="21">
        <v>5.5588817959651351</v>
      </c>
      <c r="I18" s="21">
        <v>6.2458443157374859</v>
      </c>
      <c r="J18" s="22">
        <f t="shared" si="1"/>
        <v>0.13049129887981059</v>
      </c>
      <c r="K18" s="22">
        <f t="shared" si="2"/>
        <v>0.18394858300955885</v>
      </c>
      <c r="L18" s="23">
        <f t="shared" si="3"/>
        <v>0.24401207895561405</v>
      </c>
      <c r="M18" s="4"/>
      <c r="N18" t="s">
        <v>279</v>
      </c>
      <c r="O18" s="5">
        <v>8.4164776689140126</v>
      </c>
      <c r="P18" s="71">
        <v>0.33458895138013939</v>
      </c>
    </row>
    <row r="19" spans="1:16" x14ac:dyDescent="0.25">
      <c r="A19" s="17"/>
      <c r="B19" s="55">
        <v>13</v>
      </c>
      <c r="C19" s="19" t="s">
        <v>270</v>
      </c>
      <c r="D19" s="20">
        <v>10.842607000000001</v>
      </c>
      <c r="E19" s="21">
        <v>19.865948999999997</v>
      </c>
      <c r="F19" s="21">
        <f t="shared" si="0"/>
        <v>6.7496432457119226</v>
      </c>
      <c r="G19" s="21">
        <v>3.5795661527663469</v>
      </c>
      <c r="H19" s="21">
        <v>1.5825117919594049</v>
      </c>
      <c r="I19" s="21">
        <v>1.5875653009861708</v>
      </c>
      <c r="J19" s="22">
        <f t="shared" si="1"/>
        <v>0.18018601340244794</v>
      </c>
      <c r="K19" s="22">
        <f t="shared" si="2"/>
        <v>0.25984552485893087</v>
      </c>
      <c r="L19" s="23">
        <f t="shared" si="3"/>
        <v>0.33975941676443061</v>
      </c>
      <c r="M19" s="4"/>
      <c r="N19" t="s">
        <v>260</v>
      </c>
      <c r="O19" s="5">
        <v>1.5962122568162158</v>
      </c>
      <c r="P19" s="71">
        <v>0.33259847529632763</v>
      </c>
    </row>
    <row r="20" spans="1:16" x14ac:dyDescent="0.25">
      <c r="A20" s="17"/>
      <c r="B20" s="55">
        <v>14</v>
      </c>
      <c r="C20" s="19" t="s">
        <v>271</v>
      </c>
      <c r="D20" s="20">
        <v>31.955282</v>
      </c>
      <c r="E20" s="21">
        <v>42.897010999999999</v>
      </c>
      <c r="F20" s="21">
        <f t="shared" si="0"/>
        <v>14.627206664532423</v>
      </c>
      <c r="G20" s="21">
        <v>7.4982707565650344</v>
      </c>
      <c r="H20" s="21">
        <v>3.5419351658783853</v>
      </c>
      <c r="I20" s="21">
        <v>3.5870007420890033</v>
      </c>
      <c r="J20" s="22">
        <f t="shared" si="1"/>
        <v>0.17479704487021333</v>
      </c>
      <c r="K20" s="22">
        <f t="shared" si="2"/>
        <v>0.25736538898813766</v>
      </c>
      <c r="L20" s="23">
        <f t="shared" si="3"/>
        <v>0.34098428593387131</v>
      </c>
      <c r="M20" s="4"/>
      <c r="N20" t="s">
        <v>267</v>
      </c>
      <c r="O20" s="5">
        <v>2.2910431786440313</v>
      </c>
      <c r="P20" s="71">
        <v>0.33074481124355709</v>
      </c>
    </row>
    <row r="21" spans="1:16" x14ac:dyDescent="0.25">
      <c r="A21" s="17"/>
      <c r="B21" s="55">
        <v>15</v>
      </c>
      <c r="C21" s="19" t="s">
        <v>272</v>
      </c>
      <c r="D21" s="20">
        <v>2626.923522999999</v>
      </c>
      <c r="E21" s="21">
        <v>2266.157161000001</v>
      </c>
      <c r="F21" s="21">
        <f t="shared" si="0"/>
        <v>761.06491043478309</v>
      </c>
      <c r="G21" s="21">
        <v>328.38531888875877</v>
      </c>
      <c r="H21" s="21">
        <v>188.58260304719443</v>
      </c>
      <c r="I21" s="21">
        <v>244.09698849882989</v>
      </c>
      <c r="J21" s="22">
        <f t="shared" si="1"/>
        <v>0.14490844877848197</v>
      </c>
      <c r="K21" s="22">
        <f t="shared" si="2"/>
        <v>0.22812536166195446</v>
      </c>
      <c r="L21" s="23">
        <f t="shared" si="3"/>
        <v>0.33583942170142483</v>
      </c>
      <c r="M21" s="4"/>
      <c r="N21" t="s">
        <v>261</v>
      </c>
      <c r="O21" s="5">
        <v>41.055057815203327</v>
      </c>
      <c r="P21" s="71">
        <v>0.32658072376998343</v>
      </c>
    </row>
    <row r="22" spans="1:16" x14ac:dyDescent="0.25">
      <c r="A22" s="17"/>
      <c r="B22" s="55">
        <v>16</v>
      </c>
      <c r="C22" s="19" t="s">
        <v>273</v>
      </c>
      <c r="D22" s="20">
        <v>126.58275400000001</v>
      </c>
      <c r="E22" s="21">
        <v>150.054688</v>
      </c>
      <c r="F22" s="21">
        <f t="shared" si="0"/>
        <v>43.380742611028836</v>
      </c>
      <c r="G22" s="21">
        <v>21.508198525305488</v>
      </c>
      <c r="H22" s="21">
        <v>10.201585227798205</v>
      </c>
      <c r="I22" s="21">
        <v>11.670958857925143</v>
      </c>
      <c r="J22" s="22">
        <f t="shared" si="1"/>
        <v>0.14333573187200582</v>
      </c>
      <c r="K22" s="22">
        <f t="shared" si="2"/>
        <v>0.21132151334787816</v>
      </c>
      <c r="L22" s="23">
        <f t="shared" si="3"/>
        <v>0.28909954889932421</v>
      </c>
      <c r="M22" s="4"/>
      <c r="N22" t="s">
        <v>274</v>
      </c>
      <c r="O22" s="5">
        <v>1.5483585392357782</v>
      </c>
      <c r="P22" s="71">
        <v>0.32482812310564019</v>
      </c>
    </row>
    <row r="23" spans="1:16" x14ac:dyDescent="0.25">
      <c r="A23" s="17"/>
      <c r="B23" s="55">
        <v>17</v>
      </c>
      <c r="C23" s="19" t="s">
        <v>274</v>
      </c>
      <c r="D23" s="20">
        <v>3.5363509999999998</v>
      </c>
      <c r="E23" s="21">
        <v>4.7667010000000003</v>
      </c>
      <c r="F23" s="21">
        <f t="shared" si="0"/>
        <v>1.5483585392357782</v>
      </c>
      <c r="G23" s="21">
        <v>0.75318173703271896</v>
      </c>
      <c r="H23" s="21">
        <v>0.393104579357896</v>
      </c>
      <c r="I23" s="21">
        <v>0.4020722228451632</v>
      </c>
      <c r="J23" s="22">
        <f t="shared" si="1"/>
        <v>0.15800901651534655</v>
      </c>
      <c r="K23" s="22">
        <f t="shared" si="2"/>
        <v>0.24047791468158269</v>
      </c>
      <c r="L23" s="23">
        <f t="shared" si="3"/>
        <v>0.32482812310564019</v>
      </c>
      <c r="M23" s="4"/>
      <c r="N23" t="s">
        <v>262</v>
      </c>
      <c r="O23" s="5">
        <v>14.068128167418763</v>
      </c>
      <c r="P23" s="71">
        <v>0.31322407314402928</v>
      </c>
    </row>
    <row r="24" spans="1:16" x14ac:dyDescent="0.25">
      <c r="A24" s="17"/>
      <c r="B24" s="55">
        <v>18</v>
      </c>
      <c r="C24" s="19" t="s">
        <v>275</v>
      </c>
      <c r="D24" s="20">
        <v>15.822426</v>
      </c>
      <c r="E24" s="21">
        <v>29.204913999999995</v>
      </c>
      <c r="F24" s="21">
        <f t="shared" si="0"/>
        <v>9.8206481039524078</v>
      </c>
      <c r="G24" s="21">
        <v>5.6710344757884741</v>
      </c>
      <c r="H24" s="21">
        <v>2.0138726877048612</v>
      </c>
      <c r="I24" s="21">
        <v>2.1357409404590726</v>
      </c>
      <c r="J24" s="22">
        <f t="shared" si="1"/>
        <v>0.19418083120492924</v>
      </c>
      <c r="K24" s="22">
        <f t="shared" si="2"/>
        <v>0.26313746938249283</v>
      </c>
      <c r="L24" s="23">
        <f t="shared" si="3"/>
        <v>0.33626697561761043</v>
      </c>
      <c r="M24" s="4"/>
      <c r="N24" t="s">
        <v>265</v>
      </c>
      <c r="O24" s="5">
        <v>37.001510662143119</v>
      </c>
      <c r="P24" s="71">
        <v>0.31219143119409332</v>
      </c>
    </row>
    <row r="25" spans="1:16" x14ac:dyDescent="0.25">
      <c r="A25" s="17"/>
      <c r="B25" s="55">
        <v>19</v>
      </c>
      <c r="C25" s="19" t="s">
        <v>276</v>
      </c>
      <c r="D25" s="20">
        <v>1.4813490000000002</v>
      </c>
      <c r="E25" s="21">
        <v>1.0116969999999998</v>
      </c>
      <c r="F25" s="21">
        <f t="shared" si="0"/>
        <v>0.15719299903139472</v>
      </c>
      <c r="G25" s="21">
        <v>8.2412998657673597E-2</v>
      </c>
      <c r="H25" s="21">
        <v>3.7290000356733799E-2</v>
      </c>
      <c r="I25" s="21">
        <v>3.7490000016987324E-2</v>
      </c>
      <c r="J25" s="22">
        <f t="shared" si="1"/>
        <v>8.1460159175794342E-2</v>
      </c>
      <c r="K25" s="22">
        <f t="shared" si="2"/>
        <v>0.11831902142084776</v>
      </c>
      <c r="L25" s="23">
        <f t="shared" si="3"/>
        <v>0.15537557097766894</v>
      </c>
      <c r="M25" s="4"/>
      <c r="N25" t="s">
        <v>280</v>
      </c>
      <c r="O25" s="5">
        <v>23.88705028075492</v>
      </c>
      <c r="P25" s="71">
        <v>0.31202530317484672</v>
      </c>
    </row>
    <row r="26" spans="1:16" x14ac:dyDescent="0.25">
      <c r="A26" s="17"/>
      <c r="B26" s="55">
        <v>20</v>
      </c>
      <c r="C26" s="19" t="s">
        <v>277</v>
      </c>
      <c r="D26" s="20">
        <v>253.07030200000003</v>
      </c>
      <c r="E26" s="21">
        <v>275.42129600000004</v>
      </c>
      <c r="F26" s="21">
        <f t="shared" si="0"/>
        <v>40.281600877271558</v>
      </c>
      <c r="G26" s="21">
        <v>20.489292320678942</v>
      </c>
      <c r="H26" s="21">
        <v>9.853028615063522</v>
      </c>
      <c r="I26" s="21">
        <v>9.9392799415290938</v>
      </c>
      <c r="J26" s="22">
        <f t="shared" si="1"/>
        <v>7.4392549226400193E-2</v>
      </c>
      <c r="K26" s="22">
        <f t="shared" si="2"/>
        <v>0.11016693834649031</v>
      </c>
      <c r="L26" s="23">
        <f t="shared" si="3"/>
        <v>0.14625448889497475</v>
      </c>
      <c r="M26" s="4"/>
      <c r="N26" t="s">
        <v>273</v>
      </c>
      <c r="O26" s="5">
        <v>43.380742611028836</v>
      </c>
      <c r="P26" s="71">
        <v>0.28909954889932421</v>
      </c>
    </row>
    <row r="27" spans="1:16" x14ac:dyDescent="0.25">
      <c r="A27" s="17"/>
      <c r="B27" s="55">
        <v>21</v>
      </c>
      <c r="C27" s="19" t="s">
        <v>278</v>
      </c>
      <c r="D27" s="20">
        <v>28.13409</v>
      </c>
      <c r="E27" s="21">
        <v>62.324726999999996</v>
      </c>
      <c r="F27" s="21">
        <f t="shared" si="0"/>
        <v>16.625139256939292</v>
      </c>
      <c r="G27" s="21">
        <v>8.7141843941062689</v>
      </c>
      <c r="H27" s="21">
        <v>3.755534365773201</v>
      </c>
      <c r="I27" s="21">
        <v>4.1554204970598221</v>
      </c>
      <c r="J27" s="22">
        <f t="shared" si="1"/>
        <v>0.13981905438761519</v>
      </c>
      <c r="K27" s="22">
        <f t="shared" si="2"/>
        <v>0.20007658854052374</v>
      </c>
      <c r="L27" s="23">
        <f t="shared" si="3"/>
        <v>0.26675029409979273</v>
      </c>
      <c r="M27" s="4"/>
      <c r="N27" t="s">
        <v>282</v>
      </c>
      <c r="O27" s="5">
        <v>21.57583896369033</v>
      </c>
      <c r="P27" s="71">
        <v>0.27085276442158096</v>
      </c>
    </row>
    <row r="28" spans="1:16" x14ac:dyDescent="0.25">
      <c r="A28" s="17"/>
      <c r="B28" s="55">
        <v>22</v>
      </c>
      <c r="C28" s="19" t="s">
        <v>279</v>
      </c>
      <c r="D28" s="20">
        <v>12.966452999999998</v>
      </c>
      <c r="E28" s="21">
        <v>25.154678999999998</v>
      </c>
      <c r="F28" s="21">
        <f t="shared" si="0"/>
        <v>8.4164776689140126</v>
      </c>
      <c r="G28" s="21">
        <v>4.6947985608130693</v>
      </c>
      <c r="H28" s="21">
        <v>1.7281391113065183</v>
      </c>
      <c r="I28" s="21">
        <v>1.993539996794425</v>
      </c>
      <c r="J28" s="22">
        <f t="shared" si="1"/>
        <v>0.18663718828664319</v>
      </c>
      <c r="K28" s="22">
        <f t="shared" si="2"/>
        <v>0.25533769173200693</v>
      </c>
      <c r="L28" s="23">
        <f t="shared" si="3"/>
        <v>0.33458895138013939</v>
      </c>
      <c r="M28" s="4"/>
      <c r="N28" t="s">
        <v>264</v>
      </c>
      <c r="O28" s="5">
        <v>500.92039590090189</v>
      </c>
      <c r="P28" s="71">
        <v>0.27024175147044255</v>
      </c>
    </row>
    <row r="29" spans="1:16" x14ac:dyDescent="0.25">
      <c r="A29" s="17"/>
      <c r="B29" s="55">
        <v>23</v>
      </c>
      <c r="C29" s="19" t="s">
        <v>280</v>
      </c>
      <c r="D29" s="20">
        <v>42.801926000000002</v>
      </c>
      <c r="E29" s="21">
        <v>76.554850000000016</v>
      </c>
      <c r="F29" s="21">
        <f t="shared" si="0"/>
        <v>23.88705028075492</v>
      </c>
      <c r="G29" s="21">
        <v>11.25197834870778</v>
      </c>
      <c r="H29" s="21">
        <v>5.9566074463655241</v>
      </c>
      <c r="I29" s="21">
        <v>6.6784644856816158</v>
      </c>
      <c r="J29" s="22">
        <f t="shared" si="1"/>
        <v>0.14697930109859503</v>
      </c>
      <c r="K29" s="22">
        <f t="shared" si="2"/>
        <v>0.22478766263761604</v>
      </c>
      <c r="L29" s="23">
        <f t="shared" si="3"/>
        <v>0.31202530317484672</v>
      </c>
      <c r="M29" s="4"/>
      <c r="N29" t="s">
        <v>278</v>
      </c>
      <c r="O29" s="5">
        <v>16.625139256939292</v>
      </c>
      <c r="P29" s="71">
        <v>0.26675029409979273</v>
      </c>
    </row>
    <row r="30" spans="1:16" x14ac:dyDescent="0.25">
      <c r="A30" s="17"/>
      <c r="B30" s="55">
        <v>24</v>
      </c>
      <c r="C30" s="19" t="s">
        <v>281</v>
      </c>
      <c r="D30" s="20">
        <v>19.241553</v>
      </c>
      <c r="E30" s="21">
        <v>30.571934999999996</v>
      </c>
      <c r="F30" s="21">
        <f t="shared" si="0"/>
        <v>10.678367985819932</v>
      </c>
      <c r="G30" s="21">
        <v>5.4681590347900055</v>
      </c>
      <c r="H30" s="21">
        <v>2.5712527891155332</v>
      </c>
      <c r="I30" s="21">
        <v>2.6389561619143933</v>
      </c>
      <c r="J30" s="22">
        <f t="shared" si="1"/>
        <v>0.17886205223156487</v>
      </c>
      <c r="K30" s="22">
        <f t="shared" si="2"/>
        <v>0.2629670586407285</v>
      </c>
      <c r="L30" s="23">
        <f t="shared" si="3"/>
        <v>0.34928662467128541</v>
      </c>
      <c r="M30" s="4"/>
      <c r="N30" t="s">
        <v>269</v>
      </c>
      <c r="O30" s="5">
        <v>25.374171654693782</v>
      </c>
      <c r="P30" s="71">
        <v>0.24401207895561405</v>
      </c>
    </row>
    <row r="31" spans="1:16" x14ac:dyDescent="0.25">
      <c r="A31" s="17"/>
      <c r="B31" s="55">
        <v>25</v>
      </c>
      <c r="C31" s="19" t="s">
        <v>282</v>
      </c>
      <c r="D31" s="20">
        <v>77.617145000000008</v>
      </c>
      <c r="E31" s="21">
        <v>79.658921000000007</v>
      </c>
      <c r="F31" s="21">
        <f t="shared" si="0"/>
        <v>21.57583896369033</v>
      </c>
      <c r="G31" s="21">
        <v>10.035201001286623</v>
      </c>
      <c r="H31" s="21">
        <v>5.8842080132453702</v>
      </c>
      <c r="I31" s="21">
        <v>5.656429949158337</v>
      </c>
      <c r="J31" s="22">
        <f t="shared" si="1"/>
        <v>0.12597711436847886</v>
      </c>
      <c r="K31" s="22">
        <f t="shared" si="2"/>
        <v>0.19984464783965616</v>
      </c>
      <c r="L31" s="23">
        <f t="shared" si="3"/>
        <v>0.27085276442158096</v>
      </c>
      <c r="M31" s="4"/>
      <c r="N31" t="s">
        <v>276</v>
      </c>
      <c r="O31" s="5">
        <v>0.15719299903139472</v>
      </c>
      <c r="P31" s="71">
        <v>0.15537557097766894</v>
      </c>
    </row>
    <row r="32" spans="1:16" ht="15.75" thickBot="1" x14ac:dyDescent="0.3">
      <c r="A32" s="24"/>
      <c r="B32" s="56">
        <v>98</v>
      </c>
      <c r="C32" s="26" t="s">
        <v>469</v>
      </c>
      <c r="D32" s="27">
        <v>26.736695000000005</v>
      </c>
      <c r="E32" s="28">
        <v>29.789329999999996</v>
      </c>
      <c r="F32" s="28">
        <f t="shared" si="0"/>
        <v>12.18866810851614</v>
      </c>
      <c r="G32" s="28">
        <v>9.2952040669842972</v>
      </c>
      <c r="H32" s="28">
        <v>1.0006999202378211</v>
      </c>
      <c r="I32" s="28">
        <v>1.8927641212940216</v>
      </c>
      <c r="J32" s="29">
        <f t="shared" si="1"/>
        <v>0.31203132353041502</v>
      </c>
      <c r="K32" s="29">
        <f t="shared" si="2"/>
        <v>0.34562388570747044</v>
      </c>
      <c r="L32" s="30">
        <f t="shared" si="3"/>
        <v>0.4091622103792244</v>
      </c>
      <c r="M32" s="4"/>
      <c r="N32" t="s">
        <v>277</v>
      </c>
      <c r="O32" s="5">
        <v>40.281600877271558</v>
      </c>
      <c r="P32" s="71">
        <v>0.14625448889497475</v>
      </c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9"/>
  <sheetViews>
    <sheetView topLeftCell="A18" workbookViewId="0">
      <selection activeCell="A29" sqref="A29:D2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135</v>
      </c>
      <c r="B1" s="49" t="s">
        <v>94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2090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5207.2532589999973</v>
      </c>
      <c r="E6" s="14">
        <v>5407.7814820000021</v>
      </c>
      <c r="F6" s="14">
        <v>1612.9518644786795</v>
      </c>
      <c r="G6" s="14">
        <v>784.33632042135832</v>
      </c>
      <c r="H6" s="14">
        <v>385.05114549638711</v>
      </c>
      <c r="I6" s="14">
        <v>443.56439856093402</v>
      </c>
      <c r="J6" s="15">
        <v>0.14503846411546961</v>
      </c>
      <c r="K6" s="15">
        <v>0.21624162696109195</v>
      </c>
      <c r="L6" s="16">
        <v>0.29826498534518242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4081.8557999999998</v>
      </c>
      <c r="E7" s="38">
        <f ca="1">SUM(E8:OFFSET(E6,MATCH("PROYECTOS",$A$8:$A$50,0),0))</f>
        <v>4159.7797970000001</v>
      </c>
      <c r="F7" s="38">
        <f ca="1">SUM(F8:OFFSET(F6,MATCH("PROYECTOS",$A$8:$A$50,0),0))</f>
        <v>1389.1517493506317</v>
      </c>
      <c r="G7" s="38">
        <f ca="1">SUM(G8:OFFSET(G6,MATCH("PROYECTOS",$A$8:$A$50,0),0))</f>
        <v>643.96630271401045</v>
      </c>
      <c r="H7" s="38">
        <f ca="1">SUM(H8:OFFSET(H6,MATCH("PROYECTOS",$A$8:$A$50,0),0))</f>
        <v>323.95589021274827</v>
      </c>
      <c r="I7" s="38">
        <f ca="1">SUM(I8:OFFSET(I6,MATCH("PROYECTOS",$A$8:$A$50,0),0))</f>
        <v>421.22955642387296</v>
      </c>
      <c r="J7" s="39">
        <f ca="1">IFERROR(G7/E7,0)</f>
        <v>0.15480778650313023</v>
      </c>
      <c r="K7" s="39">
        <f ca="1">IFERROR(SUM(G7,H7)/E7,0)</f>
        <v>0.2326859209289916</v>
      </c>
      <c r="L7" s="40">
        <f ca="1">IFERROR(SUM(G7,H7,I7)/E7,0)</f>
        <v>0.3339483860065085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382.19330900000017</v>
      </c>
      <c r="E8" s="21">
        <v>367.74002500000012</v>
      </c>
      <c r="F8" s="21">
        <f t="shared" ref="F8:F18" si="0">SUM(G8,H8,I8)</f>
        <v>124.62443910325965</v>
      </c>
      <c r="G8" s="21">
        <v>66.29315181048878</v>
      </c>
      <c r="H8" s="21">
        <v>29.062007331311179</v>
      </c>
      <c r="I8" s="21">
        <v>29.269279961459688</v>
      </c>
      <c r="J8" s="22">
        <f t="shared" ref="J8:J19" si="1">IFERROR(G8/E8,0)</f>
        <v>0.18027178795805204</v>
      </c>
      <c r="K8" s="22">
        <f t="shared" ref="K8:K19" si="2">IFERROR(SUM(G8,H8)/E8,0)</f>
        <v>0.25930046407594587</v>
      </c>
      <c r="L8" s="23">
        <f t="shared" ref="L8:L19" si="3">IFERROR(SUM(G8,H8,I8)/E8,0)</f>
        <v>0.33889277922156991</v>
      </c>
      <c r="M8" s="4"/>
    </row>
    <row r="9" spans="1:13" ht="25.5" x14ac:dyDescent="0.25">
      <c r="A9" s="17"/>
      <c r="B9" s="19">
        <v>3000717</v>
      </c>
      <c r="C9" s="19" t="s">
        <v>2092</v>
      </c>
      <c r="D9" s="20">
        <v>3123.0984009999997</v>
      </c>
      <c r="E9" s="21">
        <v>3134.2098059999998</v>
      </c>
      <c r="F9" s="21">
        <f t="shared" si="0"/>
        <v>1077.9792966736841</v>
      </c>
      <c r="G9" s="21">
        <v>495.7541750801156</v>
      </c>
      <c r="H9" s="21">
        <v>252.98036677345226</v>
      </c>
      <c r="I9" s="21">
        <v>329.24475482011621</v>
      </c>
      <c r="J9" s="22">
        <f t="shared" si="1"/>
        <v>0.15817517197829725</v>
      </c>
      <c r="K9" s="22">
        <f t="shared" si="2"/>
        <v>0.23889100864282342</v>
      </c>
      <c r="L9" s="23">
        <f t="shared" si="3"/>
        <v>0.34393973709419379</v>
      </c>
      <c r="M9" s="4"/>
    </row>
    <row r="10" spans="1:13" x14ac:dyDescent="0.25">
      <c r="A10" s="17"/>
      <c r="B10" s="19">
        <v>3000718</v>
      </c>
      <c r="C10" s="19" t="s">
        <v>2093</v>
      </c>
      <c r="D10" s="20">
        <v>7.7502189999999995</v>
      </c>
      <c r="E10" s="21">
        <v>7.9302189999999992</v>
      </c>
      <c r="F10" s="21">
        <f t="shared" si="0"/>
        <v>1.5668996263993904</v>
      </c>
      <c r="G10" s="21">
        <v>0</v>
      </c>
      <c r="H10" s="21">
        <v>0.3957349689444527</v>
      </c>
      <c r="I10" s="21">
        <v>1.1711646574549377</v>
      </c>
      <c r="J10" s="22">
        <f t="shared" si="1"/>
        <v>0</v>
      </c>
      <c r="K10" s="22">
        <f t="shared" si="2"/>
        <v>4.9902148849162012E-2</v>
      </c>
      <c r="L10" s="23">
        <f t="shared" si="3"/>
        <v>0.1975859211957943</v>
      </c>
      <c r="M10" s="4"/>
    </row>
    <row r="11" spans="1:13" ht="25.5" x14ac:dyDescent="0.25">
      <c r="A11" s="17"/>
      <c r="B11" s="19">
        <v>3000719</v>
      </c>
      <c r="C11" s="19" t="s">
        <v>2094</v>
      </c>
      <c r="D11" s="20">
        <v>42.898398</v>
      </c>
      <c r="E11" s="21">
        <v>51.838685999999996</v>
      </c>
      <c r="F11" s="21">
        <f t="shared" si="0"/>
        <v>16.111649682263305</v>
      </c>
      <c r="G11" s="21">
        <v>8.1841039640639792</v>
      </c>
      <c r="H11" s="21">
        <v>3.4000085608477093</v>
      </c>
      <c r="I11" s="21">
        <v>4.5275371573516168</v>
      </c>
      <c r="J11" s="22">
        <f t="shared" si="1"/>
        <v>0.15787637757762571</v>
      </c>
      <c r="K11" s="22">
        <f t="shared" si="2"/>
        <v>0.22346462495040267</v>
      </c>
      <c r="L11" s="23">
        <f t="shared" si="3"/>
        <v>0.31080358947106235</v>
      </c>
      <c r="M11" s="4"/>
    </row>
    <row r="12" spans="1:13" x14ac:dyDescent="0.25">
      <c r="A12" s="17"/>
      <c r="B12" s="19">
        <v>3000720</v>
      </c>
      <c r="C12" s="19" t="s">
        <v>2095</v>
      </c>
      <c r="D12" s="20">
        <v>1.0252729999999999</v>
      </c>
      <c r="E12" s="21">
        <v>1.0252730000000001</v>
      </c>
      <c r="F12" s="21">
        <f t="shared" si="0"/>
        <v>4.2200800031423569E-2</v>
      </c>
      <c r="G12" s="21">
        <v>0</v>
      </c>
      <c r="H12" s="21">
        <v>4.2200800031423569E-2</v>
      </c>
      <c r="I12" s="21">
        <v>0</v>
      </c>
      <c r="J12" s="22">
        <f t="shared" si="1"/>
        <v>0</v>
      </c>
      <c r="K12" s="22">
        <f t="shared" si="2"/>
        <v>4.1160549464799683E-2</v>
      </c>
      <c r="L12" s="23">
        <f t="shared" si="3"/>
        <v>4.1160549464799683E-2</v>
      </c>
      <c r="M12" s="4"/>
    </row>
    <row r="13" spans="1:13" ht="25.5" x14ac:dyDescent="0.25">
      <c r="A13" s="17"/>
      <c r="B13" s="19">
        <v>3000721</v>
      </c>
      <c r="C13" s="19" t="s">
        <v>2096</v>
      </c>
      <c r="D13" s="20">
        <v>1.6768759999999996</v>
      </c>
      <c r="E13" s="21">
        <v>1.9488759999999998</v>
      </c>
      <c r="F13" s="21">
        <f t="shared" si="0"/>
        <v>3.3488000510260463E-2</v>
      </c>
      <c r="G13" s="21">
        <v>6.1999999452382326E-3</v>
      </c>
      <c r="H13" s="21">
        <v>5.350000225007534E-3</v>
      </c>
      <c r="I13" s="21">
        <v>2.1938000340014696E-2</v>
      </c>
      <c r="J13" s="22">
        <f t="shared" si="1"/>
        <v>3.1813208973984148E-3</v>
      </c>
      <c r="K13" s="22">
        <f t="shared" si="2"/>
        <v>5.9264931017908619E-3</v>
      </c>
      <c r="L13" s="23">
        <f t="shared" si="3"/>
        <v>1.7183238189736272E-2</v>
      </c>
      <c r="M13" s="4"/>
    </row>
    <row r="14" spans="1:13" x14ac:dyDescent="0.25">
      <c r="A14" s="17"/>
      <c r="B14" s="19">
        <v>3000722</v>
      </c>
      <c r="C14" s="19" t="s">
        <v>2097</v>
      </c>
      <c r="D14" s="20">
        <v>90.803904000000017</v>
      </c>
      <c r="E14" s="21">
        <v>151.11009500000003</v>
      </c>
      <c r="F14" s="21">
        <f t="shared" si="0"/>
        <v>55.640764019134622</v>
      </c>
      <c r="G14" s="21">
        <v>22.990651775966398</v>
      </c>
      <c r="H14" s="21">
        <v>8.5376098447668483</v>
      </c>
      <c r="I14" s="21">
        <v>24.112502398401375</v>
      </c>
      <c r="J14" s="22">
        <f t="shared" si="1"/>
        <v>0.15214504216919719</v>
      </c>
      <c r="K14" s="22">
        <f t="shared" si="2"/>
        <v>0.20864431076383905</v>
      </c>
      <c r="L14" s="23">
        <f t="shared" si="3"/>
        <v>0.36821341432638638</v>
      </c>
      <c r="M14" s="4"/>
    </row>
    <row r="15" spans="1:13" ht="25.5" x14ac:dyDescent="0.25">
      <c r="A15" s="17"/>
      <c r="B15" s="19">
        <v>3000723</v>
      </c>
      <c r="C15" s="19" t="s">
        <v>2098</v>
      </c>
      <c r="D15" s="20">
        <v>6.3263129999999999</v>
      </c>
      <c r="E15" s="21">
        <v>8.0747199999999975</v>
      </c>
      <c r="F15" s="21">
        <f t="shared" si="0"/>
        <v>2.0451305337264785</v>
      </c>
      <c r="G15" s="21">
        <v>0.52099600876681507</v>
      </c>
      <c r="H15" s="21">
        <v>0.68387460182566429</v>
      </c>
      <c r="I15" s="21">
        <v>0.84025992313399911</v>
      </c>
      <c r="J15" s="22">
        <f t="shared" si="1"/>
        <v>6.4521866859385241E-2</v>
      </c>
      <c r="K15" s="22">
        <f t="shared" si="2"/>
        <v>0.14921515675992228</v>
      </c>
      <c r="L15" s="23">
        <f t="shared" si="3"/>
        <v>0.25327572147721272</v>
      </c>
      <c r="M15" s="4"/>
    </row>
    <row r="16" spans="1:13" ht="25.5" x14ac:dyDescent="0.25">
      <c r="A16" s="17"/>
      <c r="B16" s="19">
        <v>3000724</v>
      </c>
      <c r="C16" s="19" t="s">
        <v>2099</v>
      </c>
      <c r="D16" s="20">
        <v>15.515805999999998</v>
      </c>
      <c r="E16" s="21">
        <v>18.083539999999999</v>
      </c>
      <c r="F16" s="21">
        <f t="shared" si="0"/>
        <v>3.3943210904326406</v>
      </c>
      <c r="G16" s="21">
        <v>0.2632486978545785</v>
      </c>
      <c r="H16" s="21">
        <v>1.3068902411905583</v>
      </c>
      <c r="I16" s="21">
        <v>1.8241821513875038</v>
      </c>
      <c r="J16" s="22">
        <f t="shared" si="1"/>
        <v>1.455736530870496E-2</v>
      </c>
      <c r="K16" s="22">
        <f t="shared" si="2"/>
        <v>8.6826967454665227E-2</v>
      </c>
      <c r="L16" s="23">
        <f t="shared" si="3"/>
        <v>0.18770224692912121</v>
      </c>
      <c r="M16" s="4"/>
    </row>
    <row r="17" spans="1:13" x14ac:dyDescent="0.25">
      <c r="A17" s="17"/>
      <c r="B17" s="19">
        <v>3000725</v>
      </c>
      <c r="C17" s="19" t="s">
        <v>2100</v>
      </c>
      <c r="D17" s="20">
        <v>279.37552599999998</v>
      </c>
      <c r="E17" s="21">
        <v>285.00936999999999</v>
      </c>
      <c r="F17" s="21">
        <f t="shared" si="0"/>
        <v>80.079400961290958</v>
      </c>
      <c r="G17" s="21">
        <v>38.844874873349909</v>
      </c>
      <c r="H17" s="21">
        <v>20.45363633143279</v>
      </c>
      <c r="I17" s="21">
        <v>20.780889756508259</v>
      </c>
      <c r="J17" s="22">
        <f t="shared" si="1"/>
        <v>0.13629332563118859</v>
      </c>
      <c r="K17" s="22">
        <f t="shared" si="2"/>
        <v>0.20805811122905432</v>
      </c>
      <c r="L17" s="23">
        <f t="shared" si="3"/>
        <v>0.28097111670851721</v>
      </c>
      <c r="M17" s="4"/>
    </row>
    <row r="18" spans="1:13" ht="25.5" x14ac:dyDescent="0.25">
      <c r="A18" s="17"/>
      <c r="B18" s="19">
        <v>3000726</v>
      </c>
      <c r="C18" s="19" t="s">
        <v>2101</v>
      </c>
      <c r="D18" s="20">
        <v>131.19177500000004</v>
      </c>
      <c r="E18" s="21">
        <v>132.80918700000001</v>
      </c>
      <c r="F18" s="21">
        <f t="shared" si="0"/>
        <v>27.634158859898889</v>
      </c>
      <c r="G18" s="21">
        <v>11.108900503459154</v>
      </c>
      <c r="H18" s="21">
        <v>7.0882107587203791</v>
      </c>
      <c r="I18" s="21">
        <v>9.4370475977193564</v>
      </c>
      <c r="J18" s="22">
        <f t="shared" si="1"/>
        <v>8.3645572677582561E-2</v>
      </c>
      <c r="K18" s="22">
        <f t="shared" si="2"/>
        <v>0.1370169615011613</v>
      </c>
      <c r="L18" s="23">
        <f t="shared" si="3"/>
        <v>0.20807415122493664</v>
      </c>
      <c r="M18" s="4"/>
    </row>
    <row r="19" spans="1:13" ht="15.75" thickBot="1" x14ac:dyDescent="0.3">
      <c r="A19" s="41" t="s">
        <v>302</v>
      </c>
      <c r="B19" s="43"/>
      <c r="C19" s="43"/>
      <c r="D19" s="44">
        <f ca="1">OFFSET(D19,-MATCH("PROYECTOS",$A$8:$A$50,0)-1,0)-(OFFSET(D19,-MATCH("PROYECTOS",$A$8:$A$50,0),0))</f>
        <v>1125.3974589999975</v>
      </c>
      <c r="E19" s="45">
        <f t="shared" ref="E19:I19" ca="1" si="4">OFFSET(E19,-MATCH("PROYECTOS",$A$8:$A$50,0)-1,0)-(OFFSET(E19,-MATCH("PROYECTOS",$A$8:$A$50,0),0))</f>
        <v>1248.001685000002</v>
      </c>
      <c r="F19" s="45">
        <f t="shared" ca="1" si="4"/>
        <v>223.80011512804776</v>
      </c>
      <c r="G19" s="45">
        <f t="shared" ca="1" si="4"/>
        <v>140.37001770734787</v>
      </c>
      <c r="H19" s="45">
        <f t="shared" ca="1" si="4"/>
        <v>61.095255283638835</v>
      </c>
      <c r="I19" s="45">
        <f t="shared" ca="1" si="4"/>
        <v>22.334842137061059</v>
      </c>
      <c r="J19" s="46">
        <f t="shared" ca="1" si="1"/>
        <v>0.1124758238666542</v>
      </c>
      <c r="K19" s="46">
        <f t="shared" ca="1" si="2"/>
        <v>0.16143028924755529</v>
      </c>
      <c r="L19" s="47">
        <f t="shared" ca="1" si="3"/>
        <v>0.17932677320707896</v>
      </c>
      <c r="M19" s="4"/>
    </row>
    <row r="20" spans="1:13" ht="15.75" thickBot="1" x14ac:dyDescent="0.3"/>
    <row r="21" spans="1:13" ht="15.75" thickBot="1" x14ac:dyDescent="0.3">
      <c r="A21" s="89" t="s">
        <v>324</v>
      </c>
      <c r="B21" s="90"/>
      <c r="C21" s="90"/>
      <c r="D21" s="91"/>
    </row>
    <row r="22" spans="1:13" ht="15.75" thickBot="1" x14ac:dyDescent="0.3">
      <c r="A22" s="1" t="s">
        <v>2122</v>
      </c>
    </row>
    <row r="23" spans="1:13" ht="45" customHeight="1" x14ac:dyDescent="0.25">
      <c r="A23" s="82" t="s">
        <v>326</v>
      </c>
      <c r="B23" s="83"/>
      <c r="C23" s="83"/>
      <c r="D23" s="94" t="s">
        <v>327</v>
      </c>
    </row>
    <row r="24" spans="1:13" ht="15.75" thickBot="1" x14ac:dyDescent="0.3">
      <c r="A24" s="92"/>
      <c r="B24" s="93"/>
      <c r="C24" s="93"/>
      <c r="D24" s="95"/>
    </row>
    <row r="25" spans="1:13" x14ac:dyDescent="0.25">
      <c r="A25" s="17"/>
      <c r="B25" s="19">
        <v>3000718</v>
      </c>
      <c r="C25" s="19" t="s">
        <v>2093</v>
      </c>
      <c r="D25" s="23">
        <v>0.1975859211957943</v>
      </c>
    </row>
    <row r="26" spans="1:13" x14ac:dyDescent="0.25">
      <c r="A26" s="17"/>
      <c r="B26" s="19">
        <v>3000720</v>
      </c>
      <c r="C26" s="19" t="s">
        <v>2095</v>
      </c>
      <c r="D26" s="23">
        <v>4.1160549464799683E-2</v>
      </c>
    </row>
    <row r="27" spans="1:13" ht="25.5" x14ac:dyDescent="0.25">
      <c r="A27" s="17"/>
      <c r="B27" s="19">
        <v>3000721</v>
      </c>
      <c r="C27" s="19" t="s">
        <v>2096</v>
      </c>
      <c r="D27" s="23">
        <v>1.7183238189736272E-2</v>
      </c>
    </row>
    <row r="28" spans="1:13" ht="25.5" x14ac:dyDescent="0.25">
      <c r="A28" s="17"/>
      <c r="B28" s="19">
        <v>3000724</v>
      </c>
      <c r="C28" s="19" t="s">
        <v>2099</v>
      </c>
      <c r="D28" s="23">
        <v>0.18770224692912121</v>
      </c>
    </row>
    <row r="29" spans="1:13" ht="26.25" thickBot="1" x14ac:dyDescent="0.3">
      <c r="A29" s="24"/>
      <c r="B29" s="26">
        <v>3000726</v>
      </c>
      <c r="C29" s="26" t="s">
        <v>2101</v>
      </c>
      <c r="D29" s="30">
        <v>0.20807415122493664</v>
      </c>
    </row>
  </sheetData>
  <mergeCells count="10">
    <mergeCell ref="A21:D21"/>
    <mergeCell ref="A23:C24"/>
    <mergeCell ref="D23:D24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workbookViewId="0"/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31</v>
      </c>
      <c r="B1" s="49" t="s">
        <v>20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552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295.08797400000014</v>
      </c>
      <c r="E6" s="14">
        <v>299.90768600000001</v>
      </c>
      <c r="F6" s="14">
        <v>73.738322044060624</v>
      </c>
      <c r="G6" s="14">
        <v>32.724488382285926</v>
      </c>
      <c r="H6" s="14">
        <v>20.897463900706498</v>
      </c>
      <c r="I6" s="14">
        <v>20.116369761068199</v>
      </c>
      <c r="J6" s="15">
        <v>0.10911520414413763</v>
      </c>
      <c r="K6" s="15">
        <v>0.17879485850520158</v>
      </c>
      <c r="L6" s="16">
        <v>0.2458700643105913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295.08797400000003</v>
      </c>
      <c r="E7" s="38">
        <f ca="1">SUM(E8:OFFSET(E6,MATCH("PROYECTOS",$A$8:$A$50,0),0))</f>
        <v>298.50343500000002</v>
      </c>
      <c r="F7" s="38">
        <f ca="1">SUM(F8:OFFSET(F6,MATCH("PROYECTOS",$A$8:$A$50,0),0))</f>
        <v>73.738322044060624</v>
      </c>
      <c r="G7" s="38">
        <f ca="1">SUM(G8:OFFSET(G6,MATCH("PROYECTOS",$A$8:$A$50,0),0))</f>
        <v>32.724488382285926</v>
      </c>
      <c r="H7" s="38">
        <f ca="1">SUM(H8:OFFSET(H6,MATCH("PROYECTOS",$A$8:$A$50,0),0))</f>
        <v>20.897463900706498</v>
      </c>
      <c r="I7" s="38">
        <f ca="1">SUM(I8:OFFSET(I6,MATCH("PROYECTOS",$A$8:$A$50,0),0))</f>
        <v>20.116369761068199</v>
      </c>
      <c r="J7" s="39">
        <f ca="1">IFERROR(G7/E7,0)</f>
        <v>0.10962851527080726</v>
      </c>
      <c r="K7" s="39">
        <f ca="1">IFERROR(SUM(G7,H7)/E7,0)</f>
        <v>0.17963596393117695</v>
      </c>
      <c r="L7" s="40">
        <f ca="1">IFERROR(SUM(G7,H7,I7)/E7,0)</f>
        <v>0.2470267119172703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10.923401999999999</v>
      </c>
      <c r="E8" s="21">
        <v>11.738862999999998</v>
      </c>
      <c r="F8" s="21">
        <f t="shared" ref="F8:F13" si="0">SUM(G8,H8,I8)</f>
        <v>2.1879988254513592</v>
      </c>
      <c r="G8" s="21">
        <v>0.47955561289563775</v>
      </c>
      <c r="H8" s="21">
        <v>1.2615253336261958</v>
      </c>
      <c r="I8" s="21">
        <v>0.44691787892952561</v>
      </c>
      <c r="J8" s="22">
        <f t="shared" ref="J8:J14" si="1">IFERROR(G8/E8,0)</f>
        <v>4.085196435937942E-2</v>
      </c>
      <c r="K8" s="22">
        <f t="shared" ref="K8:K14" si="2">IFERROR(SUM(G8,H8)/E8,0)</f>
        <v>0.14831768174838003</v>
      </c>
      <c r="L8" s="23">
        <f t="shared" ref="L8:L14" si="3">IFERROR(SUM(G8,H8,I8)/E8,0)</f>
        <v>0.18638933135614236</v>
      </c>
      <c r="M8" s="4"/>
    </row>
    <row r="9" spans="1:13" ht="25.5" x14ac:dyDescent="0.25">
      <c r="A9" s="17"/>
      <c r="B9" s="19">
        <v>3000294</v>
      </c>
      <c r="C9" s="19" t="s">
        <v>554</v>
      </c>
      <c r="D9" s="20">
        <v>238.01051600000002</v>
      </c>
      <c r="E9" s="21">
        <v>240.61051599999999</v>
      </c>
      <c r="F9" s="21">
        <f t="shared" si="0"/>
        <v>63.481983571939054</v>
      </c>
      <c r="G9" s="21">
        <v>29.391550531610847</v>
      </c>
      <c r="H9" s="21">
        <v>17.165101106773363</v>
      </c>
      <c r="I9" s="21">
        <v>16.925331933554844</v>
      </c>
      <c r="J9" s="22">
        <f t="shared" si="1"/>
        <v>0.12215405635724935</v>
      </c>
      <c r="K9" s="22">
        <f t="shared" si="2"/>
        <v>0.19349383564924574</v>
      </c>
      <c r="L9" s="23">
        <f t="shared" si="3"/>
        <v>0.26383711164120133</v>
      </c>
      <c r="M9" s="4"/>
    </row>
    <row r="10" spans="1:13" ht="38.25" x14ac:dyDescent="0.25">
      <c r="A10" s="17"/>
      <c r="B10" s="19">
        <v>3000489</v>
      </c>
      <c r="C10" s="19" t="s">
        <v>555</v>
      </c>
      <c r="D10" s="20">
        <v>6.2080340000000005</v>
      </c>
      <c r="E10" s="21">
        <v>6.0340340000000001</v>
      </c>
      <c r="F10" s="21">
        <f t="shared" si="0"/>
        <v>1.3360441250260919</v>
      </c>
      <c r="G10" s="21">
        <v>0.24505475221667439</v>
      </c>
      <c r="H10" s="21">
        <v>0.69119101570686325</v>
      </c>
      <c r="I10" s="21">
        <v>0.39979835710255429</v>
      </c>
      <c r="J10" s="22">
        <f t="shared" si="1"/>
        <v>4.0612093371809703E-2</v>
      </c>
      <c r="K10" s="22">
        <f t="shared" si="2"/>
        <v>0.15516083733096925</v>
      </c>
      <c r="L10" s="23">
        <f t="shared" si="3"/>
        <v>0.22141806377393497</v>
      </c>
      <c r="M10" s="4"/>
    </row>
    <row r="11" spans="1:13" ht="25.5" x14ac:dyDescent="0.25">
      <c r="A11" s="17"/>
      <c r="B11" s="19">
        <v>3000490</v>
      </c>
      <c r="C11" s="19" t="s">
        <v>556</v>
      </c>
      <c r="D11" s="20">
        <v>28.763293000000001</v>
      </c>
      <c r="E11" s="21">
        <v>28.763293000000001</v>
      </c>
      <c r="F11" s="21">
        <f t="shared" si="0"/>
        <v>3.0042858152737608</v>
      </c>
      <c r="G11" s="21">
        <v>1.3261049748398364</v>
      </c>
      <c r="H11" s="21">
        <v>0.26981796696782112</v>
      </c>
      <c r="I11" s="21">
        <v>1.4083628734661033</v>
      </c>
      <c r="J11" s="22">
        <f t="shared" si="1"/>
        <v>4.6104073509240971E-2</v>
      </c>
      <c r="K11" s="22">
        <f t="shared" si="2"/>
        <v>5.5484708993774022E-2</v>
      </c>
      <c r="L11" s="23">
        <f t="shared" si="3"/>
        <v>0.1044486045208301</v>
      </c>
      <c r="M11" s="4"/>
    </row>
    <row r="12" spans="1:13" ht="25.5" x14ac:dyDescent="0.25">
      <c r="A12" s="17"/>
      <c r="B12" s="19">
        <v>3000491</v>
      </c>
      <c r="C12" s="19" t="s">
        <v>557</v>
      </c>
      <c r="D12" s="20">
        <v>1.526132</v>
      </c>
      <c r="E12" s="21">
        <v>1.526132</v>
      </c>
      <c r="F12" s="21">
        <f t="shared" si="0"/>
        <v>0.81618915736908093</v>
      </c>
      <c r="G12" s="21">
        <v>1.9785000302363187E-2</v>
      </c>
      <c r="H12" s="21">
        <v>0.59566264762543142</v>
      </c>
      <c r="I12" s="21">
        <v>0.20074150944128633</v>
      </c>
      <c r="J12" s="22">
        <f t="shared" si="1"/>
        <v>1.2964147467167444E-2</v>
      </c>
      <c r="K12" s="22">
        <f t="shared" si="2"/>
        <v>0.40327288067335892</v>
      </c>
      <c r="L12" s="23">
        <f t="shared" si="3"/>
        <v>0.53480901872779085</v>
      </c>
      <c r="M12" s="4"/>
    </row>
    <row r="13" spans="1:13" ht="51" x14ac:dyDescent="0.25">
      <c r="A13" s="17"/>
      <c r="B13" s="19">
        <v>3000492</v>
      </c>
      <c r="C13" s="19" t="s">
        <v>558</v>
      </c>
      <c r="D13" s="20">
        <v>9.6565970000000014</v>
      </c>
      <c r="E13" s="21">
        <v>9.8305970000000009</v>
      </c>
      <c r="F13" s="21">
        <f t="shared" si="0"/>
        <v>2.911820549001277</v>
      </c>
      <c r="G13" s="21">
        <v>1.2624375104205683</v>
      </c>
      <c r="H13" s="21">
        <v>0.91416583000682294</v>
      </c>
      <c r="I13" s="21">
        <v>0.73521720857388573</v>
      </c>
      <c r="J13" s="22">
        <f t="shared" si="1"/>
        <v>0.12841921100219733</v>
      </c>
      <c r="K13" s="22">
        <f t="shared" si="2"/>
        <v>0.22141110457761529</v>
      </c>
      <c r="L13" s="23">
        <f t="shared" si="3"/>
        <v>0.29619976782704821</v>
      </c>
      <c r="M13" s="4"/>
    </row>
    <row r="14" spans="1:13" ht="15.75" thickBot="1" x14ac:dyDescent="0.3">
      <c r="A14" s="41" t="s">
        <v>302</v>
      </c>
      <c r="B14" s="43"/>
      <c r="C14" s="43"/>
      <c r="D14" s="44">
        <f ca="1">OFFSET(D14,-MATCH("PROYECTOS",$A$8:$A$50,0)-1,0)-(OFFSET(D14,-MATCH("PROYECTOS",$A$8:$A$50,0),0))</f>
        <v>0</v>
      </c>
      <c r="E14" s="45">
        <f t="shared" ref="E14:I14" ca="1" si="4">OFFSET(E14,-MATCH("PROYECTOS",$A$8:$A$50,0)-1,0)-(OFFSET(E14,-MATCH("PROYECTOS",$A$8:$A$50,0),0))</f>
        <v>1.4042509999999879</v>
      </c>
      <c r="F14" s="45">
        <f t="shared" ca="1" si="4"/>
        <v>0</v>
      </c>
      <c r="G14" s="45">
        <f t="shared" ca="1" si="4"/>
        <v>0</v>
      </c>
      <c r="H14" s="45">
        <f t="shared" ca="1" si="4"/>
        <v>0</v>
      </c>
      <c r="I14" s="45">
        <f t="shared" ca="1" si="4"/>
        <v>0</v>
      </c>
      <c r="J14" s="46">
        <f t="shared" ca="1" si="1"/>
        <v>0</v>
      </c>
      <c r="K14" s="46">
        <f t="shared" ca="1" si="2"/>
        <v>0</v>
      </c>
      <c r="L14" s="47">
        <f t="shared" ca="1" si="3"/>
        <v>0</v>
      </c>
      <c r="M14" s="4"/>
    </row>
    <row r="15" spans="1:13" ht="15.75" thickBot="1" x14ac:dyDescent="0.3"/>
    <row r="16" spans="1:13" ht="15.75" thickBot="1" x14ac:dyDescent="0.3">
      <c r="A16" s="89" t="s">
        <v>324</v>
      </c>
      <c r="B16" s="90"/>
      <c r="C16" s="90"/>
      <c r="D16" s="91"/>
    </row>
    <row r="17" spans="1:4" ht="15.75" thickBot="1" x14ac:dyDescent="0.3">
      <c r="A17" s="1" t="s">
        <v>588</v>
      </c>
    </row>
    <row r="18" spans="1:4" ht="45" customHeight="1" x14ac:dyDescent="0.25">
      <c r="A18" s="82" t="s">
        <v>326</v>
      </c>
      <c r="B18" s="83"/>
      <c r="C18" s="83"/>
      <c r="D18" s="94" t="s">
        <v>327</v>
      </c>
    </row>
    <row r="19" spans="1:4" ht="15.75" thickBot="1" x14ac:dyDescent="0.3">
      <c r="A19" s="92"/>
      <c r="B19" s="93"/>
      <c r="C19" s="93"/>
      <c r="D19" s="95"/>
    </row>
    <row r="20" spans="1:4" x14ac:dyDescent="0.25">
      <c r="A20" s="17"/>
      <c r="B20" s="19">
        <v>3000001</v>
      </c>
      <c r="C20" s="19" t="s">
        <v>284</v>
      </c>
      <c r="D20" s="23">
        <v>0.18638933135614236</v>
      </c>
    </row>
    <row r="21" spans="1:4" ht="38.25" x14ac:dyDescent="0.25">
      <c r="A21" s="17"/>
      <c r="B21" s="19">
        <v>3000489</v>
      </c>
      <c r="C21" s="19" t="s">
        <v>555</v>
      </c>
      <c r="D21" s="23">
        <v>0.22141806377393497</v>
      </c>
    </row>
    <row r="22" spans="1:4" ht="26.25" thickBot="1" x14ac:dyDescent="0.3">
      <c r="A22" s="24"/>
      <c r="B22" s="26">
        <v>3000490</v>
      </c>
      <c r="C22" s="26" t="s">
        <v>556</v>
      </c>
      <c r="D22" s="30">
        <v>0.1044486045208301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7"/>
  <sheetViews>
    <sheetView topLeftCell="A18" workbookViewId="0">
      <selection activeCell="A27" sqref="A27:XFD4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135</v>
      </c>
      <c r="B1" s="49" t="s">
        <v>94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2091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5207.2532589999973</v>
      </c>
      <c r="I6" s="14">
        <v>5407.7814820000021</v>
      </c>
      <c r="J6" s="14">
        <v>1612.9518644786795</v>
      </c>
      <c r="K6" s="14">
        <v>784.33632042135832</v>
      </c>
      <c r="L6" s="14">
        <v>385.05114549638711</v>
      </c>
      <c r="M6" s="14">
        <v>443.56439856093402</v>
      </c>
      <c r="N6" s="15">
        <v>0.14503846411546961</v>
      </c>
      <c r="O6" s="15">
        <v>0.21624162696109195</v>
      </c>
      <c r="P6" s="16">
        <v>0.29826498534518242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SUM(H8:OFFSET(H6,MATCH("PROYECTOS",$A$8:$A$36,0),0))</f>
        <v>4081.8558000000003</v>
      </c>
      <c r="I7" s="38">
        <f ca="1">SUM(I8:OFFSET(I6,MATCH("PROYECTOS",$A$8:$A$36,0),0))</f>
        <v>4159.7797970000001</v>
      </c>
      <c r="J7" s="38">
        <f ca="1">SUM(J8:OFFSET(J6,MATCH("PROYECTOS",$A$8:$A$36,0),0))</f>
        <v>1389.1517493506317</v>
      </c>
      <c r="K7" s="38">
        <f ca="1">SUM(K8:OFFSET(K6,MATCH("PROYECTOS",$A$8:$A$36,0),0))</f>
        <v>643.96630271401045</v>
      </c>
      <c r="L7" s="38">
        <f ca="1">SUM(L8:OFFSET(L6,MATCH("PROYECTOS",$A$8:$A$36,0),0))</f>
        <v>323.95589021274827</v>
      </c>
      <c r="M7" s="38">
        <f ca="1">SUM(M8:OFFSET(M6,MATCH("PROYECTOS",$A$8:$A$36,0),0))</f>
        <v>421.22955642387296</v>
      </c>
      <c r="N7" s="39">
        <f ca="1">IFERROR(K7/I7,0)</f>
        <v>0.15480778650313023</v>
      </c>
      <c r="O7" s="39">
        <f ca="1">IFERROR(SUM(K7,L7)/I7,0)</f>
        <v>0.2326859209289916</v>
      </c>
      <c r="P7" s="40">
        <f ca="1">IFERROR(SUM(K7,L7,M7)/I7,0)</f>
        <v>0.3339483860065085</v>
      </c>
      <c r="Q7" s="64"/>
      <c r="R7" s="38"/>
      <c r="S7" s="40"/>
    </row>
    <row r="8" spans="1:19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1</v>
      </c>
      <c r="G8" s="19" t="s">
        <v>539</v>
      </c>
      <c r="H8" s="20">
        <v>382.19330899999994</v>
      </c>
      <c r="I8" s="21">
        <v>367.74002500000006</v>
      </c>
      <c r="J8" s="21">
        <f t="shared" ref="J8:J26" si="0">SUM(K8,L8,M8)</f>
        <v>124.62443910325965</v>
      </c>
      <c r="K8" s="21">
        <v>66.29315181048878</v>
      </c>
      <c r="L8" s="21">
        <v>29.062007331311179</v>
      </c>
      <c r="M8" s="21">
        <v>29.269279961459688</v>
      </c>
      <c r="N8" s="22">
        <f t="shared" ref="N8:N27" si="1">IFERROR(K8/I8,0)</f>
        <v>0.18027178795805207</v>
      </c>
      <c r="O8" s="22">
        <f t="shared" ref="O8:O27" si="2">IFERROR(SUM(K8,L8)/I8,0)</f>
        <v>0.25930046407594587</v>
      </c>
      <c r="P8" s="23">
        <f t="shared" ref="P8:P27" si="3">IFERROR(SUM(K8,L8,M8)/I8,0)</f>
        <v>0.33889277922156996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5002089</v>
      </c>
      <c r="C9" s="19" t="s">
        <v>2102</v>
      </c>
      <c r="D9" s="68">
        <v>3000717</v>
      </c>
      <c r="E9" s="19" t="s">
        <v>2092</v>
      </c>
      <c r="F9" s="69">
        <v>112</v>
      </c>
      <c r="G9" s="19" t="s">
        <v>840</v>
      </c>
      <c r="H9" s="20">
        <v>352.67186200000003</v>
      </c>
      <c r="I9" s="21">
        <v>343.28842499999996</v>
      </c>
      <c r="J9" s="21">
        <f t="shared" si="0"/>
        <v>134.03583756527041</v>
      </c>
      <c r="K9" s="21">
        <v>21.92778409314451</v>
      </c>
      <c r="L9" s="21">
        <v>26.635876598404138</v>
      </c>
      <c r="M9" s="21">
        <v>85.472176873721764</v>
      </c>
      <c r="N9" s="22">
        <f t="shared" si="1"/>
        <v>6.3875687312045293E-2</v>
      </c>
      <c r="O9" s="22">
        <f t="shared" si="2"/>
        <v>0.14146605931018108</v>
      </c>
      <c r="P9" s="23">
        <f t="shared" si="3"/>
        <v>0.39044671420328381</v>
      </c>
      <c r="Q9" s="70">
        <v>8</v>
      </c>
      <c r="R9" s="21">
        <v>0</v>
      </c>
      <c r="S9" s="23">
        <f t="shared" ref="S9:S26" si="4">IFERROR(R9/Q9,0)</f>
        <v>0</v>
      </c>
    </row>
    <row r="10" spans="1:19" ht="25.5" x14ac:dyDescent="0.25">
      <c r="A10" s="17"/>
      <c r="B10" s="19">
        <v>5005248</v>
      </c>
      <c r="C10" s="19" t="s">
        <v>2103</v>
      </c>
      <c r="D10" s="68">
        <v>3000722</v>
      </c>
      <c r="E10" s="19" t="s">
        <v>2097</v>
      </c>
      <c r="F10" s="69">
        <v>86</v>
      </c>
      <c r="G10" s="19" t="s">
        <v>508</v>
      </c>
      <c r="H10" s="20">
        <v>88.303904000000017</v>
      </c>
      <c r="I10" s="21">
        <v>101.59959600000002</v>
      </c>
      <c r="J10" s="21">
        <f t="shared" si="0"/>
        <v>37.240066180153917</v>
      </c>
      <c r="K10" s="21">
        <v>22.990651775966398</v>
      </c>
      <c r="L10" s="21">
        <v>8.3658838417104562</v>
      </c>
      <c r="M10" s="21">
        <v>5.8835305624770626</v>
      </c>
      <c r="N10" s="22">
        <f t="shared" si="1"/>
        <v>0.22628684247884601</v>
      </c>
      <c r="O10" s="22">
        <f t="shared" si="2"/>
        <v>0.30862854629536962</v>
      </c>
      <c r="P10" s="23">
        <f t="shared" si="3"/>
        <v>0.36653754194213439</v>
      </c>
      <c r="Q10" s="70">
        <v>0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5005251</v>
      </c>
      <c r="C11" s="19" t="s">
        <v>2104</v>
      </c>
      <c r="D11" s="68">
        <v>3000719</v>
      </c>
      <c r="E11" s="19" t="s">
        <v>2094</v>
      </c>
      <c r="F11" s="69">
        <v>86</v>
      </c>
      <c r="G11" s="19" t="s">
        <v>508</v>
      </c>
      <c r="H11" s="20">
        <v>0.39704500000000004</v>
      </c>
      <c r="I11" s="21">
        <v>0.12204999999999998</v>
      </c>
      <c r="J11" s="21">
        <f t="shared" si="0"/>
        <v>2.1099999925354496E-2</v>
      </c>
      <c r="K11" s="21">
        <v>1.5100000106031075E-2</v>
      </c>
      <c r="L11" s="21">
        <v>4.4999998062849045E-3</v>
      </c>
      <c r="M11" s="21">
        <v>1.500000013038516E-3</v>
      </c>
      <c r="N11" s="22">
        <f t="shared" si="1"/>
        <v>0.12371978784130339</v>
      </c>
      <c r="O11" s="22">
        <f t="shared" si="2"/>
        <v>0.16058992144462092</v>
      </c>
      <c r="P11" s="23">
        <f t="shared" si="3"/>
        <v>0.17287996661494878</v>
      </c>
      <c r="Q11" s="70">
        <v>0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5005252</v>
      </c>
      <c r="C12" s="19" t="s">
        <v>2105</v>
      </c>
      <c r="D12" s="68">
        <v>3000719</v>
      </c>
      <c r="E12" s="19" t="s">
        <v>2094</v>
      </c>
      <c r="F12" s="69">
        <v>181</v>
      </c>
      <c r="G12" s="19" t="s">
        <v>2119</v>
      </c>
      <c r="H12" s="20">
        <v>26.242430000000002</v>
      </c>
      <c r="I12" s="21">
        <v>32.637516999999995</v>
      </c>
      <c r="J12" s="21">
        <f t="shared" si="0"/>
        <v>10.875605279687079</v>
      </c>
      <c r="K12" s="21">
        <v>6.6171478228861815</v>
      </c>
      <c r="L12" s="21">
        <v>1.2270817714652367</v>
      </c>
      <c r="M12" s="21">
        <v>3.0313756853356608</v>
      </c>
      <c r="N12" s="22">
        <f t="shared" si="1"/>
        <v>0.20274666797986449</v>
      </c>
      <c r="O12" s="22">
        <f t="shared" si="2"/>
        <v>0.24034394510928694</v>
      </c>
      <c r="P12" s="23">
        <f t="shared" si="3"/>
        <v>0.33322404028735031</v>
      </c>
      <c r="Q12" s="70">
        <v>0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5005253</v>
      </c>
      <c r="C13" s="19" t="s">
        <v>2106</v>
      </c>
      <c r="D13" s="68">
        <v>3000719</v>
      </c>
      <c r="E13" s="19" t="s">
        <v>2094</v>
      </c>
      <c r="F13" s="69">
        <v>607</v>
      </c>
      <c r="G13" s="19" t="s">
        <v>2120</v>
      </c>
      <c r="H13" s="20">
        <v>0.44924200000000003</v>
      </c>
      <c r="I13" s="21">
        <v>1.4829559999999999</v>
      </c>
      <c r="J13" s="21">
        <f t="shared" si="0"/>
        <v>0.1933489998918958</v>
      </c>
      <c r="K13" s="21">
        <v>2.0000000018626451E-2</v>
      </c>
      <c r="L13" s="21">
        <v>0.125</v>
      </c>
      <c r="M13" s="21">
        <v>4.8348999873269349E-2</v>
      </c>
      <c r="N13" s="22">
        <f t="shared" si="1"/>
        <v>1.348657682266126E-2</v>
      </c>
      <c r="O13" s="22">
        <f t="shared" si="2"/>
        <v>9.7777681885791931E-2</v>
      </c>
      <c r="P13" s="23">
        <f t="shared" si="3"/>
        <v>0.13038080690991224</v>
      </c>
      <c r="Q13" s="70">
        <v>0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5005255</v>
      </c>
      <c r="C14" s="19" t="s">
        <v>2107</v>
      </c>
      <c r="D14" s="68">
        <v>3000719</v>
      </c>
      <c r="E14" s="19" t="s">
        <v>2094</v>
      </c>
      <c r="F14" s="69">
        <v>82</v>
      </c>
      <c r="G14" s="19" t="s">
        <v>547</v>
      </c>
      <c r="H14" s="20">
        <v>15.809680999999996</v>
      </c>
      <c r="I14" s="21">
        <v>17.596162999999994</v>
      </c>
      <c r="J14" s="21">
        <f t="shared" si="0"/>
        <v>5.021595402758976</v>
      </c>
      <c r="K14" s="21">
        <v>1.5318561410531402</v>
      </c>
      <c r="L14" s="21">
        <v>2.0434267895761877</v>
      </c>
      <c r="M14" s="21">
        <v>1.4463124721296481</v>
      </c>
      <c r="N14" s="22">
        <f t="shared" si="1"/>
        <v>8.7056259995610452E-2</v>
      </c>
      <c r="O14" s="22">
        <f t="shared" si="2"/>
        <v>0.20318537232403047</v>
      </c>
      <c r="P14" s="23">
        <f t="shared" si="3"/>
        <v>0.28538013672406748</v>
      </c>
      <c r="Q14" s="70">
        <v>0</v>
      </c>
      <c r="R14" s="21">
        <v>0</v>
      </c>
      <c r="S14" s="23">
        <f t="shared" si="4"/>
        <v>0</v>
      </c>
    </row>
    <row r="15" spans="1:19" x14ac:dyDescent="0.25">
      <c r="A15" s="17"/>
      <c r="B15" s="19">
        <v>5005261</v>
      </c>
      <c r="C15" s="19" t="s">
        <v>2108</v>
      </c>
      <c r="D15" s="68">
        <v>3000722</v>
      </c>
      <c r="E15" s="19" t="s">
        <v>2097</v>
      </c>
      <c r="F15" s="69">
        <v>107</v>
      </c>
      <c r="G15" s="19" t="s">
        <v>1228</v>
      </c>
      <c r="H15" s="20">
        <v>0</v>
      </c>
      <c r="I15" s="21">
        <v>41.243037000000008</v>
      </c>
      <c r="J15" s="21">
        <f t="shared" si="0"/>
        <v>17.791906934697181</v>
      </c>
      <c r="K15" s="21">
        <v>0</v>
      </c>
      <c r="L15" s="21">
        <v>7.0476000895723701E-2</v>
      </c>
      <c r="M15" s="21">
        <v>17.721430933801457</v>
      </c>
      <c r="N15" s="22">
        <f t="shared" si="1"/>
        <v>0</v>
      </c>
      <c r="O15" s="22">
        <f t="shared" si="2"/>
        <v>1.7087975576513361E-3</v>
      </c>
      <c r="P15" s="23">
        <f t="shared" si="3"/>
        <v>0.43139177492426606</v>
      </c>
      <c r="Q15" s="70">
        <v>6</v>
      </c>
      <c r="R15" s="21">
        <v>0</v>
      </c>
      <c r="S15" s="23">
        <f t="shared" si="4"/>
        <v>0</v>
      </c>
    </row>
    <row r="16" spans="1:19" x14ac:dyDescent="0.25">
      <c r="A16" s="17"/>
      <c r="B16" s="19">
        <v>5005262</v>
      </c>
      <c r="C16" s="19" t="s">
        <v>2109</v>
      </c>
      <c r="D16" s="68">
        <v>3000722</v>
      </c>
      <c r="E16" s="19" t="s">
        <v>2097</v>
      </c>
      <c r="F16" s="69">
        <v>107</v>
      </c>
      <c r="G16" s="19" t="s">
        <v>1228</v>
      </c>
      <c r="H16" s="20">
        <v>2.5</v>
      </c>
      <c r="I16" s="21">
        <v>8.2674620000000001</v>
      </c>
      <c r="J16" s="21">
        <f t="shared" si="0"/>
        <v>0.60879090428352356</v>
      </c>
      <c r="K16" s="21">
        <v>0</v>
      </c>
      <c r="L16" s="21">
        <v>0.10125000216066837</v>
      </c>
      <c r="M16" s="21">
        <v>0.50754090212285519</v>
      </c>
      <c r="N16" s="22">
        <f t="shared" si="1"/>
        <v>0</v>
      </c>
      <c r="O16" s="22">
        <f t="shared" si="2"/>
        <v>1.224680587109664E-2</v>
      </c>
      <c r="P16" s="23">
        <f t="shared" si="3"/>
        <v>7.3636976412292374E-2</v>
      </c>
      <c r="Q16" s="70">
        <v>0</v>
      </c>
      <c r="R16" s="21">
        <v>0</v>
      </c>
      <c r="S16" s="23">
        <f t="shared" si="4"/>
        <v>0</v>
      </c>
    </row>
    <row r="17" spans="1:19" x14ac:dyDescent="0.25">
      <c r="A17" s="17"/>
      <c r="B17" s="19">
        <v>5005267</v>
      </c>
      <c r="C17" s="19" t="s">
        <v>2110</v>
      </c>
      <c r="D17" s="68">
        <v>3000725</v>
      </c>
      <c r="E17" s="19" t="s">
        <v>2100</v>
      </c>
      <c r="F17" s="69">
        <v>6</v>
      </c>
      <c r="G17" s="19" t="s">
        <v>639</v>
      </c>
      <c r="H17" s="20">
        <v>189.966128</v>
      </c>
      <c r="I17" s="21">
        <v>194.330398</v>
      </c>
      <c r="J17" s="21">
        <f t="shared" si="0"/>
        <v>57.715932664115826</v>
      </c>
      <c r="K17" s="21">
        <v>28.458948529849295</v>
      </c>
      <c r="L17" s="21">
        <v>14.987801581570238</v>
      </c>
      <c r="M17" s="21">
        <v>14.269182552696293</v>
      </c>
      <c r="N17" s="22">
        <f t="shared" si="1"/>
        <v>0.14644620102022995</v>
      </c>
      <c r="O17" s="22">
        <f t="shared" si="2"/>
        <v>0.22357155935747908</v>
      </c>
      <c r="P17" s="23">
        <f t="shared" si="3"/>
        <v>0.29699899376584321</v>
      </c>
      <c r="Q17" s="70">
        <v>0</v>
      </c>
      <c r="R17" s="21">
        <v>0</v>
      </c>
      <c r="S17" s="23">
        <f t="shared" si="4"/>
        <v>0</v>
      </c>
    </row>
    <row r="18" spans="1:19" x14ac:dyDescent="0.25">
      <c r="A18" s="17"/>
      <c r="B18" s="19">
        <v>5005268</v>
      </c>
      <c r="C18" s="19" t="s">
        <v>2111</v>
      </c>
      <c r="D18" s="68">
        <v>3000725</v>
      </c>
      <c r="E18" s="19" t="s">
        <v>2100</v>
      </c>
      <c r="F18" s="69">
        <v>6</v>
      </c>
      <c r="G18" s="19" t="s">
        <v>639</v>
      </c>
      <c r="H18" s="20">
        <v>88.294685999999984</v>
      </c>
      <c r="I18" s="21">
        <v>87.917125999999968</v>
      </c>
      <c r="J18" s="21">
        <f t="shared" si="0"/>
        <v>22.363468297175132</v>
      </c>
      <c r="K18" s="21">
        <v>10.385926343500614</v>
      </c>
      <c r="L18" s="21">
        <v>5.4658347498625517</v>
      </c>
      <c r="M18" s="21">
        <v>6.5117072038119659</v>
      </c>
      <c r="N18" s="22">
        <f t="shared" si="1"/>
        <v>0.11813314215367571</v>
      </c>
      <c r="O18" s="22">
        <f t="shared" si="2"/>
        <v>0.18030344956184272</v>
      </c>
      <c r="P18" s="23">
        <f t="shared" si="3"/>
        <v>0.25436987438801334</v>
      </c>
      <c r="Q18" s="70">
        <v>0</v>
      </c>
      <c r="R18" s="21">
        <v>0</v>
      </c>
      <c r="S18" s="23">
        <f t="shared" si="4"/>
        <v>0</v>
      </c>
    </row>
    <row r="19" spans="1:19" ht="25.5" x14ac:dyDescent="0.25">
      <c r="A19" s="17"/>
      <c r="B19" s="19">
        <v>5005269</v>
      </c>
      <c r="C19" s="19" t="s">
        <v>2112</v>
      </c>
      <c r="D19" s="68">
        <v>3000725</v>
      </c>
      <c r="E19" s="19" t="s">
        <v>2100</v>
      </c>
      <c r="F19" s="69">
        <v>455</v>
      </c>
      <c r="G19" s="19" t="s">
        <v>1443</v>
      </c>
      <c r="H19" s="20">
        <v>1.1147119999999999</v>
      </c>
      <c r="I19" s="21">
        <v>2.7618460000000002</v>
      </c>
      <c r="J19" s="21">
        <f t="shared" si="0"/>
        <v>0</v>
      </c>
      <c r="K19" s="21">
        <v>0</v>
      </c>
      <c r="L19" s="21">
        <v>0</v>
      </c>
      <c r="M19" s="21">
        <v>0</v>
      </c>
      <c r="N19" s="22">
        <f t="shared" si="1"/>
        <v>0</v>
      </c>
      <c r="O19" s="22">
        <f t="shared" si="2"/>
        <v>0</v>
      </c>
      <c r="P19" s="23">
        <f t="shared" si="3"/>
        <v>0</v>
      </c>
      <c r="Q19" s="70">
        <v>0</v>
      </c>
      <c r="R19" s="21">
        <v>0</v>
      </c>
      <c r="S19" s="23">
        <f t="shared" si="4"/>
        <v>0</v>
      </c>
    </row>
    <row r="20" spans="1:19" ht="25.5" x14ac:dyDescent="0.25">
      <c r="A20" s="17"/>
      <c r="B20" s="19">
        <v>5005270</v>
      </c>
      <c r="C20" s="19" t="s">
        <v>2113</v>
      </c>
      <c r="D20" s="68">
        <v>3000726</v>
      </c>
      <c r="E20" s="19" t="s">
        <v>2101</v>
      </c>
      <c r="F20" s="69">
        <v>86</v>
      </c>
      <c r="G20" s="19" t="s">
        <v>508</v>
      </c>
      <c r="H20" s="20">
        <v>32.145194000000004</v>
      </c>
      <c r="I20" s="21">
        <v>34.000191000000008</v>
      </c>
      <c r="J20" s="21">
        <f t="shared" si="0"/>
        <v>5.9513259790655866</v>
      </c>
      <c r="K20" s="21">
        <v>2.0866332191217225</v>
      </c>
      <c r="L20" s="21">
        <v>2.0559246705925034</v>
      </c>
      <c r="M20" s="21">
        <v>1.8087680893513607</v>
      </c>
      <c r="N20" s="22">
        <f t="shared" si="1"/>
        <v>6.1371220506429569E-2</v>
      </c>
      <c r="O20" s="22">
        <f t="shared" si="2"/>
        <v>0.12183925348284734</v>
      </c>
      <c r="P20" s="23">
        <f t="shared" si="3"/>
        <v>0.17503801608248568</v>
      </c>
      <c r="Q20" s="70">
        <v>0</v>
      </c>
      <c r="R20" s="21">
        <v>0</v>
      </c>
      <c r="S20" s="23">
        <f t="shared" si="4"/>
        <v>0</v>
      </c>
    </row>
    <row r="21" spans="1:19" ht="25.5" x14ac:dyDescent="0.25">
      <c r="A21" s="17"/>
      <c r="B21" s="19">
        <v>5005271</v>
      </c>
      <c r="C21" s="19" t="s">
        <v>2114</v>
      </c>
      <c r="D21" s="68">
        <v>3000726</v>
      </c>
      <c r="E21" s="19" t="s">
        <v>2101</v>
      </c>
      <c r="F21" s="69">
        <v>86</v>
      </c>
      <c r="G21" s="19" t="s">
        <v>508</v>
      </c>
      <c r="H21" s="20">
        <v>25.995479999999997</v>
      </c>
      <c r="I21" s="21">
        <v>25.929672999999998</v>
      </c>
      <c r="J21" s="21">
        <f t="shared" si="0"/>
        <v>2.9181013208435616</v>
      </c>
      <c r="K21" s="21">
        <v>0.57629712030757219</v>
      </c>
      <c r="L21" s="21">
        <v>0.81769211625214666</v>
      </c>
      <c r="M21" s="21">
        <v>1.5241120842838427</v>
      </c>
      <c r="N21" s="22">
        <f t="shared" si="1"/>
        <v>2.2225390976105725E-2</v>
      </c>
      <c r="O21" s="22">
        <f t="shared" si="2"/>
        <v>5.3760386278674591E-2</v>
      </c>
      <c r="P21" s="23">
        <f t="shared" si="3"/>
        <v>0.11253907138912095</v>
      </c>
      <c r="Q21" s="70">
        <v>0</v>
      </c>
      <c r="R21" s="21">
        <v>0</v>
      </c>
      <c r="S21" s="23">
        <f t="shared" si="4"/>
        <v>0</v>
      </c>
    </row>
    <row r="22" spans="1:19" ht="25.5" x14ac:dyDescent="0.25">
      <c r="A22" s="17"/>
      <c r="B22" s="19">
        <v>5005272</v>
      </c>
      <c r="C22" s="19" t="s">
        <v>2115</v>
      </c>
      <c r="D22" s="68">
        <v>3000726</v>
      </c>
      <c r="E22" s="19" t="s">
        <v>2101</v>
      </c>
      <c r="F22" s="69">
        <v>86</v>
      </c>
      <c r="G22" s="19" t="s">
        <v>508</v>
      </c>
      <c r="H22" s="20">
        <v>72.571123</v>
      </c>
      <c r="I22" s="21">
        <v>72.399344999999997</v>
      </c>
      <c r="J22" s="21">
        <f t="shared" si="0"/>
        <v>18.631330659962259</v>
      </c>
      <c r="K22" s="21">
        <v>8.445970164029859</v>
      </c>
      <c r="L22" s="21">
        <v>4.1921530422696378</v>
      </c>
      <c r="M22" s="21">
        <v>5.9932074536627624</v>
      </c>
      <c r="N22" s="22">
        <f t="shared" si="1"/>
        <v>0.11665810186583676</v>
      </c>
      <c r="O22" s="22">
        <f t="shared" si="2"/>
        <v>0.17456129204345008</v>
      </c>
      <c r="P22" s="23">
        <f t="shared" si="3"/>
        <v>0.25734114942562342</v>
      </c>
      <c r="Q22" s="70">
        <v>0</v>
      </c>
      <c r="R22" s="21">
        <v>0</v>
      </c>
      <c r="S22" s="23">
        <f t="shared" si="4"/>
        <v>0</v>
      </c>
    </row>
    <row r="23" spans="1:19" ht="25.5" x14ac:dyDescent="0.25">
      <c r="A23" s="17"/>
      <c r="B23" s="19">
        <v>5005273</v>
      </c>
      <c r="C23" s="19" t="s">
        <v>2116</v>
      </c>
      <c r="D23" s="68">
        <v>3000726</v>
      </c>
      <c r="E23" s="19" t="s">
        <v>2101</v>
      </c>
      <c r="F23" s="69">
        <v>86</v>
      </c>
      <c r="G23" s="19" t="s">
        <v>508</v>
      </c>
      <c r="H23" s="20">
        <v>0.47997800000000002</v>
      </c>
      <c r="I23" s="21">
        <v>0.47997800000000002</v>
      </c>
      <c r="J23" s="21">
        <f t="shared" si="0"/>
        <v>0.13340090002748184</v>
      </c>
      <c r="K23" s="21">
        <v>0</v>
      </c>
      <c r="L23" s="21">
        <v>2.2440929606091231E-2</v>
      </c>
      <c r="M23" s="21">
        <v>0.11095997042139061</v>
      </c>
      <c r="N23" s="22">
        <f t="shared" si="1"/>
        <v>0</v>
      </c>
      <c r="O23" s="22">
        <f t="shared" si="2"/>
        <v>4.6754079574670572E-2</v>
      </c>
      <c r="P23" s="23">
        <f t="shared" si="3"/>
        <v>0.27793128024093156</v>
      </c>
      <c r="Q23" s="70">
        <v>0</v>
      </c>
      <c r="R23" s="21">
        <v>0</v>
      </c>
      <c r="S23" s="23">
        <f t="shared" si="4"/>
        <v>0</v>
      </c>
    </row>
    <row r="24" spans="1:19" ht="25.5" x14ac:dyDescent="0.25">
      <c r="A24" s="17"/>
      <c r="B24" s="19">
        <v>5005603</v>
      </c>
      <c r="C24" s="19" t="s">
        <v>2117</v>
      </c>
      <c r="D24" s="68">
        <v>3000717</v>
      </c>
      <c r="E24" s="19" t="s">
        <v>2092</v>
      </c>
      <c r="F24" s="69">
        <v>86</v>
      </c>
      <c r="G24" s="19" t="s">
        <v>508</v>
      </c>
      <c r="H24" s="20">
        <v>2753.9972330000005</v>
      </c>
      <c r="I24" s="21">
        <v>2763.2187770000005</v>
      </c>
      <c r="J24" s="21">
        <f t="shared" si="0"/>
        <v>937.92641581589123</v>
      </c>
      <c r="K24" s="21">
        <v>473.82639098697109</v>
      </c>
      <c r="L24" s="21">
        <v>222.79494074443937</v>
      </c>
      <c r="M24" s="21">
        <v>241.30508408448077</v>
      </c>
      <c r="N24" s="22">
        <f t="shared" si="1"/>
        <v>0.1714762489785191</v>
      </c>
      <c r="O24" s="22">
        <f t="shared" si="2"/>
        <v>0.2521050224216142</v>
      </c>
      <c r="P24" s="23">
        <f t="shared" si="3"/>
        <v>0.33943255728530797</v>
      </c>
      <c r="Q24" s="70">
        <v>4</v>
      </c>
      <c r="R24" s="21">
        <v>0</v>
      </c>
      <c r="S24" s="23">
        <f t="shared" si="4"/>
        <v>0</v>
      </c>
    </row>
    <row r="25" spans="1:19" ht="25.5" x14ac:dyDescent="0.25">
      <c r="A25" s="17"/>
      <c r="B25" s="19">
        <v>5005604</v>
      </c>
      <c r="C25" s="19" t="s">
        <v>2118</v>
      </c>
      <c r="D25" s="68">
        <v>3000717</v>
      </c>
      <c r="E25" s="19" t="s">
        <v>2092</v>
      </c>
      <c r="F25" s="69">
        <v>112</v>
      </c>
      <c r="G25" s="19" t="s">
        <v>840</v>
      </c>
      <c r="H25" s="20">
        <v>16.429306</v>
      </c>
      <c r="I25" s="21">
        <v>27.702604000000008</v>
      </c>
      <c r="J25" s="21">
        <f t="shared" si="0"/>
        <v>6.0170432925224304</v>
      </c>
      <c r="K25" s="21">
        <v>0</v>
      </c>
      <c r="L25" s="21">
        <v>3.5495494306087494</v>
      </c>
      <c r="M25" s="21">
        <v>2.467493861913681</v>
      </c>
      <c r="N25" s="22">
        <f t="shared" si="1"/>
        <v>0</v>
      </c>
      <c r="O25" s="22">
        <f t="shared" si="2"/>
        <v>0.12813053352705572</v>
      </c>
      <c r="P25" s="23">
        <f t="shared" si="3"/>
        <v>0.21720136101726858</v>
      </c>
      <c r="Q25" s="70">
        <v>0</v>
      </c>
      <c r="R25" s="21">
        <v>0</v>
      </c>
      <c r="S25" s="23">
        <f t="shared" si="4"/>
        <v>0</v>
      </c>
    </row>
    <row r="26" spans="1:19" x14ac:dyDescent="0.25">
      <c r="A26" s="17"/>
      <c r="B26" s="19">
        <v>9000000</v>
      </c>
      <c r="C26" s="19" t="s">
        <v>312</v>
      </c>
      <c r="D26" s="68">
        <v>9000000</v>
      </c>
      <c r="E26" s="19" t="s">
        <v>313</v>
      </c>
      <c r="F26" s="69"/>
      <c r="G26" s="19" t="s">
        <v>320</v>
      </c>
      <c r="H26" s="20">
        <v>32.294486999999997</v>
      </c>
      <c r="I26" s="21">
        <v>37.062627999999997</v>
      </c>
      <c r="J26" s="21">
        <f t="shared" si="0"/>
        <v>7.0820400511001935</v>
      </c>
      <c r="K26" s="21">
        <v>0.79044470656663179</v>
      </c>
      <c r="L26" s="21">
        <v>2.4340506122171064</v>
      </c>
      <c r="M26" s="21">
        <v>3.8575447323164553</v>
      </c>
      <c r="N26" s="22">
        <f t="shared" si="1"/>
        <v>2.1327270871526752E-2</v>
      </c>
      <c r="O26" s="22">
        <f t="shared" si="2"/>
        <v>8.7001259564857047E-2</v>
      </c>
      <c r="P26" s="23">
        <f t="shared" si="3"/>
        <v>0.19108305139884291</v>
      </c>
      <c r="Q26" s="70"/>
      <c r="R26" s="21"/>
      <c r="S26" s="23">
        <f t="shared" si="4"/>
        <v>0</v>
      </c>
    </row>
    <row r="27" spans="1:19" ht="15.75" thickBot="1" x14ac:dyDescent="0.3">
      <c r="A27" s="41" t="s">
        <v>302</v>
      </c>
      <c r="B27" s="43"/>
      <c r="C27" s="43"/>
      <c r="D27" s="65"/>
      <c r="E27" s="43"/>
      <c r="F27" s="66"/>
      <c r="G27" s="43"/>
      <c r="H27" s="44">
        <f t="shared" ref="H27:M27" ca="1" si="5">OFFSET(H27,-MATCH("PROYECTOS",$A$8:$A$36,0)-1,0)-(OFFSET(H27,-MATCH("PROYECTOS",$A$8:$A$36,0),0))</f>
        <v>1125.3974589999971</v>
      </c>
      <c r="I27" s="45">
        <f t="shared" ca="1" si="5"/>
        <v>1248.001685000002</v>
      </c>
      <c r="J27" s="45">
        <f t="shared" ca="1" si="5"/>
        <v>223.80011512804776</v>
      </c>
      <c r="K27" s="45">
        <f t="shared" ca="1" si="5"/>
        <v>140.37001770734787</v>
      </c>
      <c r="L27" s="45">
        <f t="shared" ca="1" si="5"/>
        <v>61.095255283638835</v>
      </c>
      <c r="M27" s="45">
        <f t="shared" ca="1" si="5"/>
        <v>22.334842137061059</v>
      </c>
      <c r="N27" s="46">
        <f t="shared" ca="1" si="1"/>
        <v>0.1124758238666542</v>
      </c>
      <c r="O27" s="46">
        <f t="shared" ca="1" si="2"/>
        <v>0.16143028924755529</v>
      </c>
      <c r="P27" s="47">
        <f t="shared" ca="1" si="3"/>
        <v>0.17932677320707896</v>
      </c>
      <c r="Q27" s="67"/>
      <c r="R27" s="45"/>
      <c r="S27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workbookViewId="0">
      <selection activeCell="A11" sqref="A11:L11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136</v>
      </c>
      <c r="B1" s="50" t="s">
        <v>95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2123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3.7486880000000005</v>
      </c>
      <c r="E6" s="14">
        <v>13.257396000000002</v>
      </c>
      <c r="F6" s="14">
        <v>3.000145655216329</v>
      </c>
      <c r="G6" s="14">
        <v>1.0840839494630927</v>
      </c>
      <c r="H6" s="14">
        <v>1.0404205952472694</v>
      </c>
      <c r="I6" s="14">
        <v>0.87564111050596694</v>
      </c>
      <c r="J6" s="15">
        <v>8.1772012351678455E-2</v>
      </c>
      <c r="K6" s="15">
        <v>0.16025051561485845</v>
      </c>
      <c r="L6" s="16">
        <v>0.22629976921684536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3.0606880000000003</v>
      </c>
      <c r="E7" s="38">
        <f ca="1">SUM(E8:OFFSET(E6,MATCH("GOBIERNOS REGIONALES",$A$8:$A$50,0),0))</f>
        <v>3.0606879999999999</v>
      </c>
      <c r="F7" s="38">
        <f ca="1">SUM(F8:OFFSET(F6,MATCH("GOBIERNOS REGIONALES",$A$8:$A$50,0),0))</f>
        <v>0.67201532154285815</v>
      </c>
      <c r="G7" s="38">
        <f ca="1">SUM(G8:OFFSET(G6,MATCH("GOBIERNOS REGIONALES",$A$8:$A$50,0),0))</f>
        <v>0.2055981297235121</v>
      </c>
      <c r="H7" s="38">
        <f ca="1">SUM(H8:OFFSET(H6,MATCH("GOBIERNOS REGIONALES",$A$8:$A$50,0),0))</f>
        <v>0.27861494896205841</v>
      </c>
      <c r="I7" s="38">
        <f ca="1">SUM(I8:OFFSET(I6,MATCH("GOBIERNOS REGIONALES",$A$8:$A$50,0),0))</f>
        <v>0.18780224285728764</v>
      </c>
      <c r="J7" s="39">
        <f ca="1">IFERROR(G7/E7,0)</f>
        <v>6.7173828146976144E-2</v>
      </c>
      <c r="K7" s="39">
        <f ca="1">IFERROR(SUM(G7,H7)/E7,0)</f>
        <v>0.15820399814864192</v>
      </c>
      <c r="L7" s="40">
        <f ca="1">IFERROR(SUM(G7,H7,I7)/E7,0)</f>
        <v>0.21956348426983024</v>
      </c>
      <c r="M7" s="4"/>
    </row>
    <row r="8" spans="1:13" x14ac:dyDescent="0.25">
      <c r="A8" s="17"/>
      <c r="B8" s="18">
        <v>5</v>
      </c>
      <c r="C8" s="19" t="s">
        <v>108</v>
      </c>
      <c r="D8" s="20">
        <v>3.0606880000000003</v>
      </c>
      <c r="E8" s="21">
        <v>3.0606879999999999</v>
      </c>
      <c r="F8" s="21">
        <f t="shared" ref="F8:F12" si="0">SUM(G8,H8,I8)</f>
        <v>0.67201532154285815</v>
      </c>
      <c r="G8" s="21">
        <v>0.2055981297235121</v>
      </c>
      <c r="H8" s="21">
        <v>0.27861494896205841</v>
      </c>
      <c r="I8" s="21">
        <v>0.18780224285728764</v>
      </c>
      <c r="J8" s="22">
        <f t="shared" ref="J8:J12" si="1">IFERROR(G8/E8,0)</f>
        <v>6.7173828146976144E-2</v>
      </c>
      <c r="K8" s="22">
        <f t="shared" ref="K8:K12" si="2">IFERROR(SUM(G8,H8)/E8,0)</f>
        <v>0.15820399814864192</v>
      </c>
      <c r="L8" s="23">
        <f t="shared" ref="L8:L12" si="3">IFERROR(SUM(G8,H8,I8)/E8,0)</f>
        <v>0.21956348426983024</v>
      </c>
      <c r="M8" s="4"/>
    </row>
    <row r="9" spans="1:13" x14ac:dyDescent="0.25">
      <c r="A9" s="34" t="s">
        <v>214</v>
      </c>
      <c r="B9" s="57"/>
      <c r="C9" s="36"/>
      <c r="D9" s="37">
        <f ca="1">SUM(D10:OFFSET(D8,(MATCH("GOBIERNOS LOCALES",$A$8:$A$50,0)-MATCH("GOBIERNOS REGIONALES",$A$8:$A$50,0)),0))</f>
        <v>0</v>
      </c>
      <c r="E9" s="38">
        <f ca="1">SUM(E10:OFFSET(E8,(MATCH("GOBIERNOS LOCALES",$A$8:$A$50,0)-MATCH("GOBIERNOS REGIONALES",$A$8:$A$50,0)),0))</f>
        <v>0.65937699999999999</v>
      </c>
      <c r="F9" s="38">
        <f ca="1">SUM(F10:OFFSET(F8,(MATCH("GOBIERNOS LOCALES",$A$8:$A$50,0)-MATCH("GOBIERNOS REGIONALES",$A$8:$A$50,0)),0))</f>
        <v>0.13503486476838589</v>
      </c>
      <c r="G9" s="38">
        <f ca="1">SUM(G10:OFFSET(G8,(MATCH("GOBIERNOS LOCALES",$A$8:$A$50,0)-MATCH("GOBIERNOS REGIONALES",$A$8:$A$50,0)),0))</f>
        <v>0</v>
      </c>
      <c r="H9" s="38">
        <f ca="1">SUM(H10:OFFSET(H8,(MATCH("GOBIERNOS LOCALES",$A$8:$A$50,0)-MATCH("GOBIERNOS REGIONALES",$A$8:$A$50,0)),0))</f>
        <v>4.1826001368463039E-2</v>
      </c>
      <c r="I9" s="38">
        <f ca="1">SUM(I10:OFFSET(I8,(MATCH("GOBIERNOS LOCALES",$A$8:$A$50,0)-MATCH("GOBIERNOS REGIONALES",$A$8:$A$50,0)),0))</f>
        <v>9.3208863399922848E-2</v>
      </c>
      <c r="J9" s="39">
        <f t="shared" ca="1" si="1"/>
        <v>0</v>
      </c>
      <c r="K9" s="39">
        <f t="shared" ca="1" si="2"/>
        <v>6.3432605881708098E-2</v>
      </c>
      <c r="L9" s="40">
        <f t="shared" ca="1" si="3"/>
        <v>0.20479159080220555</v>
      </c>
      <c r="M9" s="4"/>
    </row>
    <row r="10" spans="1:13" x14ac:dyDescent="0.25">
      <c r="A10" s="17"/>
      <c r="B10" s="18">
        <v>461</v>
      </c>
      <c r="C10" s="19" t="s">
        <v>236</v>
      </c>
      <c r="D10" s="20">
        <v>0</v>
      </c>
      <c r="E10" s="21">
        <v>0.48</v>
      </c>
      <c r="F10" s="21">
        <f t="shared" si="0"/>
        <v>2.4072660133242607E-2</v>
      </c>
      <c r="G10" s="21">
        <v>0</v>
      </c>
      <c r="H10" s="21">
        <v>0</v>
      </c>
      <c r="I10" s="21">
        <v>2.4072660133242607E-2</v>
      </c>
      <c r="J10" s="22">
        <f t="shared" si="1"/>
        <v>0</v>
      </c>
      <c r="K10" s="22">
        <f t="shared" si="2"/>
        <v>0</v>
      </c>
      <c r="L10" s="23">
        <f t="shared" si="3"/>
        <v>5.0151375277588769E-2</v>
      </c>
      <c r="M10" s="4"/>
    </row>
    <row r="11" spans="1:13" x14ac:dyDescent="0.25">
      <c r="A11" s="17"/>
      <c r="B11" s="18">
        <v>463</v>
      </c>
      <c r="C11" s="19" t="s">
        <v>238</v>
      </c>
      <c r="D11" s="20">
        <v>0</v>
      </c>
      <c r="E11" s="21">
        <v>0.17937699999999998</v>
      </c>
      <c r="F11" s="21">
        <f t="shared" si="0"/>
        <v>0.11096220463514328</v>
      </c>
      <c r="G11" s="21">
        <v>0</v>
      </c>
      <c r="H11" s="21">
        <v>4.1826001368463039E-2</v>
      </c>
      <c r="I11" s="21">
        <v>6.9136203266680241E-2</v>
      </c>
      <c r="J11" s="22">
        <f t="shared" si="1"/>
        <v>0</v>
      </c>
      <c r="K11" s="22">
        <f t="shared" si="2"/>
        <v>0.23317371440297832</v>
      </c>
      <c r="L11" s="23">
        <f t="shared" si="3"/>
        <v>0.61859772788675971</v>
      </c>
      <c r="M11" s="4"/>
    </row>
    <row r="12" spans="1:13" ht="15.75" thickBot="1" x14ac:dyDescent="0.3">
      <c r="A12" s="41" t="s">
        <v>241</v>
      </c>
      <c r="B12" s="58"/>
      <c r="C12" s="43"/>
      <c r="D12" s="44">
        <v>0.68800000000000006</v>
      </c>
      <c r="E12" s="45">
        <v>9.5373310000000018</v>
      </c>
      <c r="F12" s="45">
        <f t="shared" si="0"/>
        <v>2.193095468905085</v>
      </c>
      <c r="G12" s="45">
        <v>0.87848581973958062</v>
      </c>
      <c r="H12" s="45">
        <v>0.71997964491674793</v>
      </c>
      <c r="I12" s="45">
        <v>0.59463000424875645</v>
      </c>
      <c r="J12" s="46">
        <f t="shared" si="1"/>
        <v>9.2110237102977804E-2</v>
      </c>
      <c r="K12" s="46">
        <f t="shared" si="2"/>
        <v>0.16760092154254982</v>
      </c>
      <c r="L12" s="47">
        <f t="shared" si="3"/>
        <v>0.22994855362628019</v>
      </c>
      <c r="M12" s="4"/>
    </row>
    <row r="13" spans="1:13" x14ac:dyDescent="0.25">
      <c r="D13" s="5"/>
      <c r="E13" s="5"/>
      <c r="F13" s="5"/>
      <c r="G13" s="5"/>
      <c r="H13" s="5"/>
      <c r="I13" s="5"/>
      <c r="J13" s="4"/>
      <c r="K13" s="4"/>
      <c r="L13" s="4"/>
      <c r="M13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136</v>
      </c>
      <c r="B1" s="51" t="s">
        <v>95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2124</v>
      </c>
      <c r="N2" s="72" t="s">
        <v>2134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3.7486880000000005</v>
      </c>
      <c r="E6" s="14">
        <f ca="1">SUM(E7:OFFSET(E7,50,0))</f>
        <v>13.257396000000002</v>
      </c>
      <c r="F6" s="14">
        <f ca="1">SUM(F7:OFFSET(F7,50,0))</f>
        <v>3.000145655216329</v>
      </c>
      <c r="G6" s="14">
        <f ca="1">SUM(G7:OFFSET(G7,50,0))</f>
        <v>1.0840839494630927</v>
      </c>
      <c r="H6" s="14">
        <f ca="1">SUM(H7:OFFSET(H7,50,0))</f>
        <v>1.0404205952472694</v>
      </c>
      <c r="I6" s="14">
        <f ca="1">SUM(I7:OFFSET(I7,50,0))</f>
        <v>0.87564111050596694</v>
      </c>
      <c r="J6" s="15">
        <f ca="1">IFERROR(G6/E6,0)</f>
        <v>8.1772012351678455E-2</v>
      </c>
      <c r="K6" s="15">
        <f ca="1">IFERROR(SUM(G6,H6)/E6,0)</f>
        <v>0.16025051561485845</v>
      </c>
      <c r="L6" s="16">
        <f ca="1">IFERROR(SUM(G6,H6,I6)/E6,0)</f>
        <v>0.22629976921684536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2</v>
      </c>
      <c r="C7" s="19" t="s">
        <v>259</v>
      </c>
      <c r="D7" s="20">
        <v>0</v>
      </c>
      <c r="E7" s="21">
        <v>0.60857500000000009</v>
      </c>
      <c r="F7" s="21">
        <f t="shared" ref="F7:F19" si="0">SUM(G7,H7,I7)</f>
        <v>0.44047154934378341</v>
      </c>
      <c r="G7" s="21">
        <v>0.20279654744081199</v>
      </c>
      <c r="H7" s="21">
        <v>0.10835200099973008</v>
      </c>
      <c r="I7" s="21">
        <v>0.12932300090324134</v>
      </c>
      <c r="J7" s="22">
        <f t="shared" ref="J7:J19" si="1">IFERROR(G7/E7,0)</f>
        <v>0.33323180781466866</v>
      </c>
      <c r="K7" s="22">
        <f t="shared" ref="K7:K19" si="2">IFERROR(SUM(G7,H7)/E7,0)</f>
        <v>0.51127395709738654</v>
      </c>
      <c r="L7" s="23">
        <f t="shared" ref="L7:L19" si="3">IFERROR(SUM(G7,H7,I7)/E7,0)</f>
        <v>0.72377529366763893</v>
      </c>
      <c r="M7" s="4"/>
      <c r="N7" t="s">
        <v>259</v>
      </c>
      <c r="O7" s="5">
        <v>0.44047154934378341</v>
      </c>
      <c r="P7" s="71">
        <v>0.72377529366763893</v>
      </c>
    </row>
    <row r="8" spans="1:16" x14ac:dyDescent="0.25">
      <c r="A8" s="17"/>
      <c r="B8" s="55">
        <v>5</v>
      </c>
      <c r="C8" s="19" t="s">
        <v>262</v>
      </c>
      <c r="D8" s="20">
        <v>0.31300000000000006</v>
      </c>
      <c r="E8" s="21">
        <v>0.34299999999999997</v>
      </c>
      <c r="F8" s="21">
        <f t="shared" si="0"/>
        <v>0.15873473595638643</v>
      </c>
      <c r="G8" s="21">
        <v>1.5529529890045524E-2</v>
      </c>
      <c r="H8" s="21">
        <v>8.8678607175097568E-2</v>
      </c>
      <c r="I8" s="21">
        <v>5.4526598891243339E-2</v>
      </c>
      <c r="J8" s="22">
        <f t="shared" si="1"/>
        <v>4.5275597347071504E-2</v>
      </c>
      <c r="K8" s="22">
        <f t="shared" si="2"/>
        <v>0.30381381068554841</v>
      </c>
      <c r="L8" s="23">
        <f t="shared" si="3"/>
        <v>0.46278348675331327</v>
      </c>
      <c r="M8" s="4"/>
      <c r="N8" t="s">
        <v>265</v>
      </c>
      <c r="O8" s="5">
        <v>0.41508449502725853</v>
      </c>
      <c r="P8" s="71">
        <v>0.54962645591868053</v>
      </c>
    </row>
    <row r="9" spans="1:16" x14ac:dyDescent="0.25">
      <c r="A9" s="17"/>
      <c r="B9" s="55">
        <v>8</v>
      </c>
      <c r="C9" s="19" t="s">
        <v>265</v>
      </c>
      <c r="D9" s="20">
        <v>2.5000000000000001E-2</v>
      </c>
      <c r="E9" s="21">
        <v>0.75521199999999999</v>
      </c>
      <c r="F9" s="21">
        <f t="shared" si="0"/>
        <v>0.41508449502725853</v>
      </c>
      <c r="G9" s="21">
        <v>0.20437470718752593</v>
      </c>
      <c r="H9" s="21">
        <v>0.10692643560469151</v>
      </c>
      <c r="I9" s="21">
        <v>0.10378335223504109</v>
      </c>
      <c r="J9" s="22">
        <f t="shared" si="1"/>
        <v>0.27061898802922346</v>
      </c>
      <c r="K9" s="22">
        <f t="shared" si="2"/>
        <v>0.4122036498257674</v>
      </c>
      <c r="L9" s="23">
        <f t="shared" si="3"/>
        <v>0.54962645591868053</v>
      </c>
      <c r="M9" s="4"/>
      <c r="N9" t="s">
        <v>262</v>
      </c>
      <c r="O9" s="5">
        <v>0.15873473595638643</v>
      </c>
      <c r="P9" s="71">
        <v>0.46278348675331327</v>
      </c>
    </row>
    <row r="10" spans="1:16" x14ac:dyDescent="0.25">
      <c r="A10" s="17"/>
      <c r="B10" s="55">
        <v>9</v>
      </c>
      <c r="C10" s="19" t="s">
        <v>266</v>
      </c>
      <c r="D10" s="20">
        <v>0</v>
      </c>
      <c r="E10" s="21">
        <v>5.3072020000000011</v>
      </c>
      <c r="F10" s="21">
        <f t="shared" si="0"/>
        <v>6.4694821834564209E-2</v>
      </c>
      <c r="G10" s="21">
        <v>1.8937500193715096E-2</v>
      </c>
      <c r="H10" s="21">
        <v>3.0004801228642464E-2</v>
      </c>
      <c r="I10" s="21">
        <v>1.575252041220665E-2</v>
      </c>
      <c r="J10" s="22">
        <f t="shared" si="1"/>
        <v>3.5682644439980035E-3</v>
      </c>
      <c r="K10" s="22">
        <f t="shared" si="2"/>
        <v>9.2218651979626073E-3</v>
      </c>
      <c r="L10" s="23">
        <f t="shared" si="3"/>
        <v>1.2190005549923329E-2</v>
      </c>
      <c r="M10" s="4"/>
      <c r="N10" t="s">
        <v>276</v>
      </c>
      <c r="O10" s="5">
        <v>0.23438552115112543</v>
      </c>
      <c r="P10" s="71">
        <v>0.44448188520342452</v>
      </c>
    </row>
    <row r="11" spans="1:16" x14ac:dyDescent="0.25">
      <c r="A11" s="17"/>
      <c r="B11" s="55">
        <v>11</v>
      </c>
      <c r="C11" s="19" t="s">
        <v>268</v>
      </c>
      <c r="D11" s="20">
        <v>0</v>
      </c>
      <c r="E11" s="21">
        <v>3.9899999999999998E-2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  <c r="N11" t="s">
        <v>272</v>
      </c>
      <c r="O11" s="5">
        <v>1.3827183225512272</v>
      </c>
      <c r="P11" s="71">
        <v>0.34019470643463773</v>
      </c>
    </row>
    <row r="12" spans="1:16" x14ac:dyDescent="0.25">
      <c r="A12" s="17"/>
      <c r="B12" s="55">
        <v>12</v>
      </c>
      <c r="C12" s="19" t="s">
        <v>269</v>
      </c>
      <c r="D12" s="20">
        <v>0</v>
      </c>
      <c r="E12" s="21">
        <v>0.13380499999999998</v>
      </c>
      <c r="F12" s="21">
        <f t="shared" si="0"/>
        <v>2.0476430494454689E-2</v>
      </c>
      <c r="G12" s="21">
        <v>4.106650194444228E-3</v>
      </c>
      <c r="H12" s="21">
        <v>4.106650194444228E-3</v>
      </c>
      <c r="I12" s="21">
        <v>1.2263130105566233E-2</v>
      </c>
      <c r="J12" s="22">
        <f t="shared" si="1"/>
        <v>3.0691305963485883E-2</v>
      </c>
      <c r="K12" s="22">
        <f t="shared" si="2"/>
        <v>6.1382611926971767E-2</v>
      </c>
      <c r="L12" s="23">
        <f t="shared" si="3"/>
        <v>0.15303187843843424</v>
      </c>
      <c r="M12" s="4"/>
      <c r="N12" t="s">
        <v>275</v>
      </c>
      <c r="O12" s="5">
        <v>1.1169119738042355E-2</v>
      </c>
      <c r="P12" s="71">
        <v>0.31151669933737813</v>
      </c>
    </row>
    <row r="13" spans="1:16" x14ac:dyDescent="0.25">
      <c r="A13" s="17"/>
      <c r="B13" s="55">
        <v>13</v>
      </c>
      <c r="C13" s="19" t="s">
        <v>270</v>
      </c>
      <c r="D13" s="20">
        <v>0</v>
      </c>
      <c r="E13" s="21">
        <v>8.0000000000000002E-3</v>
      </c>
      <c r="F13" s="21">
        <f t="shared" si="0"/>
        <v>0</v>
      </c>
      <c r="G13" s="21">
        <v>0</v>
      </c>
      <c r="H13" s="21">
        <v>0</v>
      </c>
      <c r="I13" s="21">
        <v>0</v>
      </c>
      <c r="J13" s="22">
        <f t="shared" si="1"/>
        <v>0</v>
      </c>
      <c r="K13" s="22">
        <f t="shared" si="2"/>
        <v>0</v>
      </c>
      <c r="L13" s="23">
        <f t="shared" si="3"/>
        <v>0</v>
      </c>
      <c r="M13" s="4"/>
      <c r="N13" t="s">
        <v>281</v>
      </c>
      <c r="O13" s="5">
        <v>0.27241065911948681</v>
      </c>
      <c r="P13" s="71">
        <v>0.22402302899478682</v>
      </c>
    </row>
    <row r="14" spans="1:16" x14ac:dyDescent="0.25">
      <c r="A14" s="17"/>
      <c r="B14" s="55">
        <v>14</v>
      </c>
      <c r="C14" s="19" t="s">
        <v>271</v>
      </c>
      <c r="D14" s="20">
        <v>0</v>
      </c>
      <c r="E14" s="21">
        <v>4.0000000000000001E-3</v>
      </c>
      <c r="F14" s="21">
        <f t="shared" si="0"/>
        <v>0</v>
      </c>
      <c r="G14" s="21">
        <v>0</v>
      </c>
      <c r="H14" s="21">
        <v>0</v>
      </c>
      <c r="I14" s="21">
        <v>0</v>
      </c>
      <c r="J14" s="22">
        <f t="shared" si="1"/>
        <v>0</v>
      </c>
      <c r="K14" s="22">
        <f t="shared" si="2"/>
        <v>0</v>
      </c>
      <c r="L14" s="23">
        <f t="shared" si="3"/>
        <v>0</v>
      </c>
      <c r="M14" s="4"/>
      <c r="N14" t="s">
        <v>269</v>
      </c>
      <c r="O14" s="5">
        <v>2.0476430494454689E-2</v>
      </c>
      <c r="P14" s="71">
        <v>0.15303187843843424</v>
      </c>
    </row>
    <row r="15" spans="1:16" x14ac:dyDescent="0.25">
      <c r="A15" s="17"/>
      <c r="B15" s="55">
        <v>15</v>
      </c>
      <c r="C15" s="19" t="s">
        <v>272</v>
      </c>
      <c r="D15" s="20">
        <v>3.0606880000000003</v>
      </c>
      <c r="E15" s="21">
        <v>4.0644910000000003</v>
      </c>
      <c r="F15" s="21">
        <f t="shared" si="0"/>
        <v>1.3827183225512272</v>
      </c>
      <c r="G15" s="21">
        <v>0.59726101422711508</v>
      </c>
      <c r="H15" s="21">
        <v>0.48912610345723806</v>
      </c>
      <c r="I15" s="21">
        <v>0.29633120486687403</v>
      </c>
      <c r="J15" s="22">
        <f t="shared" si="1"/>
        <v>0.14694607866695117</v>
      </c>
      <c r="K15" s="22">
        <f t="shared" si="2"/>
        <v>0.26728737194506103</v>
      </c>
      <c r="L15" s="23">
        <f t="shared" si="3"/>
        <v>0.34019470643463773</v>
      </c>
      <c r="M15" s="4"/>
      <c r="N15" t="s">
        <v>266</v>
      </c>
      <c r="O15" s="5">
        <v>6.4694821834564209E-2</v>
      </c>
      <c r="P15" s="71">
        <v>1.2190005549923329E-2</v>
      </c>
    </row>
    <row r="16" spans="1:16" x14ac:dyDescent="0.25">
      <c r="A16" s="17"/>
      <c r="B16" s="55">
        <v>18</v>
      </c>
      <c r="C16" s="19" t="s">
        <v>275</v>
      </c>
      <c r="D16" s="20">
        <v>0</v>
      </c>
      <c r="E16" s="21">
        <v>3.5853999999999997E-2</v>
      </c>
      <c r="F16" s="21">
        <f t="shared" si="0"/>
        <v>1.1169119738042355E-2</v>
      </c>
      <c r="G16" s="21">
        <v>0</v>
      </c>
      <c r="H16" s="21">
        <v>0</v>
      </c>
      <c r="I16" s="21">
        <v>1.1169119738042355E-2</v>
      </c>
      <c r="J16" s="22">
        <f t="shared" si="1"/>
        <v>0</v>
      </c>
      <c r="K16" s="22">
        <f t="shared" si="2"/>
        <v>0</v>
      </c>
      <c r="L16" s="23">
        <f t="shared" si="3"/>
        <v>0.31151669933737813</v>
      </c>
      <c r="M16" s="4"/>
      <c r="N16" t="s">
        <v>268</v>
      </c>
      <c r="O16" s="5">
        <v>0</v>
      </c>
      <c r="P16" s="71">
        <v>0</v>
      </c>
    </row>
    <row r="17" spans="1:16" x14ac:dyDescent="0.25">
      <c r="A17" s="17"/>
      <c r="B17" s="55">
        <v>19</v>
      </c>
      <c r="C17" s="19" t="s">
        <v>276</v>
      </c>
      <c r="D17" s="20">
        <v>0.35</v>
      </c>
      <c r="E17" s="21">
        <v>0.52732299999999999</v>
      </c>
      <c r="F17" s="21">
        <f t="shared" si="0"/>
        <v>0.23438552115112543</v>
      </c>
      <c r="G17" s="21">
        <v>4.1078000329434872E-2</v>
      </c>
      <c r="H17" s="21">
        <v>4.6052000019699335E-2</v>
      </c>
      <c r="I17" s="21">
        <v>0.14725552080199122</v>
      </c>
      <c r="J17" s="22">
        <f t="shared" si="1"/>
        <v>7.7899125070279268E-2</v>
      </c>
      <c r="K17" s="22">
        <f t="shared" si="2"/>
        <v>0.16523079848429559</v>
      </c>
      <c r="L17" s="23">
        <f t="shared" si="3"/>
        <v>0.44448188520342452</v>
      </c>
      <c r="M17" s="4"/>
      <c r="N17" t="s">
        <v>270</v>
      </c>
      <c r="O17" s="5">
        <v>0</v>
      </c>
      <c r="P17" s="71">
        <v>0</v>
      </c>
    </row>
    <row r="18" spans="1:16" x14ac:dyDescent="0.25">
      <c r="A18" s="17"/>
      <c r="B18" s="55">
        <v>23</v>
      </c>
      <c r="C18" s="19" t="s">
        <v>280</v>
      </c>
      <c r="D18" s="20">
        <v>0</v>
      </c>
      <c r="E18" s="21">
        <v>0.21404000000000001</v>
      </c>
      <c r="F18" s="21">
        <f t="shared" si="0"/>
        <v>0</v>
      </c>
      <c r="G18" s="21">
        <v>0</v>
      </c>
      <c r="H18" s="21">
        <v>0</v>
      </c>
      <c r="I18" s="21">
        <v>0</v>
      </c>
      <c r="J18" s="22">
        <f t="shared" si="1"/>
        <v>0</v>
      </c>
      <c r="K18" s="22">
        <f t="shared" si="2"/>
        <v>0</v>
      </c>
      <c r="L18" s="23">
        <f t="shared" si="3"/>
        <v>0</v>
      </c>
      <c r="M18" s="4"/>
      <c r="N18" t="s">
        <v>271</v>
      </c>
      <c r="O18" s="5">
        <v>0</v>
      </c>
      <c r="P18" s="71">
        <v>0</v>
      </c>
    </row>
    <row r="19" spans="1:16" ht="15.75" thickBot="1" x14ac:dyDescent="0.3">
      <c r="A19" s="24"/>
      <c r="B19" s="56">
        <v>24</v>
      </c>
      <c r="C19" s="26" t="s">
        <v>281</v>
      </c>
      <c r="D19" s="27">
        <v>0</v>
      </c>
      <c r="E19" s="28">
        <v>1.215994</v>
      </c>
      <c r="F19" s="28">
        <f t="shared" si="0"/>
        <v>0.27241065911948681</v>
      </c>
      <c r="G19" s="28">
        <v>0</v>
      </c>
      <c r="H19" s="28">
        <v>0.16717399656772614</v>
      </c>
      <c r="I19" s="28">
        <v>0.10523666255176067</v>
      </c>
      <c r="J19" s="29">
        <f t="shared" si="1"/>
        <v>0</v>
      </c>
      <c r="K19" s="29">
        <f t="shared" si="2"/>
        <v>0.13747929395023836</v>
      </c>
      <c r="L19" s="30">
        <f t="shared" si="3"/>
        <v>0.22402302899478682</v>
      </c>
      <c r="M19" s="4"/>
      <c r="N19" t="s">
        <v>280</v>
      </c>
      <c r="O19" s="5">
        <v>0</v>
      </c>
      <c r="P19" s="71">
        <v>0</v>
      </c>
    </row>
    <row r="20" spans="1:16" x14ac:dyDescent="0.25">
      <c r="O20" s="5"/>
      <c r="P20" s="71"/>
    </row>
    <row r="21" spans="1:16" x14ac:dyDescent="0.25">
      <c r="O21" s="5"/>
      <c r="P21" s="71"/>
    </row>
    <row r="22" spans="1:16" x14ac:dyDescent="0.25">
      <c r="O22" s="5"/>
      <c r="P22" s="71"/>
    </row>
    <row r="23" spans="1:16" x14ac:dyDescent="0.25">
      <c r="O23" s="5"/>
      <c r="P23" s="71"/>
    </row>
    <row r="24" spans="1:16" x14ac:dyDescent="0.25">
      <c r="O24" s="5"/>
      <c r="P24" s="71"/>
    </row>
    <row r="25" spans="1:16" x14ac:dyDescent="0.25">
      <c r="O25" s="5"/>
      <c r="P25" s="71"/>
    </row>
    <row r="26" spans="1:16" x14ac:dyDescent="0.25">
      <c r="O26" s="5"/>
      <c r="P26" s="71"/>
    </row>
    <row r="27" spans="1:16" x14ac:dyDescent="0.25">
      <c r="O27" s="5"/>
      <c r="P27" s="71"/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tabSelected="1" topLeftCell="A7" workbookViewId="0">
      <selection activeCell="A15" sqref="A15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7109375" customWidth="1"/>
    <col min="6" max="6" width="13.5703125" customWidth="1"/>
    <col min="7" max="9" width="0" hidden="1" customWidth="1"/>
  </cols>
  <sheetData>
    <row r="1" spans="1:13" ht="15.75" x14ac:dyDescent="0.25">
      <c r="A1" s="50">
        <v>136</v>
      </c>
      <c r="B1" s="49" t="s">
        <v>95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2125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3.7486880000000005</v>
      </c>
      <c r="E6" s="14">
        <v>13.257396000000002</v>
      </c>
      <c r="F6" s="14">
        <v>3.000145655216329</v>
      </c>
      <c r="G6" s="14">
        <v>1.0840839494630927</v>
      </c>
      <c r="H6" s="14">
        <v>1.0404205952472694</v>
      </c>
      <c r="I6" s="14">
        <v>0.87564111050596694</v>
      </c>
      <c r="J6" s="15">
        <v>8.1772012351678455E-2</v>
      </c>
      <c r="K6" s="15">
        <v>0.16025051561485845</v>
      </c>
      <c r="L6" s="16">
        <v>0.22629976921684536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3.0606879999999999</v>
      </c>
      <c r="E7" s="38">
        <f ca="1">SUM(E8:OFFSET(E6,MATCH("PROYECTOS",$A$8:$A$50,0),0))</f>
        <v>3.5304929999999999</v>
      </c>
      <c r="F7" s="38">
        <f ca="1">SUM(F8:OFFSET(F6,MATCH("PROYECTOS",$A$8:$A$50,0),0))</f>
        <v>1.005002059682738</v>
      </c>
      <c r="G7" s="38">
        <f ca="1">SUM(G8:OFFSET(G6,MATCH("PROYECTOS",$A$8:$A$50,0),0))</f>
        <v>0.51152508788800333</v>
      </c>
      <c r="H7" s="38">
        <f ca="1">SUM(H8:OFFSET(H6,MATCH("PROYECTOS",$A$8:$A$50,0),0))</f>
        <v>0.28272159915650263</v>
      </c>
      <c r="I7" s="38">
        <f ca="1">SUM(I8:OFFSET(I6,MATCH("PROYECTOS",$A$8:$A$50,0),0))</f>
        <v>0.21075537263823207</v>
      </c>
      <c r="J7" s="39">
        <f ca="1">IFERROR(G7/E7,0)</f>
        <v>0.14488772188133595</v>
      </c>
      <c r="K7" s="39">
        <f ca="1">IFERROR(SUM(G7,H7)/E7,0)</f>
        <v>0.22496764249199927</v>
      </c>
      <c r="L7" s="40">
        <f ca="1">IFERROR(SUM(G7,H7,I7)/E7,0)</f>
        <v>0.28466337695124677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0.89657300000000006</v>
      </c>
      <c r="E8" s="21">
        <v>0.89657299999999995</v>
      </c>
      <c r="F8" s="21">
        <f t="shared" ref="F8:F10" si="0">SUM(G8,H8,I8)</f>
        <v>0.29681605868972838</v>
      </c>
      <c r="G8" s="21">
        <v>0.14837767940480262</v>
      </c>
      <c r="H8" s="21">
        <v>7.4191588966641575E-2</v>
      </c>
      <c r="I8" s="21">
        <v>7.4246790318284184E-2</v>
      </c>
      <c r="J8" s="22">
        <f t="shared" ref="J8:J11" si="1">IFERROR(G8/E8,0)</f>
        <v>0.16549425356864708</v>
      </c>
      <c r="K8" s="22">
        <f t="shared" ref="K8:K11" si="2">IFERROR(SUM(G8,H8)/E8,0)</f>
        <v>0.24824444676723947</v>
      </c>
      <c r="L8" s="23">
        <f t="shared" ref="L8:L11" si="3">IFERROR(SUM(G8,H8,I8)/E8,0)</f>
        <v>0.33105620924311618</v>
      </c>
      <c r="M8" s="4"/>
    </row>
    <row r="9" spans="1:13" ht="51" x14ac:dyDescent="0.25">
      <c r="A9" s="17"/>
      <c r="B9" s="19">
        <v>3000727</v>
      </c>
      <c r="C9" s="19" t="s">
        <v>2127</v>
      </c>
      <c r="D9" s="20">
        <v>0.89239999999999997</v>
      </c>
      <c r="E9" s="21">
        <v>1.3622049999999999</v>
      </c>
      <c r="F9" s="21">
        <f t="shared" si="0"/>
        <v>0.60254777956288308</v>
      </c>
      <c r="G9" s="21">
        <v>0.34903190821933094</v>
      </c>
      <c r="H9" s="21">
        <v>0.17967379064066336</v>
      </c>
      <c r="I9" s="21">
        <v>7.3842080702888779E-2</v>
      </c>
      <c r="J9" s="22">
        <f t="shared" si="1"/>
        <v>0.25622568425408143</v>
      </c>
      <c r="K9" s="22">
        <f t="shared" si="2"/>
        <v>0.38812491428235424</v>
      </c>
      <c r="L9" s="23">
        <f t="shared" si="3"/>
        <v>0.44233267354244266</v>
      </c>
      <c r="M9" s="4"/>
    </row>
    <row r="10" spans="1:13" ht="38.25" x14ac:dyDescent="0.25">
      <c r="A10" s="17"/>
      <c r="B10" s="19">
        <v>3000728</v>
      </c>
      <c r="C10" s="19" t="s">
        <v>2128</v>
      </c>
      <c r="D10" s="20">
        <v>1.2717149999999999</v>
      </c>
      <c r="E10" s="21">
        <v>1.2717149999999999</v>
      </c>
      <c r="F10" s="21">
        <f t="shared" si="0"/>
        <v>0.10563822143012658</v>
      </c>
      <c r="G10" s="21">
        <v>1.4115500263869762E-2</v>
      </c>
      <c r="H10" s="21">
        <v>2.8856219549197704E-2</v>
      </c>
      <c r="I10" s="21">
        <v>6.2666501617059112E-2</v>
      </c>
      <c r="J10" s="22">
        <f t="shared" si="1"/>
        <v>1.1099578336238673E-2</v>
      </c>
      <c r="K10" s="22">
        <f t="shared" si="2"/>
        <v>3.3790369550620591E-2</v>
      </c>
      <c r="L10" s="23">
        <f t="shared" si="3"/>
        <v>8.3067528046871023E-2</v>
      </c>
      <c r="M10" s="4"/>
    </row>
    <row r="11" spans="1:13" ht="15.75" thickBot="1" x14ac:dyDescent="0.3">
      <c r="A11" s="41" t="s">
        <v>302</v>
      </c>
      <c r="B11" s="43"/>
      <c r="C11" s="43"/>
      <c r="D11" s="44">
        <f ca="1">OFFSET(D11,-MATCH("PROYECTOS",$A$8:$A$50,0)-1,0)-(OFFSET(D11,-MATCH("PROYECTOS",$A$8:$A$50,0),0))</f>
        <v>0.68800000000000061</v>
      </c>
      <c r="E11" s="45">
        <f t="shared" ref="E11:I11" ca="1" si="4">OFFSET(E11,-MATCH("PROYECTOS",$A$8:$A$50,0)-1,0)-(OFFSET(E11,-MATCH("PROYECTOS",$A$8:$A$50,0),0))</f>
        <v>9.7269030000000019</v>
      </c>
      <c r="F11" s="45">
        <f t="shared" ca="1" si="4"/>
        <v>1.995143595533591</v>
      </c>
      <c r="G11" s="45">
        <f t="shared" ca="1" si="4"/>
        <v>0.5725588615750894</v>
      </c>
      <c r="H11" s="45">
        <f t="shared" ca="1" si="4"/>
        <v>0.75769899609076674</v>
      </c>
      <c r="I11" s="45">
        <f t="shared" ca="1" si="4"/>
        <v>0.66488573786773486</v>
      </c>
      <c r="J11" s="46">
        <f t="shared" ca="1" si="1"/>
        <v>5.8863428737295859E-2</v>
      </c>
      <c r="K11" s="46">
        <f t="shared" ca="1" si="2"/>
        <v>0.13676067887855528</v>
      </c>
      <c r="L11" s="47">
        <f t="shared" ca="1" si="3"/>
        <v>0.20511601642718044</v>
      </c>
      <c r="M11" s="4"/>
    </row>
    <row r="12" spans="1:13" ht="15.75" thickBot="1" x14ac:dyDescent="0.3"/>
    <row r="13" spans="1:13" ht="15.75" thickBot="1" x14ac:dyDescent="0.3">
      <c r="A13" s="89" t="s">
        <v>324</v>
      </c>
      <c r="B13" s="90"/>
      <c r="C13" s="90"/>
      <c r="D13" s="91"/>
    </row>
    <row r="14" spans="1:13" ht="15.75" thickBot="1" x14ac:dyDescent="0.3">
      <c r="A14" s="1" t="s">
        <v>2135</v>
      </c>
    </row>
    <row r="15" spans="1:13" ht="45" customHeight="1" x14ac:dyDescent="0.25">
      <c r="A15" s="82" t="s">
        <v>326</v>
      </c>
      <c r="B15" s="83"/>
      <c r="C15" s="83"/>
      <c r="D15" s="94" t="s">
        <v>327</v>
      </c>
    </row>
    <row r="16" spans="1:13" ht="15.75" thickBot="1" x14ac:dyDescent="0.3">
      <c r="A16" s="85"/>
      <c r="B16" s="86"/>
      <c r="C16" s="86"/>
      <c r="D16" s="105"/>
    </row>
    <row r="17" spans="1:4" ht="39" thickBot="1" x14ac:dyDescent="0.3">
      <c r="A17" s="73"/>
      <c r="B17" s="74">
        <v>3000728</v>
      </c>
      <c r="C17" s="74" t="s">
        <v>2128</v>
      </c>
      <c r="D17" s="75">
        <v>8.3067528046871023E-2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"/>
  <sheetViews>
    <sheetView workbookViewId="0">
      <selection activeCell="H7" sqref="H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136</v>
      </c>
      <c r="B1" s="49" t="s">
        <v>95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2126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3.7486880000000005</v>
      </c>
      <c r="I6" s="14">
        <v>13.257396000000002</v>
      </c>
      <c r="J6" s="14">
        <v>3.000145655216329</v>
      </c>
      <c r="K6" s="14">
        <v>1.0840839494630927</v>
      </c>
      <c r="L6" s="14">
        <v>1.0404205952472694</v>
      </c>
      <c r="M6" s="14">
        <v>0.87564111050596694</v>
      </c>
      <c r="N6" s="15">
        <v>8.1772012351678455E-2</v>
      </c>
      <c r="O6" s="15">
        <v>0.16025051561485845</v>
      </c>
      <c r="P6" s="16">
        <v>0.22629976921684536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SUM(H8:OFFSET(H6,MATCH("PROYECTOS",$A$8:$A$23,0),0))</f>
        <v>3.0606879999999999</v>
      </c>
      <c r="I7" s="38">
        <f ca="1">SUM(I8:OFFSET(I6,MATCH("PROYECTOS",$A$8:$A$23,0),0))</f>
        <v>3.5304929999999999</v>
      </c>
      <c r="J7" s="38">
        <f ca="1">SUM(J8:OFFSET(J6,MATCH("PROYECTOS",$A$8:$A$23,0),0))</f>
        <v>1.005002059682738</v>
      </c>
      <c r="K7" s="38">
        <f ca="1">SUM(K8:OFFSET(K6,MATCH("PROYECTOS",$A$8:$A$23,0),0))</f>
        <v>0.51152508788800333</v>
      </c>
      <c r="L7" s="38">
        <f ca="1">SUM(L8:OFFSET(L6,MATCH("PROYECTOS",$A$8:$A$23,0),0))</f>
        <v>0.28272159915650263</v>
      </c>
      <c r="M7" s="38">
        <f ca="1">SUM(M8:OFFSET(M6,MATCH("PROYECTOS",$A$8:$A$23,0),0))</f>
        <v>0.21075537263823207</v>
      </c>
      <c r="N7" s="39">
        <f ca="1">IFERROR(K7/I7,0)</f>
        <v>0.14488772188133595</v>
      </c>
      <c r="O7" s="39">
        <f ca="1">IFERROR(SUM(K7,L7)/I7,0)</f>
        <v>0.22496764249199927</v>
      </c>
      <c r="P7" s="40">
        <f ca="1">IFERROR(SUM(K7,L7,M7)/I7,0)</f>
        <v>0.28466337695124677</v>
      </c>
      <c r="Q7" s="64"/>
      <c r="R7" s="38"/>
      <c r="S7" s="40"/>
    </row>
    <row r="8" spans="1:19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1</v>
      </c>
      <c r="G8" s="19" t="s">
        <v>539</v>
      </c>
      <c r="H8" s="20">
        <v>0.89657300000000006</v>
      </c>
      <c r="I8" s="21">
        <v>0.89657299999999995</v>
      </c>
      <c r="J8" s="21">
        <f t="shared" ref="J8:J13" si="0">SUM(K8,L8,M8)</f>
        <v>0.29681605868972838</v>
      </c>
      <c r="K8" s="21">
        <v>0.14837767940480262</v>
      </c>
      <c r="L8" s="21">
        <v>7.4191588966641575E-2</v>
      </c>
      <c r="M8" s="21">
        <v>7.4246790318284184E-2</v>
      </c>
      <c r="N8" s="22">
        <f t="shared" ref="N8:N14" si="1">IFERROR(K8/I8,0)</f>
        <v>0.16549425356864708</v>
      </c>
      <c r="O8" s="22">
        <f t="shared" ref="O8:O14" si="2">IFERROR(SUM(K8,L8)/I8,0)</f>
        <v>0.24824444676723947</v>
      </c>
      <c r="P8" s="23">
        <f t="shared" ref="P8:P14" si="3">IFERROR(SUM(K8,L8,M8)/I8,0)</f>
        <v>0.33105620924311618</v>
      </c>
      <c r="Q8" s="70">
        <v>0</v>
      </c>
      <c r="R8" s="21">
        <v>0</v>
      </c>
      <c r="S8" s="23">
        <f>IFERROR(R8/Q8,0)</f>
        <v>0</v>
      </c>
    </row>
    <row r="9" spans="1:19" ht="51" x14ac:dyDescent="0.25">
      <c r="A9" s="17"/>
      <c r="B9" s="19">
        <v>5005277</v>
      </c>
      <c r="C9" s="19" t="s">
        <v>2129</v>
      </c>
      <c r="D9" s="68">
        <v>3000727</v>
      </c>
      <c r="E9" s="19" t="s">
        <v>2127</v>
      </c>
      <c r="F9" s="69">
        <v>88</v>
      </c>
      <c r="G9" s="19" t="s">
        <v>769</v>
      </c>
      <c r="H9" s="20">
        <v>4.9699999999999994E-2</v>
      </c>
      <c r="I9" s="21">
        <v>0.54809799999999997</v>
      </c>
      <c r="J9" s="21">
        <f t="shared" si="0"/>
        <v>5.3112440975382924E-2</v>
      </c>
      <c r="K9" s="21">
        <v>8.9666501880856231E-3</v>
      </c>
      <c r="L9" s="21">
        <v>1.2905460287583992E-2</v>
      </c>
      <c r="M9" s="21">
        <v>3.1240330499713309E-2</v>
      </c>
      <c r="N9" s="22">
        <f t="shared" si="1"/>
        <v>1.6359574725843963E-2</v>
      </c>
      <c r="O9" s="22">
        <f t="shared" si="2"/>
        <v>3.9905473976678651E-2</v>
      </c>
      <c r="P9" s="23">
        <f t="shared" si="3"/>
        <v>9.6903183327402997E-2</v>
      </c>
      <c r="Q9" s="70">
        <v>0</v>
      </c>
      <c r="R9" s="21">
        <v>0</v>
      </c>
      <c r="S9" s="23">
        <f t="shared" ref="S9:S13" si="4">IFERROR(R9/Q9,0)</f>
        <v>0</v>
      </c>
    </row>
    <row r="10" spans="1:19" ht="51" x14ac:dyDescent="0.25">
      <c r="A10" s="17"/>
      <c r="B10" s="19">
        <v>5005278</v>
      </c>
      <c r="C10" s="19" t="s">
        <v>2130</v>
      </c>
      <c r="D10" s="68">
        <v>3000727</v>
      </c>
      <c r="E10" s="19" t="s">
        <v>2127</v>
      </c>
      <c r="F10" s="69">
        <v>215</v>
      </c>
      <c r="G10" s="19" t="s">
        <v>693</v>
      </c>
      <c r="H10" s="20">
        <v>0.8427</v>
      </c>
      <c r="I10" s="21">
        <v>0.81410699999999991</v>
      </c>
      <c r="J10" s="21">
        <f t="shared" si="0"/>
        <v>0.54943533858750015</v>
      </c>
      <c r="K10" s="21">
        <v>0.34006525803124532</v>
      </c>
      <c r="L10" s="21">
        <v>0.16676833035307936</v>
      </c>
      <c r="M10" s="21">
        <v>4.260175020317547E-2</v>
      </c>
      <c r="N10" s="22">
        <f t="shared" si="1"/>
        <v>0.41771567868995768</v>
      </c>
      <c r="O10" s="22">
        <f t="shared" si="2"/>
        <v>0.62256385018716798</v>
      </c>
      <c r="P10" s="23">
        <f t="shared" si="3"/>
        <v>0.67489327396460197</v>
      </c>
      <c r="Q10" s="70">
        <v>0</v>
      </c>
      <c r="R10" s="21">
        <v>0</v>
      </c>
      <c r="S10" s="23">
        <f t="shared" si="4"/>
        <v>0</v>
      </c>
    </row>
    <row r="11" spans="1:19" ht="51" x14ac:dyDescent="0.25">
      <c r="A11" s="17"/>
      <c r="B11" s="19">
        <v>5005279</v>
      </c>
      <c r="C11" s="19" t="s">
        <v>2131</v>
      </c>
      <c r="D11" s="68">
        <v>3000728</v>
      </c>
      <c r="E11" s="19" t="s">
        <v>2128</v>
      </c>
      <c r="F11" s="69">
        <v>59</v>
      </c>
      <c r="G11" s="19" t="s">
        <v>585</v>
      </c>
      <c r="H11" s="20">
        <v>0.76434999999999997</v>
      </c>
      <c r="I11" s="21">
        <v>0.73734999999999995</v>
      </c>
      <c r="J11" s="21">
        <f t="shared" si="0"/>
        <v>0.10563822143012658</v>
      </c>
      <c r="K11" s="21">
        <v>1.4115500263869762E-2</v>
      </c>
      <c r="L11" s="21">
        <v>2.8856219549197704E-2</v>
      </c>
      <c r="M11" s="21">
        <v>6.2666501617059112E-2</v>
      </c>
      <c r="N11" s="22">
        <f t="shared" si="1"/>
        <v>1.9143554979141199E-2</v>
      </c>
      <c r="O11" s="22">
        <f t="shared" si="2"/>
        <v>5.827859200253268E-2</v>
      </c>
      <c r="P11" s="23">
        <f t="shared" si="3"/>
        <v>0.14326740547925218</v>
      </c>
      <c r="Q11" s="70">
        <v>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5005280</v>
      </c>
      <c r="C12" s="19" t="s">
        <v>2132</v>
      </c>
      <c r="D12" s="68">
        <v>3000728</v>
      </c>
      <c r="E12" s="19" t="s">
        <v>2128</v>
      </c>
      <c r="F12" s="69">
        <v>46</v>
      </c>
      <c r="G12" s="19" t="s">
        <v>772</v>
      </c>
      <c r="H12" s="20">
        <v>0.36870000000000003</v>
      </c>
      <c r="I12" s="21">
        <v>0.3957</v>
      </c>
      <c r="J12" s="21">
        <f t="shared" si="0"/>
        <v>0</v>
      </c>
      <c r="K12" s="21">
        <v>0</v>
      </c>
      <c r="L12" s="21">
        <v>0</v>
      </c>
      <c r="M12" s="21">
        <v>0</v>
      </c>
      <c r="N12" s="22">
        <f t="shared" si="1"/>
        <v>0</v>
      </c>
      <c r="O12" s="22">
        <f t="shared" si="2"/>
        <v>0</v>
      </c>
      <c r="P12" s="23">
        <f t="shared" si="3"/>
        <v>0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5005281</v>
      </c>
      <c r="C13" s="19" t="s">
        <v>2133</v>
      </c>
      <c r="D13" s="68">
        <v>3000728</v>
      </c>
      <c r="E13" s="19" t="s">
        <v>2128</v>
      </c>
      <c r="F13" s="69">
        <v>46</v>
      </c>
      <c r="G13" s="19" t="s">
        <v>772</v>
      </c>
      <c r="H13" s="20">
        <v>0.13866500000000001</v>
      </c>
      <c r="I13" s="21">
        <v>0.13866500000000001</v>
      </c>
      <c r="J13" s="21">
        <f t="shared" si="0"/>
        <v>0</v>
      </c>
      <c r="K13" s="21">
        <v>0</v>
      </c>
      <c r="L13" s="21">
        <v>0</v>
      </c>
      <c r="M13" s="21">
        <v>0</v>
      </c>
      <c r="N13" s="22">
        <f t="shared" si="1"/>
        <v>0</v>
      </c>
      <c r="O13" s="22">
        <f t="shared" si="2"/>
        <v>0</v>
      </c>
      <c r="P13" s="23">
        <f t="shared" si="3"/>
        <v>0</v>
      </c>
      <c r="Q13" s="70">
        <v>0</v>
      </c>
      <c r="R13" s="21">
        <v>0</v>
      </c>
      <c r="S13" s="23">
        <f t="shared" si="4"/>
        <v>0</v>
      </c>
    </row>
    <row r="14" spans="1:19" ht="15.75" thickBot="1" x14ac:dyDescent="0.3">
      <c r="A14" s="41" t="s">
        <v>302</v>
      </c>
      <c r="B14" s="43"/>
      <c r="C14" s="43"/>
      <c r="D14" s="65"/>
      <c r="E14" s="43"/>
      <c r="F14" s="66"/>
      <c r="G14" s="43"/>
      <c r="H14" s="44">
        <f t="shared" ref="H14:M14" ca="1" si="5">OFFSET(H14,-MATCH("PROYECTOS",$A$8:$A$23,0)-1,0)-(OFFSET(H14,-MATCH("PROYECTOS",$A$8:$A$23,0),0))</f>
        <v>0.68800000000000061</v>
      </c>
      <c r="I14" s="45">
        <f t="shared" ca="1" si="5"/>
        <v>9.7269030000000019</v>
      </c>
      <c r="J14" s="45">
        <f t="shared" ca="1" si="5"/>
        <v>1.995143595533591</v>
      </c>
      <c r="K14" s="45">
        <f t="shared" ca="1" si="5"/>
        <v>0.5725588615750894</v>
      </c>
      <c r="L14" s="45">
        <f t="shared" ca="1" si="5"/>
        <v>0.75769899609076674</v>
      </c>
      <c r="M14" s="45">
        <f t="shared" ca="1" si="5"/>
        <v>0.66488573786773486</v>
      </c>
      <c r="N14" s="46">
        <f t="shared" ca="1" si="1"/>
        <v>5.8863428737295859E-2</v>
      </c>
      <c r="O14" s="46">
        <f t="shared" ca="1" si="2"/>
        <v>0.13676067887855528</v>
      </c>
      <c r="P14" s="47">
        <f t="shared" ca="1" si="3"/>
        <v>0.20511601642718044</v>
      </c>
      <c r="Q14" s="67"/>
      <c r="R14" s="45"/>
      <c r="S14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"/>
  <sheetViews>
    <sheetView workbookViewId="0">
      <selection activeCell="A21" sqref="A21:L21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137</v>
      </c>
      <c r="B1" s="50" t="s">
        <v>96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2136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70.025880999999998</v>
      </c>
      <c r="E6" s="14">
        <v>90.849310999999986</v>
      </c>
      <c r="F6" s="14">
        <v>12.759849803544057</v>
      </c>
      <c r="G6" s="14">
        <v>3.5372193105795304</v>
      </c>
      <c r="H6" s="14">
        <v>4.1295942934466439</v>
      </c>
      <c r="I6" s="14">
        <v>5.0930361995178828</v>
      </c>
      <c r="J6" s="15">
        <v>3.8935015264777641E-2</v>
      </c>
      <c r="K6" s="15">
        <v>8.4390443027423462E-2</v>
      </c>
      <c r="L6" s="16">
        <v>0.14045070527330755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70.025880999999984</v>
      </c>
      <c r="E7" s="38">
        <f ca="1">SUM(E8:OFFSET(E6,MATCH("GOBIERNOS REGIONALES",$A$8:$A$50,0),0))</f>
        <v>90.849310999999986</v>
      </c>
      <c r="F7" s="38">
        <f ca="1">SUM(F8:OFFSET(F6,MATCH("GOBIERNOS REGIONALES",$A$8:$A$50,0),0))</f>
        <v>12.759849803544057</v>
      </c>
      <c r="G7" s="38">
        <f ca="1">SUM(G8:OFFSET(G6,MATCH("GOBIERNOS REGIONALES",$A$8:$A$50,0),0))</f>
        <v>3.5372193105795304</v>
      </c>
      <c r="H7" s="38">
        <f ca="1">SUM(H8:OFFSET(H6,MATCH("GOBIERNOS REGIONALES",$A$8:$A$50,0),0))</f>
        <v>4.1295942934466439</v>
      </c>
      <c r="I7" s="38">
        <f ca="1">SUM(I8:OFFSET(I6,MATCH("GOBIERNOS REGIONALES",$A$8:$A$50,0),0))</f>
        <v>5.0930361995178828</v>
      </c>
      <c r="J7" s="39">
        <f ca="1">IFERROR(G7/E7,0)</f>
        <v>3.8935015264777641E-2</v>
      </c>
      <c r="K7" s="39">
        <f ca="1">IFERROR(SUM(G7,H7)/E7,0)</f>
        <v>8.4390443027423462E-2</v>
      </c>
      <c r="L7" s="40">
        <f ca="1">IFERROR(SUM(G7,H7,I7)/E7,0)</f>
        <v>0.14045070527330755</v>
      </c>
      <c r="M7" s="4"/>
    </row>
    <row r="8" spans="1:13" x14ac:dyDescent="0.25">
      <c r="A8" s="17"/>
      <c r="B8" s="18">
        <v>26</v>
      </c>
      <c r="C8" s="19" t="s">
        <v>123</v>
      </c>
      <c r="D8" s="20">
        <v>1.9693729999999998</v>
      </c>
      <c r="E8" s="21">
        <v>2.278877</v>
      </c>
      <c r="F8" s="21">
        <f t="shared" ref="F8:F23" si="0">SUM(G8,H8,I8)</f>
        <v>0.61202693998347968</v>
      </c>
      <c r="G8" s="21">
        <v>0.29558193229604512</v>
      </c>
      <c r="H8" s="21">
        <v>0.12141096335835755</v>
      </c>
      <c r="I8" s="21">
        <v>0.19503404432907701</v>
      </c>
      <c r="J8" s="22">
        <f t="shared" ref="J8:J23" si="1">IFERROR(G8/E8,0)</f>
        <v>0.12970508381805826</v>
      </c>
      <c r="K8" s="22">
        <f t="shared" ref="K8:K23" si="2">IFERROR(SUM(G8,H8)/E8,0)</f>
        <v>0.18298174743718185</v>
      </c>
      <c r="L8" s="23">
        <f t="shared" ref="L8:L23" si="3">IFERROR(SUM(G8,H8,I8)/E8,0)</f>
        <v>0.26856514852863039</v>
      </c>
      <c r="M8" s="4"/>
    </row>
    <row r="9" spans="1:13" ht="25.5" x14ac:dyDescent="0.25">
      <c r="A9" s="17"/>
      <c r="B9" s="18">
        <v>55</v>
      </c>
      <c r="C9" s="19" t="s">
        <v>135</v>
      </c>
      <c r="D9" s="20">
        <v>1.7092500000000002</v>
      </c>
      <c r="E9" s="21">
        <v>7.9090720000000001</v>
      </c>
      <c r="F9" s="21">
        <f t="shared" si="0"/>
        <v>0.47797834299854003</v>
      </c>
      <c r="G9" s="21">
        <v>0.2000110202934593</v>
      </c>
      <c r="H9" s="21">
        <v>0.13624262408120558</v>
      </c>
      <c r="I9" s="21">
        <v>0.14172469862387516</v>
      </c>
      <c r="J9" s="22">
        <f t="shared" si="1"/>
        <v>2.5288810152880047E-2</v>
      </c>
      <c r="K9" s="22">
        <f t="shared" si="2"/>
        <v>4.2514930243986254E-2</v>
      </c>
      <c r="L9" s="23">
        <f t="shared" si="3"/>
        <v>6.0434187853965676E-2</v>
      </c>
      <c r="M9" s="4"/>
    </row>
    <row r="10" spans="1:13" x14ac:dyDescent="0.25">
      <c r="A10" s="17"/>
      <c r="B10" s="18">
        <v>112</v>
      </c>
      <c r="C10" s="19" t="s">
        <v>144</v>
      </c>
      <c r="D10" s="20">
        <v>1.8865530000000001</v>
      </c>
      <c r="E10" s="21">
        <v>3.1741629999999996</v>
      </c>
      <c r="F10" s="21">
        <f t="shared" si="0"/>
        <v>0.89819991321746784</v>
      </c>
      <c r="G10" s="21">
        <v>0.34534173867723439</v>
      </c>
      <c r="H10" s="21">
        <v>0.32185479140935058</v>
      </c>
      <c r="I10" s="21">
        <v>0.23100338313088287</v>
      </c>
      <c r="J10" s="22">
        <f t="shared" si="1"/>
        <v>0.10879773303300254</v>
      </c>
      <c r="K10" s="22">
        <f t="shared" si="2"/>
        <v>0.21019605171082426</v>
      </c>
      <c r="L10" s="23">
        <f t="shared" si="3"/>
        <v>0.28297220817502688</v>
      </c>
      <c r="M10" s="4"/>
    </row>
    <row r="11" spans="1:13" ht="25.5" x14ac:dyDescent="0.25">
      <c r="A11" s="17"/>
      <c r="B11" s="18">
        <v>114</v>
      </c>
      <c r="C11" s="19" t="s">
        <v>145</v>
      </c>
      <c r="D11" s="20">
        <v>51.270568999999995</v>
      </c>
      <c r="E11" s="21">
        <v>59.365739999999995</v>
      </c>
      <c r="F11" s="21">
        <f t="shared" si="0"/>
        <v>7.3990416952001397</v>
      </c>
      <c r="G11" s="21">
        <v>1.4837934354436584</v>
      </c>
      <c r="H11" s="21">
        <v>2.6427729910210473</v>
      </c>
      <c r="I11" s="21">
        <v>3.2724752687354339</v>
      </c>
      <c r="J11" s="22">
        <f t="shared" si="1"/>
        <v>2.4994103256249456E-2</v>
      </c>
      <c r="K11" s="22">
        <f t="shared" si="2"/>
        <v>6.951090690463399E-2</v>
      </c>
      <c r="L11" s="23">
        <f t="shared" si="3"/>
        <v>0.12463487687006243</v>
      </c>
      <c r="M11" s="4"/>
    </row>
    <row r="12" spans="1:13" x14ac:dyDescent="0.25">
      <c r="A12" s="17"/>
      <c r="B12" s="18">
        <v>220</v>
      </c>
      <c r="C12" s="19" t="s">
        <v>162</v>
      </c>
      <c r="D12" s="20">
        <v>2.3228299999999988</v>
      </c>
      <c r="E12" s="21">
        <v>3.7982329999999997</v>
      </c>
      <c r="F12" s="21">
        <f t="shared" si="0"/>
        <v>0.94488318164985685</v>
      </c>
      <c r="G12" s="21">
        <v>0.4611262638354674</v>
      </c>
      <c r="H12" s="21">
        <v>0.31699731845583301</v>
      </c>
      <c r="I12" s="21">
        <v>0.16675959935855644</v>
      </c>
      <c r="J12" s="22">
        <f t="shared" si="1"/>
        <v>0.12140547034251649</v>
      </c>
      <c r="K12" s="22">
        <f t="shared" si="2"/>
        <v>0.20486462581187107</v>
      </c>
      <c r="L12" s="23">
        <f t="shared" si="3"/>
        <v>0.24876914650835188</v>
      </c>
      <c r="M12" s="4"/>
    </row>
    <row r="13" spans="1:13" ht="25.5" x14ac:dyDescent="0.25">
      <c r="A13" s="17"/>
      <c r="B13" s="18">
        <v>221</v>
      </c>
      <c r="C13" s="19" t="s">
        <v>163</v>
      </c>
      <c r="D13" s="20">
        <v>0</v>
      </c>
      <c r="E13" s="21">
        <v>0.20100000000000001</v>
      </c>
      <c r="F13" s="21">
        <f t="shared" si="0"/>
        <v>0</v>
      </c>
      <c r="G13" s="21">
        <v>0</v>
      </c>
      <c r="H13" s="21">
        <v>0</v>
      </c>
      <c r="I13" s="21">
        <v>0</v>
      </c>
      <c r="J13" s="22">
        <f t="shared" si="1"/>
        <v>0</v>
      </c>
      <c r="K13" s="22">
        <f t="shared" si="2"/>
        <v>0</v>
      </c>
      <c r="L13" s="23">
        <f t="shared" si="3"/>
        <v>0</v>
      </c>
      <c r="M13" s="4"/>
    </row>
    <row r="14" spans="1:13" x14ac:dyDescent="0.25">
      <c r="A14" s="17"/>
      <c r="B14" s="18">
        <v>240</v>
      </c>
      <c r="C14" s="19" t="s">
        <v>164</v>
      </c>
      <c r="D14" s="20">
        <v>5.5068719999999995</v>
      </c>
      <c r="E14" s="21">
        <v>6.9033409999999993</v>
      </c>
      <c r="F14" s="21">
        <f t="shared" si="0"/>
        <v>1.941507727275166</v>
      </c>
      <c r="G14" s="21">
        <v>0.58603291938925395</v>
      </c>
      <c r="H14" s="21">
        <v>0.3887756052572513</v>
      </c>
      <c r="I14" s="21">
        <v>0.96669920262866071</v>
      </c>
      <c r="J14" s="22">
        <f t="shared" si="1"/>
        <v>8.4891202591506634E-2</v>
      </c>
      <c r="K14" s="22">
        <f t="shared" si="2"/>
        <v>0.14120822434332961</v>
      </c>
      <c r="L14" s="23">
        <f t="shared" si="3"/>
        <v>0.28124175341695656</v>
      </c>
      <c r="M14" s="4"/>
    </row>
    <row r="15" spans="1:13" ht="25.5" x14ac:dyDescent="0.25">
      <c r="A15" s="17"/>
      <c r="B15" s="18">
        <v>516</v>
      </c>
      <c r="C15" s="19" t="s">
        <v>175</v>
      </c>
      <c r="D15" s="20">
        <v>0.24580000000000002</v>
      </c>
      <c r="E15" s="21">
        <v>0.24580000000000002</v>
      </c>
      <c r="F15" s="21">
        <f t="shared" si="0"/>
        <v>0</v>
      </c>
      <c r="G15" s="21">
        <v>0</v>
      </c>
      <c r="H15" s="21">
        <v>0</v>
      </c>
      <c r="I15" s="21">
        <v>0</v>
      </c>
      <c r="J15" s="22">
        <f t="shared" si="1"/>
        <v>0</v>
      </c>
      <c r="K15" s="22">
        <f t="shared" si="2"/>
        <v>0</v>
      </c>
      <c r="L15" s="23">
        <f t="shared" si="3"/>
        <v>0</v>
      </c>
      <c r="M15" s="4"/>
    </row>
    <row r="16" spans="1:13" ht="25.5" x14ac:dyDescent="0.25">
      <c r="A16" s="17"/>
      <c r="B16" s="18">
        <v>517</v>
      </c>
      <c r="C16" s="19" t="s">
        <v>176</v>
      </c>
      <c r="D16" s="20">
        <v>0</v>
      </c>
      <c r="E16" s="21">
        <v>0.159</v>
      </c>
      <c r="F16" s="21">
        <f t="shared" si="0"/>
        <v>0</v>
      </c>
      <c r="G16" s="21">
        <v>0</v>
      </c>
      <c r="H16" s="21">
        <v>0</v>
      </c>
      <c r="I16" s="21">
        <v>0</v>
      </c>
      <c r="J16" s="22">
        <f t="shared" si="1"/>
        <v>0</v>
      </c>
      <c r="K16" s="22">
        <f t="shared" si="2"/>
        <v>0</v>
      </c>
      <c r="L16" s="23">
        <f t="shared" si="3"/>
        <v>0</v>
      </c>
      <c r="M16" s="4"/>
    </row>
    <row r="17" spans="1:13" x14ac:dyDescent="0.25">
      <c r="A17" s="17"/>
      <c r="B17" s="18">
        <v>520</v>
      </c>
      <c r="C17" s="19" t="s">
        <v>179</v>
      </c>
      <c r="D17" s="20">
        <v>0.13</v>
      </c>
      <c r="E17" s="21">
        <v>0.13</v>
      </c>
      <c r="F17" s="21">
        <f t="shared" si="0"/>
        <v>0</v>
      </c>
      <c r="G17" s="21">
        <v>0</v>
      </c>
      <c r="H17" s="21">
        <v>0</v>
      </c>
      <c r="I17" s="21">
        <v>0</v>
      </c>
      <c r="J17" s="22">
        <f t="shared" si="1"/>
        <v>0</v>
      </c>
      <c r="K17" s="22">
        <f t="shared" si="2"/>
        <v>0</v>
      </c>
      <c r="L17" s="23">
        <f t="shared" si="3"/>
        <v>0</v>
      </c>
      <c r="M17" s="4"/>
    </row>
    <row r="18" spans="1:13" x14ac:dyDescent="0.25">
      <c r="A18" s="17"/>
      <c r="B18" s="18">
        <v>533</v>
      </c>
      <c r="C18" s="19" t="s">
        <v>192</v>
      </c>
      <c r="D18" s="20">
        <v>1.7355400000000001</v>
      </c>
      <c r="E18" s="21">
        <v>1.7355400000000001</v>
      </c>
      <c r="F18" s="21">
        <f t="shared" si="0"/>
        <v>1.1039999837521464E-2</v>
      </c>
      <c r="G18" s="21">
        <v>5.3999997908249497E-4</v>
      </c>
      <c r="H18" s="21">
        <v>0</v>
      </c>
      <c r="I18" s="21">
        <v>1.0499999858438969E-2</v>
      </c>
      <c r="J18" s="22">
        <f t="shared" si="1"/>
        <v>3.1114234133612303E-4</v>
      </c>
      <c r="K18" s="22">
        <f t="shared" si="2"/>
        <v>3.1114234133612303E-4</v>
      </c>
      <c r="L18" s="23">
        <f t="shared" si="3"/>
        <v>6.3611324645479004E-3</v>
      </c>
      <c r="M18" s="4"/>
    </row>
    <row r="19" spans="1:13" x14ac:dyDescent="0.25">
      <c r="A19" s="17"/>
      <c r="B19" s="18">
        <v>534</v>
      </c>
      <c r="C19" s="19" t="s">
        <v>193</v>
      </c>
      <c r="D19" s="20">
        <v>0.48325000000000001</v>
      </c>
      <c r="E19" s="21">
        <v>0.40725</v>
      </c>
      <c r="F19" s="21">
        <f t="shared" si="0"/>
        <v>3.710900095757097E-2</v>
      </c>
      <c r="G19" s="21">
        <v>0</v>
      </c>
      <c r="H19" s="21">
        <v>0</v>
      </c>
      <c r="I19" s="21">
        <v>3.710900095757097E-2</v>
      </c>
      <c r="J19" s="22">
        <f t="shared" si="1"/>
        <v>0</v>
      </c>
      <c r="K19" s="22">
        <f t="shared" si="2"/>
        <v>0</v>
      </c>
      <c r="L19" s="23">
        <f t="shared" si="3"/>
        <v>9.1120935439093845E-2</v>
      </c>
      <c r="M19" s="4"/>
    </row>
    <row r="20" spans="1:13" x14ac:dyDescent="0.25">
      <c r="A20" s="17"/>
      <c r="B20" s="18">
        <v>535</v>
      </c>
      <c r="C20" s="19" t="s">
        <v>194</v>
      </c>
      <c r="D20" s="20">
        <v>0.71584399999999992</v>
      </c>
      <c r="E20" s="21">
        <v>2.4912949999999996</v>
      </c>
      <c r="F20" s="21">
        <f t="shared" si="0"/>
        <v>0.43806300242431462</v>
      </c>
      <c r="G20" s="21">
        <v>0.1647920006653294</v>
      </c>
      <c r="H20" s="21">
        <v>0.2015399998635985</v>
      </c>
      <c r="I20" s="21">
        <v>7.1731001895386726E-2</v>
      </c>
      <c r="J20" s="22">
        <f t="shared" si="1"/>
        <v>6.6147124553828193E-2</v>
      </c>
      <c r="K20" s="22">
        <f t="shared" si="2"/>
        <v>0.14704481024082974</v>
      </c>
      <c r="L20" s="23">
        <f t="shared" si="3"/>
        <v>0.17583746702992406</v>
      </c>
      <c r="M20" s="4"/>
    </row>
    <row r="21" spans="1:13" x14ac:dyDescent="0.25">
      <c r="A21" s="17"/>
      <c r="B21" s="18">
        <v>545</v>
      </c>
      <c r="C21" s="19" t="s">
        <v>203</v>
      </c>
      <c r="D21" s="20">
        <v>2.0499999999999998</v>
      </c>
      <c r="E21" s="21">
        <v>2.0499999999999998</v>
      </c>
      <c r="F21" s="21">
        <f t="shared" si="0"/>
        <v>0</v>
      </c>
      <c r="G21" s="21">
        <v>0</v>
      </c>
      <c r="H21" s="21">
        <v>0</v>
      </c>
      <c r="I21" s="21">
        <v>0</v>
      </c>
      <c r="J21" s="22">
        <f t="shared" si="1"/>
        <v>0</v>
      </c>
      <c r="K21" s="22">
        <f t="shared" si="2"/>
        <v>0</v>
      </c>
      <c r="L21" s="23">
        <f t="shared" si="3"/>
        <v>0</v>
      </c>
      <c r="M21" s="4"/>
    </row>
    <row r="22" spans="1:13" ht="15.75" thickBot="1" x14ac:dyDescent="0.3">
      <c r="A22" s="41" t="s">
        <v>214</v>
      </c>
      <c r="B22" s="58"/>
      <c r="C22" s="43"/>
      <c r="D22" s="44">
        <f ca="1">SUM(D23:OFFSET(D21,(MATCH("GOBIERNOS LOCALES",$A$8:$A$50,0)-MATCH("GOBIERNOS REGIONALES",$A$8:$A$50,0)),0))</f>
        <v>0</v>
      </c>
      <c r="E22" s="45">
        <f ca="1">SUM(E23:OFFSET(E21,(MATCH("GOBIERNOS LOCALES",$A$8:$A$50,0)-MATCH("GOBIERNOS REGIONALES",$A$8:$A$50,0)),0))</f>
        <v>0</v>
      </c>
      <c r="F22" s="45">
        <f ca="1">SUM(F23:OFFSET(F21,(MATCH("GOBIERNOS LOCALES",$A$8:$A$50,0)-MATCH("GOBIERNOS REGIONALES",$A$8:$A$50,0)),0))</f>
        <v>0</v>
      </c>
      <c r="G22" s="45">
        <f ca="1">SUM(G23:OFFSET(G21,(MATCH("GOBIERNOS LOCALES",$A$8:$A$50,0)-MATCH("GOBIERNOS REGIONALES",$A$8:$A$50,0)),0))</f>
        <v>0</v>
      </c>
      <c r="H22" s="45">
        <f ca="1">SUM(H23:OFFSET(H21,(MATCH("GOBIERNOS LOCALES",$A$8:$A$50,0)-MATCH("GOBIERNOS REGIONALES",$A$8:$A$50,0)),0))</f>
        <v>0</v>
      </c>
      <c r="I22" s="45">
        <f ca="1">SUM(I23:OFFSET(I21,(MATCH("GOBIERNOS LOCALES",$A$8:$A$50,0)-MATCH("GOBIERNOS REGIONALES",$A$8:$A$50,0)),0))</f>
        <v>0</v>
      </c>
      <c r="J22" s="46">
        <f ca="1">IFERROR(G22/E22,0)</f>
        <v>0</v>
      </c>
      <c r="K22" s="46">
        <f ca="1">IFERROR(SUM(G22,H22)/E22,0)</f>
        <v>0</v>
      </c>
      <c r="L22" s="47">
        <f ca="1">IFERROR(SUM(G22,H22,I22)/E22,0)</f>
        <v>0</v>
      </c>
      <c r="M22" s="4"/>
    </row>
    <row r="23" spans="1:13" x14ac:dyDescent="0.25">
      <c r="A23" t="s">
        <v>241</v>
      </c>
      <c r="D23" s="5"/>
      <c r="E23" s="5"/>
      <c r="F23" s="5">
        <f t="shared" si="0"/>
        <v>0</v>
      </c>
      <c r="G23" s="5"/>
      <c r="H23" s="5"/>
      <c r="I23" s="5"/>
      <c r="J23" s="4">
        <f t="shared" si="1"/>
        <v>0</v>
      </c>
      <c r="K23" s="4">
        <f t="shared" si="2"/>
        <v>0</v>
      </c>
      <c r="L23" s="4">
        <f t="shared" si="3"/>
        <v>0</v>
      </c>
      <c r="M23" s="4"/>
    </row>
    <row r="24" spans="1:13" x14ac:dyDescent="0.25">
      <c r="D24" s="5"/>
      <c r="E24" s="5"/>
      <c r="F24" s="5"/>
      <c r="G24" s="5"/>
      <c r="H24" s="5"/>
      <c r="I24" s="5"/>
      <c r="J24" s="4"/>
      <c r="K24" s="4"/>
      <c r="L24" s="4"/>
      <c r="M24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137</v>
      </c>
      <c r="B1" s="51" t="s">
        <v>96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2137</v>
      </c>
      <c r="N2" s="72" t="s">
        <v>2164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70.025880999999998</v>
      </c>
      <c r="E6" s="14">
        <f ca="1">SUM(E7:OFFSET(E7,50,0))</f>
        <v>90.849310999999986</v>
      </c>
      <c r="F6" s="14">
        <f ca="1">SUM(F7:OFFSET(F7,50,0))</f>
        <v>12.759849803544057</v>
      </c>
      <c r="G6" s="14">
        <f ca="1">SUM(G7:OFFSET(G7,50,0))</f>
        <v>3.5372193105795304</v>
      </c>
      <c r="H6" s="14">
        <f ca="1">SUM(H7:OFFSET(H7,50,0))</f>
        <v>4.1295942934466439</v>
      </c>
      <c r="I6" s="14">
        <f ca="1">SUM(I7:OFFSET(I7,50,0))</f>
        <v>5.0930361995178828</v>
      </c>
      <c r="J6" s="15">
        <f ca="1">IFERROR(G6/E6,0)</f>
        <v>3.8935015264777641E-2</v>
      </c>
      <c r="K6" s="15">
        <f ca="1">IFERROR(SUM(G6,H6)/E6,0)</f>
        <v>8.4390443027423462E-2</v>
      </c>
      <c r="L6" s="16">
        <f ca="1">IFERROR(SUM(G6,H6,I6)/E6,0)</f>
        <v>0.14045070527330755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5</v>
      </c>
      <c r="C7" s="19" t="s">
        <v>262</v>
      </c>
      <c r="D7" s="20">
        <v>0.24580000000000002</v>
      </c>
      <c r="E7" s="21">
        <v>0.24580000000000002</v>
      </c>
      <c r="F7" s="21">
        <f t="shared" ref="F7:F18" si="0">SUM(G7,H7,I7)</f>
        <v>0</v>
      </c>
      <c r="G7" s="21">
        <v>0</v>
      </c>
      <c r="H7" s="21">
        <v>0</v>
      </c>
      <c r="I7" s="21">
        <v>0</v>
      </c>
      <c r="J7" s="22">
        <f t="shared" ref="J7:J18" si="1">IFERROR(G7/E7,0)</f>
        <v>0</v>
      </c>
      <c r="K7" s="22">
        <f t="shared" ref="K7:K18" si="2">IFERROR(SUM(G7,H7)/E7,0)</f>
        <v>0</v>
      </c>
      <c r="L7" s="23">
        <f t="shared" ref="L7:L18" si="3">IFERROR(SUM(G7,H7,I7)/E7,0)</f>
        <v>0</v>
      </c>
      <c r="M7" s="4"/>
      <c r="N7" t="s">
        <v>264</v>
      </c>
      <c r="O7" s="5">
        <v>1.941507727275166</v>
      </c>
      <c r="P7" s="71">
        <v>0.28124175341695656</v>
      </c>
    </row>
    <row r="8" spans="1:16" x14ac:dyDescent="0.25">
      <c r="A8" s="17"/>
      <c r="B8" s="55">
        <v>7</v>
      </c>
      <c r="C8" s="19" t="s">
        <v>264</v>
      </c>
      <c r="D8" s="20">
        <v>5.5068719999999995</v>
      </c>
      <c r="E8" s="21">
        <v>6.9033409999999993</v>
      </c>
      <c r="F8" s="21">
        <f t="shared" si="0"/>
        <v>1.941507727275166</v>
      </c>
      <c r="G8" s="21">
        <v>0.58603291938925395</v>
      </c>
      <c r="H8" s="21">
        <v>0.3887756052572513</v>
      </c>
      <c r="I8" s="21">
        <v>0.96669920262866071</v>
      </c>
      <c r="J8" s="22">
        <f t="shared" si="1"/>
        <v>8.4891202591506634E-2</v>
      </c>
      <c r="K8" s="22">
        <f t="shared" si="2"/>
        <v>0.14120822434332961</v>
      </c>
      <c r="L8" s="23">
        <f t="shared" si="3"/>
        <v>0.28124175341695656</v>
      </c>
      <c r="M8" s="4"/>
      <c r="N8" t="s">
        <v>273</v>
      </c>
      <c r="O8" s="5">
        <v>0.36803541309200227</v>
      </c>
      <c r="P8" s="71">
        <v>0.1778412789288038</v>
      </c>
    </row>
    <row r="9" spans="1:16" x14ac:dyDescent="0.25">
      <c r="A9" s="17"/>
      <c r="B9" s="55">
        <v>10</v>
      </c>
      <c r="C9" s="19" t="s">
        <v>267</v>
      </c>
      <c r="D9" s="20">
        <v>0</v>
      </c>
      <c r="E9" s="21">
        <v>3.720593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  <c r="N9" t="s">
        <v>281</v>
      </c>
      <c r="O9" s="5">
        <v>0.43806300242431462</v>
      </c>
      <c r="P9" s="71">
        <v>0.17583746702992406</v>
      </c>
    </row>
    <row r="10" spans="1:16" x14ac:dyDescent="0.25">
      <c r="A10" s="17"/>
      <c r="B10" s="55">
        <v>12</v>
      </c>
      <c r="C10" s="19" t="s">
        <v>269</v>
      </c>
      <c r="D10" s="20">
        <v>0</v>
      </c>
      <c r="E10" s="21">
        <v>0.159</v>
      </c>
      <c r="F10" s="21">
        <f t="shared" si="0"/>
        <v>0</v>
      </c>
      <c r="G10" s="21">
        <v>0</v>
      </c>
      <c r="H10" s="21">
        <v>0</v>
      </c>
      <c r="I10" s="21">
        <v>0</v>
      </c>
      <c r="J10" s="22">
        <f t="shared" si="1"/>
        <v>0</v>
      </c>
      <c r="K10" s="22">
        <f t="shared" si="2"/>
        <v>0</v>
      </c>
      <c r="L10" s="23">
        <f t="shared" si="3"/>
        <v>0</v>
      </c>
      <c r="M10" s="4"/>
      <c r="N10" t="s">
        <v>272</v>
      </c>
      <c r="O10" s="5">
        <v>9.854151730050944</v>
      </c>
      <c r="P10" s="71">
        <v>0.14319145962628921</v>
      </c>
    </row>
    <row r="11" spans="1:16" x14ac:dyDescent="0.25">
      <c r="A11" s="17"/>
      <c r="B11" s="55">
        <v>15</v>
      </c>
      <c r="C11" s="19" t="s">
        <v>272</v>
      </c>
      <c r="D11" s="20">
        <v>57.449324999999995</v>
      </c>
      <c r="E11" s="21">
        <v>68.818012999999993</v>
      </c>
      <c r="F11" s="21">
        <f t="shared" si="0"/>
        <v>9.854151730050944</v>
      </c>
      <c r="G11" s="21">
        <v>2.5858433702524053</v>
      </c>
      <c r="H11" s="21">
        <v>3.4030360642445885</v>
      </c>
      <c r="I11" s="21">
        <v>3.8652722955539502</v>
      </c>
      <c r="J11" s="22">
        <f t="shared" si="1"/>
        <v>3.7575094913775052E-2</v>
      </c>
      <c r="K11" s="22">
        <f t="shared" si="2"/>
        <v>8.7024881617796701E-2</v>
      </c>
      <c r="L11" s="23">
        <f t="shared" si="3"/>
        <v>0.14319145962628921</v>
      </c>
      <c r="M11" s="4"/>
      <c r="N11" t="s">
        <v>282</v>
      </c>
      <c r="O11" s="5">
        <v>6.2453401100356132E-2</v>
      </c>
      <c r="P11" s="71">
        <v>9.2627986664011022E-2</v>
      </c>
    </row>
    <row r="12" spans="1:16" x14ac:dyDescent="0.25">
      <c r="A12" s="17"/>
      <c r="B12" s="55">
        <v>16</v>
      </c>
      <c r="C12" s="19" t="s">
        <v>273</v>
      </c>
      <c r="D12" s="20">
        <v>1.4710000000000001</v>
      </c>
      <c r="E12" s="21">
        <v>2.0694599999999999</v>
      </c>
      <c r="F12" s="21">
        <f t="shared" si="0"/>
        <v>0.36803541309200227</v>
      </c>
      <c r="G12" s="21">
        <v>0.10742283030413091</v>
      </c>
      <c r="H12" s="21">
        <v>0.12462642416357994</v>
      </c>
      <c r="I12" s="21">
        <v>0.13598615862429142</v>
      </c>
      <c r="J12" s="22">
        <f t="shared" si="1"/>
        <v>5.1908628484788749E-2</v>
      </c>
      <c r="K12" s="22">
        <f t="shared" si="2"/>
        <v>0.11213034050801217</v>
      </c>
      <c r="L12" s="23">
        <f t="shared" si="3"/>
        <v>0.1778412789288038</v>
      </c>
      <c r="M12" s="4"/>
      <c r="N12" t="s">
        <v>274</v>
      </c>
      <c r="O12" s="5">
        <v>8.4598529763752595E-2</v>
      </c>
      <c r="P12" s="71">
        <v>4.5678811770734053E-2</v>
      </c>
    </row>
    <row r="13" spans="1:16" x14ac:dyDescent="0.25">
      <c r="A13" s="17"/>
      <c r="B13" s="55">
        <v>17</v>
      </c>
      <c r="C13" s="19" t="s">
        <v>274</v>
      </c>
      <c r="D13" s="20">
        <v>7.7050000000000007E-2</v>
      </c>
      <c r="E13" s="21">
        <v>1.8520300000000001</v>
      </c>
      <c r="F13" s="21">
        <f t="shared" si="0"/>
        <v>8.4598529763752595E-2</v>
      </c>
      <c r="G13" s="21">
        <v>8.1190189812332392E-2</v>
      </c>
      <c r="H13" s="21">
        <v>6.6979997791349888E-4</v>
      </c>
      <c r="I13" s="21">
        <v>2.738539973506704E-3</v>
      </c>
      <c r="J13" s="22">
        <f t="shared" si="1"/>
        <v>4.3838485236379753E-2</v>
      </c>
      <c r="K13" s="22">
        <f t="shared" si="2"/>
        <v>4.420014243303072E-2</v>
      </c>
      <c r="L13" s="23">
        <f t="shared" si="3"/>
        <v>4.5678811770734053E-2</v>
      </c>
      <c r="M13" s="4"/>
      <c r="N13" t="s">
        <v>279</v>
      </c>
      <c r="O13" s="5">
        <v>1.1039999837521464E-2</v>
      </c>
      <c r="P13" s="71">
        <v>6.3611324645479004E-3</v>
      </c>
    </row>
    <row r="14" spans="1:16" x14ac:dyDescent="0.25">
      <c r="A14" s="17"/>
      <c r="B14" s="55">
        <v>18</v>
      </c>
      <c r="C14" s="19" t="s">
        <v>275</v>
      </c>
      <c r="D14" s="20">
        <v>2.0499999999999998</v>
      </c>
      <c r="E14" s="21">
        <v>2.0499999999999998</v>
      </c>
      <c r="F14" s="21">
        <f t="shared" si="0"/>
        <v>0</v>
      </c>
      <c r="G14" s="21">
        <v>0</v>
      </c>
      <c r="H14" s="21">
        <v>0</v>
      </c>
      <c r="I14" s="21">
        <v>0</v>
      </c>
      <c r="J14" s="22">
        <f t="shared" si="1"/>
        <v>0</v>
      </c>
      <c r="K14" s="22">
        <f t="shared" si="2"/>
        <v>0</v>
      </c>
      <c r="L14" s="23">
        <f t="shared" si="3"/>
        <v>0</v>
      </c>
      <c r="M14" s="4"/>
      <c r="N14" t="s">
        <v>262</v>
      </c>
      <c r="O14" s="5">
        <v>0</v>
      </c>
      <c r="P14" s="71">
        <v>0</v>
      </c>
    </row>
    <row r="15" spans="1:16" x14ac:dyDescent="0.25">
      <c r="A15" s="17"/>
      <c r="B15" s="55">
        <v>21</v>
      </c>
      <c r="C15" s="19" t="s">
        <v>278</v>
      </c>
      <c r="D15" s="20">
        <v>0.13</v>
      </c>
      <c r="E15" s="21">
        <v>0.13</v>
      </c>
      <c r="F15" s="21">
        <f t="shared" si="0"/>
        <v>0</v>
      </c>
      <c r="G15" s="21">
        <v>0</v>
      </c>
      <c r="H15" s="21">
        <v>0</v>
      </c>
      <c r="I15" s="21">
        <v>0</v>
      </c>
      <c r="J15" s="22">
        <f t="shared" si="1"/>
        <v>0</v>
      </c>
      <c r="K15" s="22">
        <f t="shared" si="2"/>
        <v>0</v>
      </c>
      <c r="L15" s="23">
        <f t="shared" si="3"/>
        <v>0</v>
      </c>
      <c r="M15" s="4"/>
      <c r="N15" t="s">
        <v>267</v>
      </c>
      <c r="O15" s="5">
        <v>0</v>
      </c>
      <c r="P15" s="71">
        <v>0</v>
      </c>
    </row>
    <row r="16" spans="1:16" x14ac:dyDescent="0.25">
      <c r="A16" s="17"/>
      <c r="B16" s="55">
        <v>22</v>
      </c>
      <c r="C16" s="19" t="s">
        <v>279</v>
      </c>
      <c r="D16" s="20">
        <v>1.7355400000000001</v>
      </c>
      <c r="E16" s="21">
        <v>1.7355400000000001</v>
      </c>
      <c r="F16" s="21">
        <f t="shared" si="0"/>
        <v>1.1039999837521464E-2</v>
      </c>
      <c r="G16" s="21">
        <v>5.3999997908249497E-4</v>
      </c>
      <c r="H16" s="21">
        <v>0</v>
      </c>
      <c r="I16" s="21">
        <v>1.0499999858438969E-2</v>
      </c>
      <c r="J16" s="22">
        <f t="shared" si="1"/>
        <v>3.1114234133612303E-4</v>
      </c>
      <c r="K16" s="22">
        <f t="shared" si="2"/>
        <v>3.1114234133612303E-4</v>
      </c>
      <c r="L16" s="23">
        <f t="shared" si="3"/>
        <v>6.3611324645479004E-3</v>
      </c>
      <c r="M16" s="4"/>
      <c r="N16" t="s">
        <v>269</v>
      </c>
      <c r="O16" s="5">
        <v>0</v>
      </c>
      <c r="P16" s="71">
        <v>0</v>
      </c>
    </row>
    <row r="17" spans="1:16" x14ac:dyDescent="0.25">
      <c r="A17" s="17"/>
      <c r="B17" s="55">
        <v>24</v>
      </c>
      <c r="C17" s="19" t="s">
        <v>281</v>
      </c>
      <c r="D17" s="20">
        <v>0.71584400000000004</v>
      </c>
      <c r="E17" s="21">
        <v>2.4912949999999996</v>
      </c>
      <c r="F17" s="21">
        <f t="shared" si="0"/>
        <v>0.43806300242431462</v>
      </c>
      <c r="G17" s="21">
        <v>0.1647920006653294</v>
      </c>
      <c r="H17" s="21">
        <v>0.2015399998635985</v>
      </c>
      <c r="I17" s="21">
        <v>7.1731001895386726E-2</v>
      </c>
      <c r="J17" s="22">
        <f t="shared" si="1"/>
        <v>6.6147124553828193E-2</v>
      </c>
      <c r="K17" s="22">
        <f t="shared" si="2"/>
        <v>0.14704481024082974</v>
      </c>
      <c r="L17" s="23">
        <f t="shared" si="3"/>
        <v>0.17583746702992406</v>
      </c>
      <c r="M17" s="4"/>
      <c r="N17" t="s">
        <v>275</v>
      </c>
      <c r="O17" s="5">
        <v>0</v>
      </c>
      <c r="P17" s="71">
        <v>0</v>
      </c>
    </row>
    <row r="18" spans="1:16" ht="15.75" thickBot="1" x14ac:dyDescent="0.3">
      <c r="A18" s="24"/>
      <c r="B18" s="56">
        <v>25</v>
      </c>
      <c r="C18" s="26" t="s">
        <v>282</v>
      </c>
      <c r="D18" s="27">
        <v>0.64444999999999997</v>
      </c>
      <c r="E18" s="28">
        <v>0.67423900000000003</v>
      </c>
      <c r="F18" s="28">
        <f t="shared" si="0"/>
        <v>6.2453401100356132E-2</v>
      </c>
      <c r="G18" s="28">
        <v>1.1398000176995993E-2</v>
      </c>
      <c r="H18" s="28">
        <v>1.0946399939712137E-2</v>
      </c>
      <c r="I18" s="28">
        <v>4.0109000983648002E-2</v>
      </c>
      <c r="J18" s="29">
        <f t="shared" si="1"/>
        <v>1.6904984993445931E-2</v>
      </c>
      <c r="K18" s="29">
        <f t="shared" si="2"/>
        <v>3.3140177469277408E-2</v>
      </c>
      <c r="L18" s="30">
        <f t="shared" si="3"/>
        <v>9.2627986664011022E-2</v>
      </c>
      <c r="M18" s="4"/>
      <c r="N18" t="s">
        <v>278</v>
      </c>
      <c r="O18" s="5">
        <v>0</v>
      </c>
      <c r="P18" s="71">
        <v>0</v>
      </c>
    </row>
    <row r="19" spans="1:16" x14ac:dyDescent="0.25">
      <c r="O19" s="5"/>
      <c r="P19" s="71"/>
    </row>
    <row r="20" spans="1:16" x14ac:dyDescent="0.25">
      <c r="O20" s="5"/>
      <c r="P20" s="71"/>
    </row>
    <row r="21" spans="1:16" x14ac:dyDescent="0.25">
      <c r="O21" s="5"/>
      <c r="P21" s="71"/>
    </row>
    <row r="22" spans="1:16" x14ac:dyDescent="0.25">
      <c r="O22" s="5"/>
      <c r="P22" s="71"/>
    </row>
    <row r="23" spans="1:16" x14ac:dyDescent="0.25">
      <c r="O23" s="5"/>
      <c r="P23" s="71"/>
    </row>
    <row r="24" spans="1:16" x14ac:dyDescent="0.25">
      <c r="O24" s="5"/>
      <c r="P24" s="71"/>
    </row>
    <row r="25" spans="1:16" x14ac:dyDescent="0.25">
      <c r="O25" s="5"/>
      <c r="P25" s="71"/>
    </row>
    <row r="26" spans="1:16" x14ac:dyDescent="0.25">
      <c r="O26" s="5"/>
      <c r="P26" s="71"/>
    </row>
    <row r="27" spans="1:16" x14ac:dyDescent="0.25">
      <c r="O27" s="5"/>
      <c r="P27" s="71"/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topLeftCell="A12" workbookViewId="0">
      <selection activeCell="A22" sqref="A22:D22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137</v>
      </c>
      <c r="B1" s="49" t="s">
        <v>96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2138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70.025880999999998</v>
      </c>
      <c r="E6" s="14">
        <v>90.849310999999986</v>
      </c>
      <c r="F6" s="14">
        <v>12.759849803544057</v>
      </c>
      <c r="G6" s="14">
        <v>3.5372193105795304</v>
      </c>
      <c r="H6" s="14">
        <v>4.1295942934466439</v>
      </c>
      <c r="I6" s="14">
        <v>5.0930361995178828</v>
      </c>
      <c r="J6" s="15">
        <v>3.8935015264777641E-2</v>
      </c>
      <c r="K6" s="15">
        <v>8.4390443027423462E-2</v>
      </c>
      <c r="L6" s="16">
        <v>0.14045070527330755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68.554880999999995</v>
      </c>
      <c r="E7" s="38">
        <f ca="1">SUM(E8:OFFSET(E6,MATCH("PROYECTOS",$A$8:$A$50,0),0))</f>
        <v>85.059258</v>
      </c>
      <c r="F7" s="38">
        <f ca="1">SUM(F8:OFFSET(F6,MATCH("PROYECTOS",$A$8:$A$50,0),0))</f>
        <v>12.391814390452055</v>
      </c>
      <c r="G7" s="38">
        <f ca="1">SUM(G8:OFFSET(G6,MATCH("PROYECTOS",$A$8:$A$50,0),0))</f>
        <v>3.4297964802753995</v>
      </c>
      <c r="H7" s="38">
        <f ca="1">SUM(H8:OFFSET(H6,MATCH("PROYECTOS",$A$8:$A$50,0),0))</f>
        <v>4.0049678692830639</v>
      </c>
      <c r="I7" s="38">
        <f ca="1">SUM(I8:OFFSET(I6,MATCH("PROYECTOS",$A$8:$A$50,0),0))</f>
        <v>4.9570500408935914</v>
      </c>
      <c r="J7" s="39">
        <f ca="1">IFERROR(G7/E7,0)</f>
        <v>4.0322435921971003E-2</v>
      </c>
      <c r="K7" s="39">
        <f ca="1">IFERROR(SUM(G7,H7)/E7,0)</f>
        <v>8.7406879913747459E-2</v>
      </c>
      <c r="L7" s="40">
        <f ca="1">IFERROR(SUM(G7,H7,I7)/E7,0)</f>
        <v>0.14568448728358357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7.0084859999999995</v>
      </c>
      <c r="E8" s="21">
        <v>10.495249999999999</v>
      </c>
      <c r="F8" s="21">
        <f t="shared" ref="F8:F12" si="0">SUM(G8,H8,I8)</f>
        <v>2.165531000966439</v>
      </c>
      <c r="G8" s="21">
        <v>0.85819954675389454</v>
      </c>
      <c r="H8" s="21">
        <v>0.5839161299954867</v>
      </c>
      <c r="I8" s="21">
        <v>0.72341532421705779</v>
      </c>
      <c r="J8" s="22">
        <f t="shared" ref="J8:J13" si="1">IFERROR(G8/E8,0)</f>
        <v>8.1770281484852159E-2</v>
      </c>
      <c r="K8" s="22">
        <f t="shared" ref="K8:K13" si="2">IFERROR(SUM(G8,H8)/E8,0)</f>
        <v>0.13740651025458006</v>
      </c>
      <c r="L8" s="23">
        <f t="shared" ref="L8:L13" si="3">IFERROR(SUM(G8,H8,I8)/E8,0)</f>
        <v>0.20633438945870172</v>
      </c>
      <c r="M8" s="4"/>
    </row>
    <row r="9" spans="1:13" ht="51" x14ac:dyDescent="0.25">
      <c r="A9" s="17"/>
      <c r="B9" s="19">
        <v>3000729</v>
      </c>
      <c r="C9" s="19" t="s">
        <v>2140</v>
      </c>
      <c r="D9" s="20">
        <v>24.775139000000003</v>
      </c>
      <c r="E9" s="21">
        <v>21.424657</v>
      </c>
      <c r="F9" s="21">
        <f t="shared" si="0"/>
        <v>2.4580652056611143</v>
      </c>
      <c r="G9" s="21">
        <v>0.19595223909709603</v>
      </c>
      <c r="H9" s="21">
        <v>1.0788424896309152</v>
      </c>
      <c r="I9" s="21">
        <v>1.1832704769331031</v>
      </c>
      <c r="J9" s="22">
        <f t="shared" si="1"/>
        <v>9.1461085746715118E-3</v>
      </c>
      <c r="K9" s="22">
        <f t="shared" si="2"/>
        <v>5.9501289972950851E-2</v>
      </c>
      <c r="L9" s="23">
        <f t="shared" si="3"/>
        <v>0.11473066783104692</v>
      </c>
      <c r="M9" s="4"/>
    </row>
    <row r="10" spans="1:13" ht="51" x14ac:dyDescent="0.25">
      <c r="A10" s="17"/>
      <c r="B10" s="19">
        <v>3000730</v>
      </c>
      <c r="C10" s="19" t="s">
        <v>2141</v>
      </c>
      <c r="D10" s="20">
        <v>2.5143680000000002</v>
      </c>
      <c r="E10" s="21">
        <v>2.264151</v>
      </c>
      <c r="F10" s="21">
        <f t="shared" si="0"/>
        <v>0.61273374344455078</v>
      </c>
      <c r="G10" s="21">
        <v>0.25839746813289821</v>
      </c>
      <c r="H10" s="21">
        <v>0.14968099002726376</v>
      </c>
      <c r="I10" s="21">
        <v>0.20465528528438881</v>
      </c>
      <c r="J10" s="22">
        <f t="shared" si="1"/>
        <v>0.11412554557222473</v>
      </c>
      <c r="K10" s="22">
        <f t="shared" si="2"/>
        <v>0.18023464784820534</v>
      </c>
      <c r="L10" s="23">
        <f t="shared" si="3"/>
        <v>0.27062406325574168</v>
      </c>
      <c r="M10" s="4"/>
    </row>
    <row r="11" spans="1:13" ht="51" x14ac:dyDescent="0.25">
      <c r="A11" s="17"/>
      <c r="B11" s="19">
        <v>3000731</v>
      </c>
      <c r="C11" s="19" t="s">
        <v>2142</v>
      </c>
      <c r="D11" s="20">
        <v>3.113435</v>
      </c>
      <c r="E11" s="21">
        <v>2.9291039999999997</v>
      </c>
      <c r="F11" s="21">
        <f t="shared" si="0"/>
        <v>0.61958688386948779</v>
      </c>
      <c r="G11" s="21">
        <v>0.21331160131376237</v>
      </c>
      <c r="H11" s="21">
        <v>0.10450835997471586</v>
      </c>
      <c r="I11" s="21">
        <v>0.30176692258100957</v>
      </c>
      <c r="J11" s="22">
        <f t="shared" si="1"/>
        <v>7.2824864297670003E-2</v>
      </c>
      <c r="K11" s="22">
        <f t="shared" si="2"/>
        <v>0.10850415734247683</v>
      </c>
      <c r="L11" s="23">
        <f t="shared" si="3"/>
        <v>0.21152778592685267</v>
      </c>
      <c r="M11" s="4"/>
    </row>
    <row r="12" spans="1:13" ht="38.25" x14ac:dyDescent="0.25">
      <c r="A12" s="17"/>
      <c r="B12" s="19">
        <v>3000742</v>
      </c>
      <c r="C12" s="19" t="s">
        <v>2143</v>
      </c>
      <c r="D12" s="20">
        <v>31.143452999999997</v>
      </c>
      <c r="E12" s="21">
        <v>47.94609599999999</v>
      </c>
      <c r="F12" s="21">
        <f t="shared" si="0"/>
        <v>6.5358975565104629</v>
      </c>
      <c r="G12" s="21">
        <v>1.9039356249777484</v>
      </c>
      <c r="H12" s="21">
        <v>2.0880198996546824</v>
      </c>
      <c r="I12" s="21">
        <v>2.5439420318780321</v>
      </c>
      <c r="J12" s="22">
        <f t="shared" si="1"/>
        <v>3.9709919760260538E-2</v>
      </c>
      <c r="K12" s="22">
        <f t="shared" si="2"/>
        <v>8.325924022327974E-2</v>
      </c>
      <c r="L12" s="23">
        <f t="shared" si="3"/>
        <v>0.13631761711131735</v>
      </c>
      <c r="M12" s="4"/>
    </row>
    <row r="13" spans="1:13" ht="15.75" thickBot="1" x14ac:dyDescent="0.3">
      <c r="A13" s="41" t="s">
        <v>302</v>
      </c>
      <c r="B13" s="43"/>
      <c r="C13" s="43"/>
      <c r="D13" s="44">
        <f ca="1">OFFSET(D13,-MATCH("PROYECTOS",$A$8:$A$50,0)-1,0)-(OFFSET(D13,-MATCH("PROYECTOS",$A$8:$A$50,0),0))</f>
        <v>1.4710000000000036</v>
      </c>
      <c r="E13" s="45">
        <f t="shared" ref="E13:I13" ca="1" si="4">OFFSET(E13,-MATCH("PROYECTOS",$A$8:$A$50,0)-1,0)-(OFFSET(E13,-MATCH("PROYECTOS",$A$8:$A$50,0),0))</f>
        <v>5.7900529999999861</v>
      </c>
      <c r="F13" s="45">
        <f t="shared" ca="1" si="4"/>
        <v>0.36803541309200227</v>
      </c>
      <c r="G13" s="45">
        <f t="shared" ca="1" si="4"/>
        <v>0.10742283030413091</v>
      </c>
      <c r="H13" s="45">
        <f t="shared" ca="1" si="4"/>
        <v>0.12462642416357994</v>
      </c>
      <c r="I13" s="45">
        <f t="shared" ca="1" si="4"/>
        <v>0.13598615862429142</v>
      </c>
      <c r="J13" s="46">
        <f t="shared" ca="1" si="1"/>
        <v>1.8552996026829319E-2</v>
      </c>
      <c r="K13" s="46">
        <f t="shared" ca="1" si="2"/>
        <v>4.0077224589776882E-2</v>
      </c>
      <c r="L13" s="47">
        <f t="shared" ca="1" si="3"/>
        <v>6.3563392786215103E-2</v>
      </c>
      <c r="M13" s="4"/>
    </row>
    <row r="14" spans="1:13" ht="15.75" thickBot="1" x14ac:dyDescent="0.3"/>
    <row r="15" spans="1:13" ht="15.75" thickBot="1" x14ac:dyDescent="0.3">
      <c r="A15" s="89" t="s">
        <v>324</v>
      </c>
      <c r="B15" s="90"/>
      <c r="C15" s="90"/>
      <c r="D15" s="91"/>
    </row>
    <row r="16" spans="1:13" ht="15.75" thickBot="1" x14ac:dyDescent="0.3">
      <c r="A16" s="1" t="s">
        <v>2165</v>
      </c>
    </row>
    <row r="17" spans="1:4" ht="45" customHeight="1" x14ac:dyDescent="0.25">
      <c r="A17" s="82" t="s">
        <v>326</v>
      </c>
      <c r="B17" s="83"/>
      <c r="C17" s="83"/>
      <c r="D17" s="94" t="s">
        <v>327</v>
      </c>
    </row>
    <row r="18" spans="1:4" ht="15.75" thickBot="1" x14ac:dyDescent="0.3">
      <c r="A18" s="92"/>
      <c r="B18" s="93"/>
      <c r="C18" s="93"/>
      <c r="D18" s="95"/>
    </row>
    <row r="19" spans="1:4" x14ac:dyDescent="0.25">
      <c r="A19" s="17"/>
      <c r="B19" s="19">
        <v>3000001</v>
      </c>
      <c r="C19" s="19" t="s">
        <v>284</v>
      </c>
      <c r="D19" s="23">
        <v>0.20633438945870172</v>
      </c>
    </row>
    <row r="20" spans="1:4" ht="51" x14ac:dyDescent="0.25">
      <c r="A20" s="17"/>
      <c r="B20" s="19">
        <v>3000729</v>
      </c>
      <c r="C20" s="19" t="s">
        <v>2140</v>
      </c>
      <c r="D20" s="23">
        <v>0.11473066783104692</v>
      </c>
    </row>
    <row r="21" spans="1:4" ht="51" x14ac:dyDescent="0.25">
      <c r="A21" s="17"/>
      <c r="B21" s="19">
        <v>3000731</v>
      </c>
      <c r="C21" s="19" t="s">
        <v>2142</v>
      </c>
      <c r="D21" s="23">
        <v>0.21152778592685267</v>
      </c>
    </row>
    <row r="22" spans="1:4" ht="39" thickBot="1" x14ac:dyDescent="0.3">
      <c r="A22" s="24"/>
      <c r="B22" s="26">
        <v>3000742</v>
      </c>
      <c r="C22" s="26" t="s">
        <v>2143</v>
      </c>
      <c r="D22" s="30">
        <v>0.13631761711131735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"/>
  <sheetViews>
    <sheetView topLeftCell="A22" workbookViewId="0">
      <selection activeCell="H26" sqref="H26:P2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137</v>
      </c>
      <c r="B1" s="49" t="s">
        <v>96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2139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70.025880999999998</v>
      </c>
      <c r="I6" s="14">
        <v>90.849310999999986</v>
      </c>
      <c r="J6" s="14">
        <v>12.759849803544057</v>
      </c>
      <c r="K6" s="14">
        <v>3.5372193105795304</v>
      </c>
      <c r="L6" s="14">
        <v>4.1295942934466439</v>
      </c>
      <c r="M6" s="14">
        <v>5.0930361995178828</v>
      </c>
      <c r="N6" s="15">
        <v>3.8935015264777641E-2</v>
      </c>
      <c r="O6" s="15">
        <v>8.4390443027423462E-2</v>
      </c>
      <c r="P6" s="16">
        <v>0.14045070527330755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SUM(H8:OFFSET(H6,MATCH("PROYECTOS",$A$8:$A$35,0),0))</f>
        <v>68.554880999999995</v>
      </c>
      <c r="I7" s="38">
        <f ca="1">SUM(I8:OFFSET(I6,MATCH("PROYECTOS",$A$8:$A$35,0),0))</f>
        <v>85.059258</v>
      </c>
      <c r="J7" s="38">
        <f ca="1">SUM(J8:OFFSET(J6,MATCH("PROYECTOS",$A$8:$A$35,0),0))</f>
        <v>12.391814390452055</v>
      </c>
      <c r="K7" s="38">
        <f ca="1">SUM(K8:OFFSET(K6,MATCH("PROYECTOS",$A$8:$A$35,0),0))</f>
        <v>3.4297964802753995</v>
      </c>
      <c r="L7" s="38">
        <f ca="1">SUM(L8:OFFSET(L6,MATCH("PROYECTOS",$A$8:$A$35,0),0))</f>
        <v>4.0049678692830639</v>
      </c>
      <c r="M7" s="38">
        <f ca="1">SUM(M8:OFFSET(M6,MATCH("PROYECTOS",$A$8:$A$35,0),0))</f>
        <v>4.9570500408935914</v>
      </c>
      <c r="N7" s="39">
        <f ca="1">IFERROR(K7/I7,0)</f>
        <v>4.0322435921971003E-2</v>
      </c>
      <c r="O7" s="39">
        <f ca="1">IFERROR(SUM(K7,L7)/I7,0)</f>
        <v>8.7406879913747459E-2</v>
      </c>
      <c r="P7" s="40">
        <f ca="1">IFERROR(SUM(K7,L7,M7)/I7,0)</f>
        <v>0.14568448728358357</v>
      </c>
      <c r="Q7" s="64"/>
      <c r="R7" s="38"/>
      <c r="S7" s="40"/>
    </row>
    <row r="8" spans="1:19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1</v>
      </c>
      <c r="G8" s="19" t="s">
        <v>539</v>
      </c>
      <c r="H8" s="20">
        <v>5.1104060000000002</v>
      </c>
      <c r="I8" s="21">
        <v>8.8855690000000003</v>
      </c>
      <c r="J8" s="21">
        <f t="shared" ref="J8:J25" si="0">SUM(K8,L8,M8)</f>
        <v>2.0205847694014665</v>
      </c>
      <c r="K8" s="21">
        <v>0.78568937498494051</v>
      </c>
      <c r="L8" s="21">
        <v>0.54946332017425448</v>
      </c>
      <c r="M8" s="21">
        <v>0.68543207424227148</v>
      </c>
      <c r="N8" s="22">
        <f t="shared" ref="N8:N26" si="1">IFERROR(K8/I8,0)</f>
        <v>8.8423079600748189E-2</v>
      </c>
      <c r="O8" s="22">
        <f t="shared" ref="O8:O26" si="2">IFERROR(SUM(K8,L8)/I8,0)</f>
        <v>0.15026079873547715</v>
      </c>
      <c r="P8" s="23">
        <f t="shared" ref="P8:P26" si="3">IFERROR(SUM(K8,L8,M8)/I8,0)</f>
        <v>0.22740071788328539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5005145</v>
      </c>
      <c r="C9" s="19" t="s">
        <v>1968</v>
      </c>
      <c r="D9" s="68">
        <v>3000001</v>
      </c>
      <c r="E9" s="19" t="s">
        <v>284</v>
      </c>
      <c r="F9" s="69">
        <v>60</v>
      </c>
      <c r="G9" s="19" t="s">
        <v>318</v>
      </c>
      <c r="H9" s="20">
        <v>0.88724000000000003</v>
      </c>
      <c r="I9" s="21">
        <v>0.68458500000000011</v>
      </c>
      <c r="J9" s="21">
        <f t="shared" si="0"/>
        <v>4.8222759563941509E-2</v>
      </c>
      <c r="K9" s="21">
        <v>2.2426599898608401E-2</v>
      </c>
      <c r="L9" s="21">
        <v>1.1132859755889513E-2</v>
      </c>
      <c r="M9" s="21">
        <v>1.4663299909443595E-2</v>
      </c>
      <c r="N9" s="22">
        <f t="shared" si="1"/>
        <v>3.2759408836898846E-2</v>
      </c>
      <c r="O9" s="22">
        <f t="shared" si="2"/>
        <v>4.9021611128636927E-2</v>
      </c>
      <c r="P9" s="23">
        <f t="shared" si="3"/>
        <v>7.0440864996956551E-2</v>
      </c>
      <c r="Q9" s="70">
        <v>0</v>
      </c>
      <c r="R9" s="21">
        <v>0</v>
      </c>
      <c r="S9" s="23">
        <f t="shared" ref="S9:S25" si="4">IFERROR(R9/Q9,0)</f>
        <v>0</v>
      </c>
    </row>
    <row r="10" spans="1:19" ht="38.25" x14ac:dyDescent="0.25">
      <c r="A10" s="17"/>
      <c r="B10" s="19">
        <v>5005283</v>
      </c>
      <c r="C10" s="19" t="s">
        <v>2144</v>
      </c>
      <c r="D10" s="68">
        <v>3000001</v>
      </c>
      <c r="E10" s="19" t="s">
        <v>284</v>
      </c>
      <c r="F10" s="69">
        <v>37</v>
      </c>
      <c r="G10" s="19" t="s">
        <v>2160</v>
      </c>
      <c r="H10" s="20">
        <v>1.01084</v>
      </c>
      <c r="I10" s="21">
        <v>0.92509599999999992</v>
      </c>
      <c r="J10" s="21">
        <f t="shared" si="0"/>
        <v>9.6723472001031041E-2</v>
      </c>
      <c r="K10" s="21">
        <v>5.0083571870345622E-2</v>
      </c>
      <c r="L10" s="21">
        <v>2.3319950065342709E-2</v>
      </c>
      <c r="M10" s="21">
        <v>2.3319950065342709E-2</v>
      </c>
      <c r="N10" s="22">
        <f t="shared" si="1"/>
        <v>5.4138783294215551E-2</v>
      </c>
      <c r="O10" s="22">
        <f t="shared" si="2"/>
        <v>7.9346923925396218E-2</v>
      </c>
      <c r="P10" s="23">
        <f t="shared" si="3"/>
        <v>0.10455506455657688</v>
      </c>
      <c r="Q10" s="70">
        <v>0</v>
      </c>
      <c r="R10" s="21">
        <v>0</v>
      </c>
      <c r="S10" s="23">
        <f t="shared" si="4"/>
        <v>0</v>
      </c>
    </row>
    <row r="11" spans="1:19" ht="51" x14ac:dyDescent="0.25">
      <c r="A11" s="17"/>
      <c r="B11" s="19">
        <v>5005284</v>
      </c>
      <c r="C11" s="19" t="s">
        <v>2145</v>
      </c>
      <c r="D11" s="68">
        <v>3000729</v>
      </c>
      <c r="E11" s="19" t="s">
        <v>2140</v>
      </c>
      <c r="F11" s="69">
        <v>86</v>
      </c>
      <c r="G11" s="19" t="s">
        <v>508</v>
      </c>
      <c r="H11" s="20">
        <v>0.36020999999999997</v>
      </c>
      <c r="I11" s="21">
        <v>2.733104</v>
      </c>
      <c r="J11" s="21">
        <f t="shared" si="0"/>
        <v>0.75267110764980316</v>
      </c>
      <c r="K11" s="21">
        <v>0</v>
      </c>
      <c r="L11" s="21">
        <v>0.57868510484695435</v>
      </c>
      <c r="M11" s="21">
        <v>0.17398600280284882</v>
      </c>
      <c r="N11" s="22">
        <f t="shared" si="1"/>
        <v>0</v>
      </c>
      <c r="O11" s="22">
        <f t="shared" si="2"/>
        <v>0.21173182756563758</v>
      </c>
      <c r="P11" s="23">
        <f t="shared" si="3"/>
        <v>0.27539058435017588</v>
      </c>
      <c r="Q11" s="70">
        <v>0</v>
      </c>
      <c r="R11" s="21">
        <v>0</v>
      </c>
      <c r="S11" s="23">
        <f t="shared" si="4"/>
        <v>0</v>
      </c>
    </row>
    <row r="12" spans="1:19" ht="51" x14ac:dyDescent="0.25">
      <c r="A12" s="17"/>
      <c r="B12" s="19">
        <v>5005285</v>
      </c>
      <c r="C12" s="19" t="s">
        <v>2146</v>
      </c>
      <c r="D12" s="68">
        <v>3000729</v>
      </c>
      <c r="E12" s="19" t="s">
        <v>2140</v>
      </c>
      <c r="F12" s="69">
        <v>96</v>
      </c>
      <c r="G12" s="19" t="s">
        <v>817</v>
      </c>
      <c r="H12" s="20">
        <v>19.948124</v>
      </c>
      <c r="I12" s="21">
        <v>12.751721</v>
      </c>
      <c r="J12" s="21">
        <f t="shared" si="0"/>
        <v>0.58043999504297972</v>
      </c>
      <c r="K12" s="21">
        <v>0</v>
      </c>
      <c r="L12" s="21">
        <v>2.1400000900030136E-2</v>
      </c>
      <c r="M12" s="21">
        <v>0.55903999414294958</v>
      </c>
      <c r="N12" s="22">
        <f t="shared" si="1"/>
        <v>0</v>
      </c>
      <c r="O12" s="22">
        <f t="shared" si="2"/>
        <v>1.6782049183816157E-3</v>
      </c>
      <c r="P12" s="23">
        <f t="shared" si="3"/>
        <v>4.5518561380301505E-2</v>
      </c>
      <c r="Q12" s="70">
        <v>0</v>
      </c>
      <c r="R12" s="21">
        <v>0</v>
      </c>
      <c r="S12" s="23">
        <f t="shared" si="4"/>
        <v>0</v>
      </c>
    </row>
    <row r="13" spans="1:19" ht="51" x14ac:dyDescent="0.25">
      <c r="A13" s="17"/>
      <c r="B13" s="19">
        <v>5005286</v>
      </c>
      <c r="C13" s="19" t="s">
        <v>2147</v>
      </c>
      <c r="D13" s="68">
        <v>3000729</v>
      </c>
      <c r="E13" s="19" t="s">
        <v>2140</v>
      </c>
      <c r="F13" s="69">
        <v>86</v>
      </c>
      <c r="G13" s="19" t="s">
        <v>508</v>
      </c>
      <c r="H13" s="20">
        <v>0.21</v>
      </c>
      <c r="I13" s="21">
        <v>0.72442000000000006</v>
      </c>
      <c r="J13" s="21">
        <f t="shared" si="0"/>
        <v>4.4899999164044857E-2</v>
      </c>
      <c r="K13" s="21">
        <v>0</v>
      </c>
      <c r="L13" s="21">
        <v>4.4899999164044857E-2</v>
      </c>
      <c r="M13" s="21">
        <v>0</v>
      </c>
      <c r="N13" s="22">
        <f t="shared" si="1"/>
        <v>0</v>
      </c>
      <c r="O13" s="22">
        <f t="shared" si="2"/>
        <v>6.1980617823976222E-2</v>
      </c>
      <c r="P13" s="23">
        <f t="shared" si="3"/>
        <v>6.1980617823976222E-2</v>
      </c>
      <c r="Q13" s="70">
        <v>0</v>
      </c>
      <c r="R13" s="21">
        <v>0</v>
      </c>
      <c r="S13" s="23">
        <f t="shared" si="4"/>
        <v>0</v>
      </c>
    </row>
    <row r="14" spans="1:19" ht="51" x14ac:dyDescent="0.25">
      <c r="A14" s="17"/>
      <c r="B14" s="19">
        <v>5005287</v>
      </c>
      <c r="C14" s="19" t="s">
        <v>2148</v>
      </c>
      <c r="D14" s="68">
        <v>3000729</v>
      </c>
      <c r="E14" s="19" t="s">
        <v>2140</v>
      </c>
      <c r="F14" s="69">
        <v>86</v>
      </c>
      <c r="G14" s="19" t="s">
        <v>508</v>
      </c>
      <c r="H14" s="20">
        <v>2.1534</v>
      </c>
      <c r="I14" s="21">
        <v>1.129559</v>
      </c>
      <c r="J14" s="21">
        <f t="shared" si="0"/>
        <v>0.5628199428319931</v>
      </c>
      <c r="K14" s="21">
        <v>0</v>
      </c>
      <c r="L14" s="21">
        <v>0.20678256452083588</v>
      </c>
      <c r="M14" s="21">
        <v>0.35603737831115723</v>
      </c>
      <c r="N14" s="22">
        <f t="shared" si="1"/>
        <v>0</v>
      </c>
      <c r="O14" s="22">
        <f t="shared" si="2"/>
        <v>0.18306486382812751</v>
      </c>
      <c r="P14" s="23">
        <f t="shared" si="3"/>
        <v>0.49826520158043369</v>
      </c>
      <c r="Q14" s="70">
        <v>0</v>
      </c>
      <c r="R14" s="21">
        <v>0</v>
      </c>
      <c r="S14" s="23">
        <f t="shared" si="4"/>
        <v>0</v>
      </c>
    </row>
    <row r="15" spans="1:19" ht="51" x14ac:dyDescent="0.25">
      <c r="A15" s="17"/>
      <c r="B15" s="19">
        <v>5005289</v>
      </c>
      <c r="C15" s="19" t="s">
        <v>2149</v>
      </c>
      <c r="D15" s="68">
        <v>3000729</v>
      </c>
      <c r="E15" s="19" t="s">
        <v>2140</v>
      </c>
      <c r="F15" s="69">
        <v>117</v>
      </c>
      <c r="G15" s="19" t="s">
        <v>818</v>
      </c>
      <c r="H15" s="20">
        <v>1.1251880000000001</v>
      </c>
      <c r="I15" s="21">
        <v>2.0629850000000003</v>
      </c>
      <c r="J15" s="21">
        <f t="shared" si="0"/>
        <v>0.1071391582954675</v>
      </c>
      <c r="K15" s="21">
        <v>5.0724238390102983E-2</v>
      </c>
      <c r="L15" s="21">
        <v>3.4986820159247145E-2</v>
      </c>
      <c r="M15" s="21">
        <v>2.1428099746117368E-2</v>
      </c>
      <c r="N15" s="22">
        <f t="shared" si="1"/>
        <v>2.4587788272868186E-2</v>
      </c>
      <c r="O15" s="22">
        <f t="shared" si="2"/>
        <v>4.1547107007249263E-2</v>
      </c>
      <c r="P15" s="23">
        <f t="shared" si="3"/>
        <v>5.1934046197848013E-2</v>
      </c>
      <c r="Q15" s="70">
        <v>0</v>
      </c>
      <c r="R15" s="21">
        <v>0</v>
      </c>
      <c r="S15" s="23">
        <f t="shared" si="4"/>
        <v>0</v>
      </c>
    </row>
    <row r="16" spans="1:19" ht="51" x14ac:dyDescent="0.25">
      <c r="A16" s="17"/>
      <c r="B16" s="19">
        <v>5005290</v>
      </c>
      <c r="C16" s="19" t="s">
        <v>2150</v>
      </c>
      <c r="D16" s="68">
        <v>3000730</v>
      </c>
      <c r="E16" s="19" t="s">
        <v>2141</v>
      </c>
      <c r="F16" s="69">
        <v>429</v>
      </c>
      <c r="G16" s="19" t="s">
        <v>634</v>
      </c>
      <c r="H16" s="20">
        <v>2.5143680000000002</v>
      </c>
      <c r="I16" s="21">
        <v>2.264151</v>
      </c>
      <c r="J16" s="21">
        <f t="shared" si="0"/>
        <v>0.61273374344455078</v>
      </c>
      <c r="K16" s="21">
        <v>0.25839746813289821</v>
      </c>
      <c r="L16" s="21">
        <v>0.14968099002726376</v>
      </c>
      <c r="M16" s="21">
        <v>0.20465528528438881</v>
      </c>
      <c r="N16" s="22">
        <f t="shared" si="1"/>
        <v>0.11412554557222473</v>
      </c>
      <c r="O16" s="22">
        <f t="shared" si="2"/>
        <v>0.18023464784820534</v>
      </c>
      <c r="P16" s="23">
        <f t="shared" si="3"/>
        <v>0.27062406325574168</v>
      </c>
      <c r="Q16" s="70">
        <v>0</v>
      </c>
      <c r="R16" s="21">
        <v>0</v>
      </c>
      <c r="S16" s="23">
        <f t="shared" si="4"/>
        <v>0</v>
      </c>
    </row>
    <row r="17" spans="1:19" ht="51" x14ac:dyDescent="0.25">
      <c r="A17" s="17"/>
      <c r="B17" s="19">
        <v>5005292</v>
      </c>
      <c r="C17" s="19" t="s">
        <v>2151</v>
      </c>
      <c r="D17" s="68">
        <v>3000731</v>
      </c>
      <c r="E17" s="19" t="s">
        <v>2142</v>
      </c>
      <c r="F17" s="69">
        <v>429</v>
      </c>
      <c r="G17" s="19" t="s">
        <v>634</v>
      </c>
      <c r="H17" s="20">
        <v>0.98998399999999986</v>
      </c>
      <c r="I17" s="21">
        <v>0.91382300000000005</v>
      </c>
      <c r="J17" s="21">
        <f t="shared" si="0"/>
        <v>0.25833730533486232</v>
      </c>
      <c r="K17" s="21">
        <v>8.0693669617176056E-2</v>
      </c>
      <c r="L17" s="21">
        <v>4.436025966424495E-2</v>
      </c>
      <c r="M17" s="21">
        <v>0.13328337605344132</v>
      </c>
      <c r="N17" s="22">
        <f t="shared" si="1"/>
        <v>8.830339093804386E-2</v>
      </c>
      <c r="O17" s="22">
        <f t="shared" si="2"/>
        <v>0.13684699255919472</v>
      </c>
      <c r="P17" s="23">
        <f t="shared" si="3"/>
        <v>0.28269950016016482</v>
      </c>
      <c r="Q17" s="70">
        <v>0</v>
      </c>
      <c r="R17" s="21">
        <v>0</v>
      </c>
      <c r="S17" s="23">
        <f t="shared" si="4"/>
        <v>0</v>
      </c>
    </row>
    <row r="18" spans="1:19" ht="51" x14ac:dyDescent="0.25">
      <c r="A18" s="17"/>
      <c r="B18" s="19">
        <v>5005293</v>
      </c>
      <c r="C18" s="19" t="s">
        <v>2152</v>
      </c>
      <c r="D18" s="68">
        <v>3000731</v>
      </c>
      <c r="E18" s="19" t="s">
        <v>2142</v>
      </c>
      <c r="F18" s="69">
        <v>46</v>
      </c>
      <c r="G18" s="19" t="s">
        <v>772</v>
      </c>
      <c r="H18" s="20">
        <v>1.383451</v>
      </c>
      <c r="I18" s="21">
        <v>1.7442010000000001</v>
      </c>
      <c r="J18" s="21">
        <f t="shared" si="0"/>
        <v>0.34924957843031734</v>
      </c>
      <c r="K18" s="21">
        <v>0.13261793169658631</v>
      </c>
      <c r="L18" s="21">
        <v>6.0148100310470909E-2</v>
      </c>
      <c r="M18" s="21">
        <v>0.15648354642326012</v>
      </c>
      <c r="N18" s="22">
        <f t="shared" si="1"/>
        <v>7.6033628977730375E-2</v>
      </c>
      <c r="O18" s="22">
        <f t="shared" si="2"/>
        <v>0.11051824417429941</v>
      </c>
      <c r="P18" s="23">
        <f t="shared" si="3"/>
        <v>0.2002347082878162</v>
      </c>
      <c r="Q18" s="70">
        <v>0</v>
      </c>
      <c r="R18" s="21">
        <v>0</v>
      </c>
      <c r="S18" s="23">
        <f t="shared" si="4"/>
        <v>0</v>
      </c>
    </row>
    <row r="19" spans="1:19" ht="51" x14ac:dyDescent="0.25">
      <c r="A19" s="17"/>
      <c r="B19" s="19">
        <v>5005294</v>
      </c>
      <c r="C19" s="19" t="s">
        <v>2153</v>
      </c>
      <c r="D19" s="68">
        <v>3000731</v>
      </c>
      <c r="E19" s="19" t="s">
        <v>2142</v>
      </c>
      <c r="F19" s="69">
        <v>97</v>
      </c>
      <c r="G19" s="19" t="s">
        <v>2161</v>
      </c>
      <c r="H19" s="20">
        <v>0.74</v>
      </c>
      <c r="I19" s="21">
        <v>0.27107999999999999</v>
      </c>
      <c r="J19" s="21">
        <f t="shared" si="0"/>
        <v>1.2000000104308128E-2</v>
      </c>
      <c r="K19" s="21">
        <v>0</v>
      </c>
      <c r="L19" s="21">
        <v>0</v>
      </c>
      <c r="M19" s="21">
        <v>1.2000000104308128E-2</v>
      </c>
      <c r="N19" s="22">
        <f t="shared" si="1"/>
        <v>0</v>
      </c>
      <c r="O19" s="22">
        <f t="shared" si="2"/>
        <v>0</v>
      </c>
      <c r="P19" s="23">
        <f t="shared" si="3"/>
        <v>4.4267375329453039E-2</v>
      </c>
      <c r="Q19" s="70">
        <v>0</v>
      </c>
      <c r="R19" s="21">
        <v>0</v>
      </c>
      <c r="S19" s="23">
        <f t="shared" si="4"/>
        <v>0</v>
      </c>
    </row>
    <row r="20" spans="1:19" ht="38.25" x14ac:dyDescent="0.25">
      <c r="A20" s="17"/>
      <c r="B20" s="19">
        <v>5005295</v>
      </c>
      <c r="C20" s="19" t="s">
        <v>2154</v>
      </c>
      <c r="D20" s="68">
        <v>3000742</v>
      </c>
      <c r="E20" s="19" t="s">
        <v>2143</v>
      </c>
      <c r="F20" s="69">
        <v>96</v>
      </c>
      <c r="G20" s="19" t="s">
        <v>817</v>
      </c>
      <c r="H20" s="20">
        <v>1.1950879999999999</v>
      </c>
      <c r="I20" s="21">
        <v>4.1893979999999997</v>
      </c>
      <c r="J20" s="21">
        <f t="shared" si="0"/>
        <v>0.26367430703248829</v>
      </c>
      <c r="K20" s="21">
        <v>0.10316058085300028</v>
      </c>
      <c r="L20" s="21">
        <v>6.8024100648472086E-2</v>
      </c>
      <c r="M20" s="21">
        <v>9.2489625531015918E-2</v>
      </c>
      <c r="N20" s="22">
        <f t="shared" si="1"/>
        <v>2.4624201580513545E-2</v>
      </c>
      <c r="O20" s="22">
        <f t="shared" si="2"/>
        <v>4.0861403357110589E-2</v>
      </c>
      <c r="P20" s="23">
        <f t="shared" si="3"/>
        <v>6.2938471597229081E-2</v>
      </c>
      <c r="Q20" s="70">
        <v>0</v>
      </c>
      <c r="R20" s="21">
        <v>0</v>
      </c>
      <c r="S20" s="23">
        <f t="shared" si="4"/>
        <v>0</v>
      </c>
    </row>
    <row r="21" spans="1:19" ht="38.25" x14ac:dyDescent="0.25">
      <c r="A21" s="17"/>
      <c r="B21" s="19">
        <v>5005296</v>
      </c>
      <c r="C21" s="19" t="s">
        <v>2155</v>
      </c>
      <c r="D21" s="68">
        <v>3000742</v>
      </c>
      <c r="E21" s="19" t="s">
        <v>2143</v>
      </c>
      <c r="F21" s="69">
        <v>96</v>
      </c>
      <c r="G21" s="19" t="s">
        <v>817</v>
      </c>
      <c r="H21" s="20">
        <v>7.3036720000000006</v>
      </c>
      <c r="I21" s="21">
        <v>15.884531000000001</v>
      </c>
      <c r="J21" s="21">
        <f t="shared" si="0"/>
        <v>1.2896566241979599</v>
      </c>
      <c r="K21" s="21">
        <v>0</v>
      </c>
      <c r="L21" s="21">
        <v>0.44999998807907104</v>
      </c>
      <c r="M21" s="21">
        <v>0.83965663611888885</v>
      </c>
      <c r="N21" s="22">
        <f t="shared" si="1"/>
        <v>0</v>
      </c>
      <c r="O21" s="22">
        <f t="shared" si="2"/>
        <v>2.8329447566256192E-2</v>
      </c>
      <c r="P21" s="23">
        <f t="shared" si="3"/>
        <v>8.1189468181211005E-2</v>
      </c>
      <c r="Q21" s="70">
        <v>0</v>
      </c>
      <c r="R21" s="21">
        <v>0</v>
      </c>
      <c r="S21" s="23">
        <f t="shared" si="4"/>
        <v>0</v>
      </c>
    </row>
    <row r="22" spans="1:19" ht="38.25" x14ac:dyDescent="0.25">
      <c r="A22" s="17"/>
      <c r="B22" s="19">
        <v>5005297</v>
      </c>
      <c r="C22" s="19" t="s">
        <v>2156</v>
      </c>
      <c r="D22" s="68">
        <v>3000742</v>
      </c>
      <c r="E22" s="19" t="s">
        <v>2143</v>
      </c>
      <c r="F22" s="69">
        <v>96</v>
      </c>
      <c r="G22" s="19" t="s">
        <v>817</v>
      </c>
      <c r="H22" s="20">
        <v>6.3385980000000002</v>
      </c>
      <c r="I22" s="21">
        <v>4.2015169999999999</v>
      </c>
      <c r="J22" s="21">
        <f t="shared" si="0"/>
        <v>0.39988893270492554</v>
      </c>
      <c r="K22" s="21">
        <v>0</v>
      </c>
      <c r="L22" s="21">
        <v>0.39988893270492554</v>
      </c>
      <c r="M22" s="21">
        <v>0</v>
      </c>
      <c r="N22" s="22">
        <f t="shared" si="1"/>
        <v>0</v>
      </c>
      <c r="O22" s="22">
        <f t="shared" si="2"/>
        <v>9.5177273519284955E-2</v>
      </c>
      <c r="P22" s="23">
        <f t="shared" si="3"/>
        <v>9.5177273519284955E-2</v>
      </c>
      <c r="Q22" s="70">
        <v>0</v>
      </c>
      <c r="R22" s="21">
        <v>0</v>
      </c>
      <c r="S22" s="23">
        <f t="shared" si="4"/>
        <v>0</v>
      </c>
    </row>
    <row r="23" spans="1:19" ht="51" x14ac:dyDescent="0.25">
      <c r="A23" s="17"/>
      <c r="B23" s="19">
        <v>5005623</v>
      </c>
      <c r="C23" s="19" t="s">
        <v>2157</v>
      </c>
      <c r="D23" s="68">
        <v>3000729</v>
      </c>
      <c r="E23" s="19" t="s">
        <v>2140</v>
      </c>
      <c r="F23" s="69">
        <v>446</v>
      </c>
      <c r="G23" s="19" t="s">
        <v>2162</v>
      </c>
      <c r="H23" s="20">
        <v>0.978217</v>
      </c>
      <c r="I23" s="21">
        <v>2.0228679999999994</v>
      </c>
      <c r="J23" s="21">
        <f t="shared" si="0"/>
        <v>0.41009500267682597</v>
      </c>
      <c r="K23" s="21">
        <v>0.14522800070699304</v>
      </c>
      <c r="L23" s="21">
        <v>0.19208800003980286</v>
      </c>
      <c r="M23" s="21">
        <v>7.2779001930030063E-2</v>
      </c>
      <c r="N23" s="22">
        <f t="shared" si="1"/>
        <v>7.1793117844067472E-2</v>
      </c>
      <c r="O23" s="22">
        <f t="shared" si="2"/>
        <v>0.16675136526298107</v>
      </c>
      <c r="P23" s="23">
        <f t="shared" si="3"/>
        <v>0.20272949232318968</v>
      </c>
      <c r="Q23" s="70">
        <v>0</v>
      </c>
      <c r="R23" s="21">
        <v>0</v>
      </c>
      <c r="S23" s="23">
        <f t="shared" si="4"/>
        <v>0</v>
      </c>
    </row>
    <row r="24" spans="1:19" ht="38.25" x14ac:dyDescent="0.25">
      <c r="A24" s="17"/>
      <c r="B24" s="19">
        <v>5005624</v>
      </c>
      <c r="C24" s="19" t="s">
        <v>2158</v>
      </c>
      <c r="D24" s="68">
        <v>3000742</v>
      </c>
      <c r="E24" s="19" t="s">
        <v>2143</v>
      </c>
      <c r="F24" s="69">
        <v>96</v>
      </c>
      <c r="G24" s="19" t="s">
        <v>817</v>
      </c>
      <c r="H24" s="20">
        <v>6.5724109999999989</v>
      </c>
      <c r="I24" s="21">
        <v>8.9699830000000009</v>
      </c>
      <c r="J24" s="21">
        <f t="shared" si="0"/>
        <v>2.1884652303779148</v>
      </c>
      <c r="K24" s="21">
        <v>0.76662751078401925</v>
      </c>
      <c r="L24" s="21">
        <v>0.41885959543287754</v>
      </c>
      <c r="M24" s="21">
        <v>1.0029781241610181</v>
      </c>
      <c r="N24" s="22">
        <f t="shared" si="1"/>
        <v>8.5465882241250526E-2</v>
      </c>
      <c r="O24" s="22">
        <f t="shared" si="2"/>
        <v>0.13216157781089402</v>
      </c>
      <c r="P24" s="23">
        <f t="shared" si="3"/>
        <v>0.24397651928414074</v>
      </c>
      <c r="Q24" s="70">
        <v>0</v>
      </c>
      <c r="R24" s="21">
        <v>0</v>
      </c>
      <c r="S24" s="23">
        <f t="shared" si="4"/>
        <v>0</v>
      </c>
    </row>
    <row r="25" spans="1:19" ht="38.25" x14ac:dyDescent="0.25">
      <c r="A25" s="17"/>
      <c r="B25" s="19">
        <v>5005625</v>
      </c>
      <c r="C25" s="19" t="s">
        <v>2159</v>
      </c>
      <c r="D25" s="68">
        <v>3000742</v>
      </c>
      <c r="E25" s="19" t="s">
        <v>2143</v>
      </c>
      <c r="F25" s="69">
        <v>616</v>
      </c>
      <c r="G25" s="19" t="s">
        <v>2163</v>
      </c>
      <c r="H25" s="20">
        <v>9.7336839999999984</v>
      </c>
      <c r="I25" s="21">
        <v>14.700666999999999</v>
      </c>
      <c r="J25" s="21">
        <f t="shared" si="0"/>
        <v>2.3942124621971743</v>
      </c>
      <c r="K25" s="21">
        <v>1.0341475333407288</v>
      </c>
      <c r="L25" s="21">
        <v>0.75124728278933617</v>
      </c>
      <c r="M25" s="21">
        <v>0.60881764606710931</v>
      </c>
      <c r="N25" s="22">
        <f t="shared" si="1"/>
        <v>7.0346980401687145E-2</v>
      </c>
      <c r="O25" s="22">
        <f t="shared" si="2"/>
        <v>0.12144991898191185</v>
      </c>
      <c r="P25" s="23">
        <f t="shared" si="3"/>
        <v>0.16286420624296669</v>
      </c>
      <c r="Q25" s="70">
        <v>4</v>
      </c>
      <c r="R25" s="21">
        <v>0</v>
      </c>
      <c r="S25" s="23">
        <f t="shared" si="4"/>
        <v>0</v>
      </c>
    </row>
    <row r="26" spans="1:19" ht="15.75" thickBot="1" x14ac:dyDescent="0.3">
      <c r="A26" s="41" t="s">
        <v>302</v>
      </c>
      <c r="B26" s="43"/>
      <c r="C26" s="43"/>
      <c r="D26" s="65"/>
      <c r="E26" s="43"/>
      <c r="F26" s="66"/>
      <c r="G26" s="43"/>
      <c r="H26" s="44">
        <f t="shared" ref="H26:M26" ca="1" si="5">OFFSET(H26,-MATCH("PROYECTOS",$A$8:$A$35,0)-1,0)-(OFFSET(H26,-MATCH("PROYECTOS",$A$8:$A$35,0),0))</f>
        <v>1.4710000000000036</v>
      </c>
      <c r="I26" s="45">
        <f t="shared" ca="1" si="5"/>
        <v>5.7900529999999861</v>
      </c>
      <c r="J26" s="45">
        <f t="shared" ca="1" si="5"/>
        <v>0.36803541309200227</v>
      </c>
      <c r="K26" s="45">
        <f t="shared" ca="1" si="5"/>
        <v>0.10742283030413091</v>
      </c>
      <c r="L26" s="45">
        <f t="shared" ca="1" si="5"/>
        <v>0.12462642416357994</v>
      </c>
      <c r="M26" s="45">
        <f t="shared" ca="1" si="5"/>
        <v>0.13598615862429142</v>
      </c>
      <c r="N26" s="46">
        <f t="shared" ca="1" si="1"/>
        <v>1.8552996026829319E-2</v>
      </c>
      <c r="O26" s="46">
        <f t="shared" ca="1" si="2"/>
        <v>4.0077224589776882E-2</v>
      </c>
      <c r="P26" s="47">
        <f t="shared" ca="1" si="3"/>
        <v>6.3563392786215103E-2</v>
      </c>
      <c r="Q26" s="67"/>
      <c r="R26" s="45"/>
      <c r="S26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workbookViewId="0">
      <selection activeCell="L7" sqref="L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138</v>
      </c>
      <c r="B1" s="50" t="s">
        <v>97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2166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11179.454777000003</v>
      </c>
      <c r="E6" s="14">
        <v>13055.572902000007</v>
      </c>
      <c r="F6" s="14">
        <v>2788.207456528597</v>
      </c>
      <c r="G6" s="14">
        <v>1112.9742309971925</v>
      </c>
      <c r="H6" s="14">
        <v>672.94079243437136</v>
      </c>
      <c r="I6" s="14">
        <v>1002.2924330970332</v>
      </c>
      <c r="J6" s="15">
        <v>8.5248976766595513E-2</v>
      </c>
      <c r="K6" s="15">
        <v>0.13679330940413778</v>
      </c>
      <c r="L6" s="16">
        <v>0.21356454270202624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9826.3200099999958</v>
      </c>
      <c r="E7" s="38">
        <f ca="1">SUM(E8:OFFSET(E6,MATCH("GOBIERNOS REGIONALES",$A$8:$A$50,0),0))</f>
        <v>10426.338299999989</v>
      </c>
      <c r="F7" s="38">
        <f ca="1">SUM(F8:OFFSET(F6,MATCH("GOBIERNOS REGIONALES",$A$8:$A$50,0),0))</f>
        <v>2306.5290840704783</v>
      </c>
      <c r="G7" s="38">
        <f ca="1">SUM(G8:OFFSET(G6,MATCH("GOBIERNOS REGIONALES",$A$8:$A$50,0),0))</f>
        <v>992.87171339427096</v>
      </c>
      <c r="H7" s="38">
        <f ca="1">SUM(H8:OFFSET(H6,MATCH("GOBIERNOS REGIONALES",$A$8:$A$50,0),0))</f>
        <v>482.54168653125316</v>
      </c>
      <c r="I7" s="38">
        <f ca="1">SUM(I8:OFFSET(I6,MATCH("GOBIERNOS REGIONALES",$A$8:$A$50,0),0))</f>
        <v>831.11568414495423</v>
      </c>
      <c r="J7" s="39">
        <f ca="1">IFERROR(G7/E7,0)</f>
        <v>9.522726817662075E-2</v>
      </c>
      <c r="K7" s="39">
        <f ca="1">IFERROR(SUM(G7,H7)/E7,0)</f>
        <v>0.14150829922001723</v>
      </c>
      <c r="L7" s="40">
        <f ca="1">IFERROR(SUM(G7,H7,I7)/E7,0)</f>
        <v>0.2212213931395724</v>
      </c>
      <c r="M7" s="4"/>
    </row>
    <row r="8" spans="1:13" ht="25.5" x14ac:dyDescent="0.25">
      <c r="A8" s="17"/>
      <c r="B8" s="18">
        <v>36</v>
      </c>
      <c r="C8" s="19" t="s">
        <v>127</v>
      </c>
      <c r="D8" s="20">
        <v>9779.8003069999959</v>
      </c>
      <c r="E8" s="21">
        <v>10358.04043999999</v>
      </c>
      <c r="F8" s="21">
        <f t="shared" ref="F8:F37" si="0">SUM(G8,H8,I8)</f>
        <v>2288.8273857981644</v>
      </c>
      <c r="G8" s="21">
        <v>986.29676039835749</v>
      </c>
      <c r="H8" s="21">
        <v>476.26042351813476</v>
      </c>
      <c r="I8" s="21">
        <v>826.27020188167216</v>
      </c>
      <c r="J8" s="22">
        <f t="shared" ref="J8:J37" si="1">IFERROR(G8/E8,0)</f>
        <v>9.5220400626120597E-2</v>
      </c>
      <c r="K8" s="22">
        <f t="shared" ref="K8:K37" si="2">IFERROR(SUM(G8,H8)/E8,0)</f>
        <v>0.1412001809018322</v>
      </c>
      <c r="L8" s="23">
        <f t="shared" ref="L8:L37" si="3">IFERROR(SUM(G8,H8,I8)/E8,0)</f>
        <v>0.22097108029809609</v>
      </c>
      <c r="M8" s="4"/>
    </row>
    <row r="9" spans="1:13" ht="38.25" x14ac:dyDescent="0.25">
      <c r="A9" s="17"/>
      <c r="B9" s="18">
        <v>202</v>
      </c>
      <c r="C9" s="19" t="s">
        <v>157</v>
      </c>
      <c r="D9" s="20">
        <v>41.260308000000002</v>
      </c>
      <c r="E9" s="21">
        <v>49.846171999999996</v>
      </c>
      <c r="F9" s="21">
        <f t="shared" si="0"/>
        <v>10.276680226237204</v>
      </c>
      <c r="G9" s="21">
        <v>5.0088856187389865</v>
      </c>
      <c r="H9" s="21">
        <v>2.7891517144262252</v>
      </c>
      <c r="I9" s="21">
        <v>2.4786428930719921</v>
      </c>
      <c r="J9" s="22">
        <f t="shared" si="1"/>
        <v>0.1004868662480037</v>
      </c>
      <c r="K9" s="22">
        <f t="shared" si="2"/>
        <v>0.15644205001670364</v>
      </c>
      <c r="L9" s="23">
        <f t="shared" si="3"/>
        <v>0.20616789241583497</v>
      </c>
      <c r="M9" s="4"/>
    </row>
    <row r="10" spans="1:13" x14ac:dyDescent="0.25">
      <c r="A10" s="17"/>
      <c r="B10" s="18">
        <v>214</v>
      </c>
      <c r="C10" s="19" t="s">
        <v>161</v>
      </c>
      <c r="D10" s="20">
        <v>5.2593949999999996</v>
      </c>
      <c r="E10" s="21">
        <v>18.451687999999997</v>
      </c>
      <c r="F10" s="21">
        <f t="shared" si="0"/>
        <v>7.4250180460767297</v>
      </c>
      <c r="G10" s="21">
        <v>1.5660673771744769</v>
      </c>
      <c r="H10" s="21">
        <v>3.4921112986921798</v>
      </c>
      <c r="I10" s="21">
        <v>2.366839370210073</v>
      </c>
      <c r="J10" s="22">
        <f t="shared" si="1"/>
        <v>8.487393549980235E-2</v>
      </c>
      <c r="K10" s="22">
        <f t="shared" si="2"/>
        <v>0.27413094541088368</v>
      </c>
      <c r="L10" s="23">
        <f t="shared" si="3"/>
        <v>0.40240318642265849</v>
      </c>
      <c r="M10" s="4"/>
    </row>
    <row r="11" spans="1:13" x14ac:dyDescent="0.25">
      <c r="A11" s="34" t="s">
        <v>214</v>
      </c>
      <c r="B11" s="57"/>
      <c r="C11" s="36"/>
      <c r="D11" s="37">
        <f ca="1">SUM(D12:OFFSET(D10,(MATCH("GOBIERNOS LOCALES",$A$8:$A$50,0)-MATCH("GOBIERNOS REGIONALES",$A$8:$A$50,0)),0))</f>
        <v>568.67992700000002</v>
      </c>
      <c r="E11" s="38">
        <f ca="1">SUM(E12:OFFSET(E10,(MATCH("GOBIERNOS LOCALES",$A$8:$A$50,0)-MATCH("GOBIERNOS REGIONALES",$A$8:$A$50,0)),0))</f>
        <v>1049.942894</v>
      </c>
      <c r="F11" s="38">
        <f ca="1">SUM(F12:OFFSET(F10,(MATCH("GOBIERNOS LOCALES",$A$8:$A$50,0)-MATCH("GOBIERNOS REGIONALES",$A$8:$A$50,0)),0))</f>
        <v>174.70524999204372</v>
      </c>
      <c r="G11" s="38">
        <f ca="1">SUM(G12:OFFSET(G10,(MATCH("GOBIERNOS LOCALES",$A$8:$A$50,0)-MATCH("GOBIERNOS REGIONALES",$A$8:$A$50,0)),0))</f>
        <v>39.186560066018501</v>
      </c>
      <c r="H11" s="38">
        <f ca="1">SUM(H12:OFFSET(H10,(MATCH("GOBIERNOS LOCALES",$A$8:$A$50,0)-MATCH("GOBIERNOS REGIONALES",$A$8:$A$50,0)),0))</f>
        <v>52.866200992129961</v>
      </c>
      <c r="I11" s="38">
        <f ca="1">SUM(I12:OFFSET(I10,(MATCH("GOBIERNOS LOCALES",$A$8:$A$50,0)-MATCH("GOBIERNOS REGIONALES",$A$8:$A$50,0)),0))</f>
        <v>82.652488933895256</v>
      </c>
      <c r="J11" s="39">
        <f t="shared" ca="1" si="1"/>
        <v>3.7322563246014503E-2</v>
      </c>
      <c r="K11" s="39">
        <f t="shared" ca="1" si="2"/>
        <v>8.7674064545979452E-2</v>
      </c>
      <c r="L11" s="40">
        <f t="shared" ca="1" si="3"/>
        <v>0.16639500204288607</v>
      </c>
      <c r="M11" s="4"/>
    </row>
    <row r="12" spans="1:13" x14ac:dyDescent="0.25">
      <c r="A12" s="17"/>
      <c r="B12" s="18">
        <v>440</v>
      </c>
      <c r="C12" s="19" t="s">
        <v>215</v>
      </c>
      <c r="D12" s="20">
        <v>11.483899000000001</v>
      </c>
      <c r="E12" s="21">
        <v>36.771416000000016</v>
      </c>
      <c r="F12" s="21">
        <f t="shared" si="0"/>
        <v>8.075091258950124</v>
      </c>
      <c r="G12" s="21">
        <v>0.47692734883457888</v>
      </c>
      <c r="H12" s="21">
        <v>3.7353036151398555</v>
      </c>
      <c r="I12" s="21">
        <v>3.8628602949756896</v>
      </c>
      <c r="J12" s="22">
        <f t="shared" si="1"/>
        <v>1.2970056655815992E-2</v>
      </c>
      <c r="K12" s="22">
        <f t="shared" si="2"/>
        <v>0.11455177478002024</v>
      </c>
      <c r="L12" s="23">
        <f t="shared" si="3"/>
        <v>0.21960240146721902</v>
      </c>
      <c r="M12" s="4"/>
    </row>
    <row r="13" spans="1:13" x14ac:dyDescent="0.25">
      <c r="A13" s="17"/>
      <c r="B13" s="18">
        <v>441</v>
      </c>
      <c r="C13" s="19" t="s">
        <v>216</v>
      </c>
      <c r="D13" s="20">
        <v>17.802546999999997</v>
      </c>
      <c r="E13" s="21">
        <v>51.185504000000023</v>
      </c>
      <c r="F13" s="21">
        <f t="shared" si="0"/>
        <v>0.77230364677961916</v>
      </c>
      <c r="G13" s="21">
        <v>4.7248859977116808E-2</v>
      </c>
      <c r="H13" s="21">
        <v>2.2321230004308745E-2</v>
      </c>
      <c r="I13" s="21">
        <v>0.7027335567981936</v>
      </c>
      <c r="J13" s="22">
        <f t="shared" si="1"/>
        <v>9.2309064646734331E-4</v>
      </c>
      <c r="K13" s="22">
        <f t="shared" si="2"/>
        <v>1.359175636551816E-3</v>
      </c>
      <c r="L13" s="23">
        <f t="shared" si="3"/>
        <v>1.5088327483883304E-2</v>
      </c>
      <c r="M13" s="4"/>
    </row>
    <row r="14" spans="1:13" x14ac:dyDescent="0.25">
      <c r="A14" s="17"/>
      <c r="B14" s="18">
        <v>442</v>
      </c>
      <c r="C14" s="19" t="s">
        <v>217</v>
      </c>
      <c r="D14" s="20">
        <v>14.868759000000003</v>
      </c>
      <c r="E14" s="21">
        <v>38.553335999999994</v>
      </c>
      <c r="F14" s="21">
        <f t="shared" si="0"/>
        <v>2.9075364946620539</v>
      </c>
      <c r="G14" s="21">
        <v>0.72480893094325438</v>
      </c>
      <c r="H14" s="21">
        <v>1.0200525144755375</v>
      </c>
      <c r="I14" s="21">
        <v>1.162675049243262</v>
      </c>
      <c r="J14" s="22">
        <f t="shared" si="1"/>
        <v>1.8800161183023294E-2</v>
      </c>
      <c r="K14" s="22">
        <f t="shared" si="2"/>
        <v>4.5258377781336276E-2</v>
      </c>
      <c r="L14" s="23">
        <f t="shared" si="3"/>
        <v>7.5415950896235137E-2</v>
      </c>
      <c r="M14" s="4"/>
    </row>
    <row r="15" spans="1:13" x14ac:dyDescent="0.25">
      <c r="A15" s="17"/>
      <c r="B15" s="18">
        <v>443</v>
      </c>
      <c r="C15" s="19" t="s">
        <v>218</v>
      </c>
      <c r="D15" s="20">
        <v>13.369078999999999</v>
      </c>
      <c r="E15" s="21">
        <v>25.827861000000009</v>
      </c>
      <c r="F15" s="21">
        <f t="shared" si="0"/>
        <v>5.9291458404550212</v>
      </c>
      <c r="G15" s="21">
        <v>1.7755989707438857</v>
      </c>
      <c r="H15" s="21">
        <v>2.8696770023816498</v>
      </c>
      <c r="I15" s="21">
        <v>1.2838698673294857</v>
      </c>
      <c r="J15" s="22">
        <f t="shared" si="1"/>
        <v>6.8747426306184828E-2</v>
      </c>
      <c r="K15" s="22">
        <f t="shared" si="2"/>
        <v>0.17985523358382383</v>
      </c>
      <c r="L15" s="23">
        <f t="shared" si="3"/>
        <v>0.2295639519066259</v>
      </c>
      <c r="M15" s="4"/>
    </row>
    <row r="16" spans="1:13" x14ac:dyDescent="0.25">
      <c r="A16" s="17"/>
      <c r="B16" s="18">
        <v>444</v>
      </c>
      <c r="C16" s="19" t="s">
        <v>219</v>
      </c>
      <c r="D16" s="20">
        <v>29.690497999999998</v>
      </c>
      <c r="E16" s="21">
        <v>29.280374999999996</v>
      </c>
      <c r="F16" s="21">
        <f t="shared" si="0"/>
        <v>5.6621674937123316</v>
      </c>
      <c r="G16" s="21">
        <v>0.35663753160770284</v>
      </c>
      <c r="H16" s="21">
        <v>1.6772597214367124</v>
      </c>
      <c r="I16" s="21">
        <v>3.6282702406679164</v>
      </c>
      <c r="J16" s="22">
        <f t="shared" si="1"/>
        <v>1.2180087570862835E-2</v>
      </c>
      <c r="K16" s="22">
        <f t="shared" si="2"/>
        <v>6.9462814360964145E-2</v>
      </c>
      <c r="L16" s="23">
        <f t="shared" si="3"/>
        <v>0.19337756069423059</v>
      </c>
      <c r="M16" s="4"/>
    </row>
    <row r="17" spans="1:13" x14ac:dyDescent="0.25">
      <c r="A17" s="17"/>
      <c r="B17" s="18">
        <v>445</v>
      </c>
      <c r="C17" s="19" t="s">
        <v>220</v>
      </c>
      <c r="D17" s="20">
        <v>17.853677000000005</v>
      </c>
      <c r="E17" s="21">
        <v>45.970869000000008</v>
      </c>
      <c r="F17" s="21">
        <f t="shared" si="0"/>
        <v>17.57416807080881</v>
      </c>
      <c r="G17" s="21">
        <v>0.69161324196466012</v>
      </c>
      <c r="H17" s="21">
        <v>0.53836017388675828</v>
      </c>
      <c r="I17" s="21">
        <v>16.344194654957391</v>
      </c>
      <c r="J17" s="22">
        <f t="shared" si="1"/>
        <v>1.5044597959735327E-2</v>
      </c>
      <c r="K17" s="22">
        <f t="shared" si="2"/>
        <v>2.6755496309008607E-2</v>
      </c>
      <c r="L17" s="23">
        <f t="shared" si="3"/>
        <v>0.38228922909438162</v>
      </c>
      <c r="M17" s="4"/>
    </row>
    <row r="18" spans="1:13" x14ac:dyDescent="0.25">
      <c r="A18" s="17"/>
      <c r="B18" s="18">
        <v>446</v>
      </c>
      <c r="C18" s="19" t="s">
        <v>221</v>
      </c>
      <c r="D18" s="20">
        <v>83.202741000000003</v>
      </c>
      <c r="E18" s="21">
        <v>103.73320600000001</v>
      </c>
      <c r="F18" s="21">
        <f t="shared" si="0"/>
        <v>18.589717757204198</v>
      </c>
      <c r="G18" s="21">
        <v>8.5503047072597838</v>
      </c>
      <c r="H18" s="21">
        <v>4.5435409603032895</v>
      </c>
      <c r="I18" s="21">
        <v>5.4958720896411251</v>
      </c>
      <c r="J18" s="22">
        <f t="shared" si="1"/>
        <v>8.2425917765038353E-2</v>
      </c>
      <c r="K18" s="22">
        <f t="shared" si="2"/>
        <v>0.12622617358961288</v>
      </c>
      <c r="L18" s="23">
        <f t="shared" si="3"/>
        <v>0.17920701069630679</v>
      </c>
      <c r="M18" s="4"/>
    </row>
    <row r="19" spans="1:13" x14ac:dyDescent="0.25">
      <c r="A19" s="17"/>
      <c r="B19" s="18">
        <v>447</v>
      </c>
      <c r="C19" s="19" t="s">
        <v>222</v>
      </c>
      <c r="D19" s="20">
        <v>21.891826000000002</v>
      </c>
      <c r="E19" s="21">
        <v>50.778606000000025</v>
      </c>
      <c r="F19" s="21">
        <f t="shared" si="0"/>
        <v>2.2067208586586275</v>
      </c>
      <c r="G19" s="21">
        <v>1.0121228080497531</v>
      </c>
      <c r="H19" s="21">
        <v>0.8242611108607889</v>
      </c>
      <c r="I19" s="21">
        <v>0.37033693974808557</v>
      </c>
      <c r="J19" s="22">
        <f t="shared" si="1"/>
        <v>1.9932071550954996E-2</v>
      </c>
      <c r="K19" s="22">
        <f t="shared" si="2"/>
        <v>3.6164520130988649E-2</v>
      </c>
      <c r="L19" s="23">
        <f t="shared" si="3"/>
        <v>4.3457688827823013E-2</v>
      </c>
      <c r="M19" s="4"/>
    </row>
    <row r="20" spans="1:13" x14ac:dyDescent="0.25">
      <c r="A20" s="17"/>
      <c r="B20" s="18">
        <v>448</v>
      </c>
      <c r="C20" s="19" t="s">
        <v>223</v>
      </c>
      <c r="D20" s="20">
        <v>27.048090000000002</v>
      </c>
      <c r="E20" s="21">
        <v>39.370550999999999</v>
      </c>
      <c r="F20" s="21">
        <f t="shared" si="0"/>
        <v>2.3165430086573906</v>
      </c>
      <c r="G20" s="21">
        <v>3.543114970671013E-2</v>
      </c>
      <c r="H20" s="21">
        <v>0.2317166567863751</v>
      </c>
      <c r="I20" s="21">
        <v>2.0493952021643054</v>
      </c>
      <c r="J20" s="22">
        <f t="shared" si="1"/>
        <v>8.9994040740527434E-4</v>
      </c>
      <c r="K20" s="22">
        <f t="shared" si="2"/>
        <v>6.7854728904628544E-3</v>
      </c>
      <c r="L20" s="23">
        <f t="shared" si="3"/>
        <v>5.8839486616719963E-2</v>
      </c>
      <c r="M20" s="4"/>
    </row>
    <row r="21" spans="1:13" x14ac:dyDescent="0.25">
      <c r="A21" s="17"/>
      <c r="B21" s="18">
        <v>449</v>
      </c>
      <c r="C21" s="19" t="s">
        <v>224</v>
      </c>
      <c r="D21" s="20">
        <v>3.9777610000000001</v>
      </c>
      <c r="E21" s="21">
        <v>6.7954569999999999</v>
      </c>
      <c r="F21" s="21">
        <f t="shared" si="0"/>
        <v>1.5219106140011718</v>
      </c>
      <c r="G21" s="21">
        <v>0.63870271197447437</v>
      </c>
      <c r="H21" s="21">
        <v>0.45181471021896868</v>
      </c>
      <c r="I21" s="21">
        <v>0.43139319180772873</v>
      </c>
      <c r="J21" s="22">
        <f t="shared" si="1"/>
        <v>9.3989662795964185E-2</v>
      </c>
      <c r="K21" s="22">
        <f t="shared" si="2"/>
        <v>0.1604774222239127</v>
      </c>
      <c r="L21" s="23">
        <f t="shared" si="3"/>
        <v>0.22396000945943323</v>
      </c>
      <c r="M21" s="4"/>
    </row>
    <row r="22" spans="1:13" x14ac:dyDescent="0.25">
      <c r="A22" s="17"/>
      <c r="B22" s="18">
        <v>450</v>
      </c>
      <c r="C22" s="19" t="s">
        <v>225</v>
      </c>
      <c r="D22" s="20">
        <v>43.849447000000005</v>
      </c>
      <c r="E22" s="21">
        <v>97.072099000000009</v>
      </c>
      <c r="F22" s="21">
        <f t="shared" si="0"/>
        <v>4.5603460738584545</v>
      </c>
      <c r="G22" s="21">
        <v>2.0026459490054549</v>
      </c>
      <c r="H22" s="21">
        <v>0.95492296915472252</v>
      </c>
      <c r="I22" s="21">
        <v>1.6027771556982771</v>
      </c>
      <c r="J22" s="22">
        <f t="shared" si="1"/>
        <v>2.0630500109052496E-2</v>
      </c>
      <c r="K22" s="22">
        <f t="shared" si="2"/>
        <v>3.0467754881453393E-2</v>
      </c>
      <c r="L22" s="23">
        <f t="shared" si="3"/>
        <v>4.6978958123265205E-2</v>
      </c>
      <c r="M22" s="4"/>
    </row>
    <row r="23" spans="1:13" x14ac:dyDescent="0.25">
      <c r="A23" s="17"/>
      <c r="B23" s="18">
        <v>451</v>
      </c>
      <c r="C23" s="19" t="s">
        <v>226</v>
      </c>
      <c r="D23" s="20">
        <v>30.773108000000001</v>
      </c>
      <c r="E23" s="21">
        <v>56.216031999999991</v>
      </c>
      <c r="F23" s="21">
        <f t="shared" si="0"/>
        <v>11.636095519435912</v>
      </c>
      <c r="G23" s="21">
        <v>1.402896709027118</v>
      </c>
      <c r="H23" s="21">
        <v>2.3103414286088082</v>
      </c>
      <c r="I23" s="21">
        <v>7.9228573817999859</v>
      </c>
      <c r="J23" s="22">
        <f t="shared" si="1"/>
        <v>2.4955455928072589E-2</v>
      </c>
      <c r="K23" s="22">
        <f t="shared" si="2"/>
        <v>6.6053010245118809E-2</v>
      </c>
      <c r="L23" s="23">
        <f t="shared" si="3"/>
        <v>0.20698891589210555</v>
      </c>
      <c r="M23" s="4"/>
    </row>
    <row r="24" spans="1:13" x14ac:dyDescent="0.25">
      <c r="A24" s="17"/>
      <c r="B24" s="18">
        <v>452</v>
      </c>
      <c r="C24" s="19" t="s">
        <v>227</v>
      </c>
      <c r="D24" s="20">
        <v>2.5023479999999996</v>
      </c>
      <c r="E24" s="21">
        <v>27.4343</v>
      </c>
      <c r="F24" s="21">
        <f t="shared" si="0"/>
        <v>0.95936335154328845</v>
      </c>
      <c r="G24" s="21">
        <v>0.18584531649685232</v>
      </c>
      <c r="H24" s="21">
        <v>0.39769783134397585</v>
      </c>
      <c r="I24" s="21">
        <v>0.37582020370246028</v>
      </c>
      <c r="J24" s="22">
        <f t="shared" si="1"/>
        <v>6.774195678287848E-3</v>
      </c>
      <c r="K24" s="22">
        <f t="shared" si="2"/>
        <v>2.1270568151577702E-2</v>
      </c>
      <c r="L24" s="23">
        <f t="shared" si="3"/>
        <v>3.4969485335630525E-2</v>
      </c>
      <c r="M24" s="4"/>
    </row>
    <row r="25" spans="1:13" x14ac:dyDescent="0.25">
      <c r="A25" s="17"/>
      <c r="B25" s="18">
        <v>453</v>
      </c>
      <c r="C25" s="19" t="s">
        <v>228</v>
      </c>
      <c r="D25" s="20">
        <v>23.381499999999999</v>
      </c>
      <c r="E25" s="21">
        <v>20.481145999999995</v>
      </c>
      <c r="F25" s="21">
        <f t="shared" si="0"/>
        <v>3.7867844264424093</v>
      </c>
      <c r="G25" s="21">
        <v>2.0611344265198568</v>
      </c>
      <c r="H25" s="21">
        <v>0.99633809436636511</v>
      </c>
      <c r="I25" s="21">
        <v>0.72931190555618741</v>
      </c>
      <c r="J25" s="22">
        <f t="shared" si="1"/>
        <v>0.10063569814500894</v>
      </c>
      <c r="K25" s="22">
        <f t="shared" si="2"/>
        <v>0.14928229703973706</v>
      </c>
      <c r="L25" s="23">
        <f t="shared" si="3"/>
        <v>0.18489123735763663</v>
      </c>
      <c r="M25" s="4"/>
    </row>
    <row r="26" spans="1:13" x14ac:dyDescent="0.25">
      <c r="A26" s="17"/>
      <c r="B26" s="18">
        <v>454</v>
      </c>
      <c r="C26" s="19" t="s">
        <v>229</v>
      </c>
      <c r="D26" s="20">
        <v>7.3144370000000007</v>
      </c>
      <c r="E26" s="21">
        <v>17.835060999999996</v>
      </c>
      <c r="F26" s="21">
        <f t="shared" si="0"/>
        <v>2.4900986037609982</v>
      </c>
      <c r="G26" s="21">
        <v>0.269496859080391</v>
      </c>
      <c r="H26" s="21">
        <v>0.6507214522571303</v>
      </c>
      <c r="I26" s="21">
        <v>1.5698802924234769</v>
      </c>
      <c r="J26" s="22">
        <f t="shared" si="1"/>
        <v>1.5110509522809654E-2</v>
      </c>
      <c r="K26" s="22">
        <f t="shared" si="2"/>
        <v>5.1596028257908481E-2</v>
      </c>
      <c r="L26" s="23">
        <f t="shared" si="3"/>
        <v>0.1396181714074877</v>
      </c>
      <c r="M26" s="4"/>
    </row>
    <row r="27" spans="1:13" x14ac:dyDescent="0.25">
      <c r="A27" s="17"/>
      <c r="B27" s="18">
        <v>455</v>
      </c>
      <c r="C27" s="19" t="s">
        <v>230</v>
      </c>
      <c r="D27" s="20">
        <v>12.904667000000002</v>
      </c>
      <c r="E27" s="21">
        <v>43.574321000000005</v>
      </c>
      <c r="F27" s="21">
        <f t="shared" si="0"/>
        <v>6.9026176458792179</v>
      </c>
      <c r="G27" s="21">
        <v>1.5021041785221314</v>
      </c>
      <c r="H27" s="21">
        <v>1.6880029180065321</v>
      </c>
      <c r="I27" s="21">
        <v>3.7125105493505544</v>
      </c>
      <c r="J27" s="22">
        <f t="shared" si="1"/>
        <v>3.4472233738814452E-2</v>
      </c>
      <c r="K27" s="22">
        <f t="shared" si="2"/>
        <v>7.3210712716066495E-2</v>
      </c>
      <c r="L27" s="23">
        <f t="shared" si="3"/>
        <v>0.15841021701472335</v>
      </c>
      <c r="M27" s="4"/>
    </row>
    <row r="28" spans="1:13" x14ac:dyDescent="0.25">
      <c r="A28" s="17"/>
      <c r="B28" s="18">
        <v>456</v>
      </c>
      <c r="C28" s="19" t="s">
        <v>231</v>
      </c>
      <c r="D28" s="20">
        <v>26.485768</v>
      </c>
      <c r="E28" s="21">
        <v>17.630289999999999</v>
      </c>
      <c r="F28" s="21">
        <f t="shared" si="0"/>
        <v>2.2015947988193147</v>
      </c>
      <c r="G28" s="21">
        <v>0.74119476095074788</v>
      </c>
      <c r="H28" s="21">
        <v>0.58271246455205983</v>
      </c>
      <c r="I28" s="21">
        <v>0.87768757331650704</v>
      </c>
      <c r="J28" s="22">
        <f t="shared" si="1"/>
        <v>4.2040985199378336E-2</v>
      </c>
      <c r="K28" s="22">
        <f t="shared" si="2"/>
        <v>7.5092765093643252E-2</v>
      </c>
      <c r="L28" s="23">
        <f t="shared" si="3"/>
        <v>0.12487569965209391</v>
      </c>
      <c r="M28" s="4"/>
    </row>
    <row r="29" spans="1:13" x14ac:dyDescent="0.25">
      <c r="A29" s="17"/>
      <c r="B29" s="18">
        <v>457</v>
      </c>
      <c r="C29" s="19" t="s">
        <v>232</v>
      </c>
      <c r="D29" s="20">
        <v>20.483376</v>
      </c>
      <c r="E29" s="21">
        <v>21.741009000000002</v>
      </c>
      <c r="F29" s="21">
        <f t="shared" si="0"/>
        <v>6.8348339126387145</v>
      </c>
      <c r="G29" s="21">
        <v>1.2087578152131755</v>
      </c>
      <c r="H29" s="21">
        <v>0.63211897385190241</v>
      </c>
      <c r="I29" s="21">
        <v>4.9939571235736366</v>
      </c>
      <c r="J29" s="22">
        <f t="shared" si="1"/>
        <v>5.559805504947702E-2</v>
      </c>
      <c r="K29" s="22">
        <f t="shared" si="2"/>
        <v>8.4673015363043988E-2</v>
      </c>
      <c r="L29" s="23">
        <f t="shared" si="3"/>
        <v>0.31437519356340426</v>
      </c>
      <c r="M29" s="4"/>
    </row>
    <row r="30" spans="1:13" x14ac:dyDescent="0.25">
      <c r="A30" s="17"/>
      <c r="B30" s="18">
        <v>458</v>
      </c>
      <c r="C30" s="19" t="s">
        <v>233</v>
      </c>
      <c r="D30" s="20">
        <v>78.814222999999998</v>
      </c>
      <c r="E30" s="21">
        <v>96.106604999999959</v>
      </c>
      <c r="F30" s="21">
        <f t="shared" si="0"/>
        <v>12.486585052694863</v>
      </c>
      <c r="G30" s="21">
        <v>4.8575089992918947</v>
      </c>
      <c r="H30" s="21">
        <v>2.0348300806508632</v>
      </c>
      <c r="I30" s="21">
        <v>5.5942459727521054</v>
      </c>
      <c r="J30" s="22">
        <f t="shared" si="1"/>
        <v>5.0542925736393421E-2</v>
      </c>
      <c r="K30" s="22">
        <f t="shared" si="2"/>
        <v>7.17155608601798E-2</v>
      </c>
      <c r="L30" s="23">
        <f t="shared" si="3"/>
        <v>0.12992431740456203</v>
      </c>
      <c r="M30" s="4"/>
    </row>
    <row r="31" spans="1:13" x14ac:dyDescent="0.25">
      <c r="A31" s="17"/>
      <c r="B31" s="18">
        <v>459</v>
      </c>
      <c r="C31" s="19" t="s">
        <v>234</v>
      </c>
      <c r="D31" s="20">
        <v>57.520464999999994</v>
      </c>
      <c r="E31" s="21">
        <v>129.214662</v>
      </c>
      <c r="F31" s="21">
        <f t="shared" si="0"/>
        <v>36.565264351540463</v>
      </c>
      <c r="G31" s="21">
        <v>8.2048714987831772</v>
      </c>
      <c r="H31" s="21">
        <v>11.497961272136308</v>
      </c>
      <c r="I31" s="21">
        <v>16.862431580620978</v>
      </c>
      <c r="J31" s="22">
        <f t="shared" si="1"/>
        <v>6.3497991418212094E-2</v>
      </c>
      <c r="K31" s="22">
        <f t="shared" si="2"/>
        <v>0.15248140161462084</v>
      </c>
      <c r="L31" s="23">
        <f t="shared" si="3"/>
        <v>0.28298076847920295</v>
      </c>
      <c r="M31" s="4"/>
    </row>
    <row r="32" spans="1:13" x14ac:dyDescent="0.25">
      <c r="A32" s="17"/>
      <c r="B32" s="18">
        <v>460</v>
      </c>
      <c r="C32" s="19" t="s">
        <v>235</v>
      </c>
      <c r="D32" s="20">
        <v>5.4080749999999993</v>
      </c>
      <c r="E32" s="21">
        <v>7.4754140000000007</v>
      </c>
      <c r="F32" s="21">
        <f t="shared" si="0"/>
        <v>2.6079843145271298</v>
      </c>
      <c r="G32" s="21">
        <v>1.0630472145421663</v>
      </c>
      <c r="H32" s="21">
        <v>0.38970733103633393</v>
      </c>
      <c r="I32" s="21">
        <v>1.1552297689486295</v>
      </c>
      <c r="J32" s="22">
        <f t="shared" si="1"/>
        <v>0.14220579817280571</v>
      </c>
      <c r="K32" s="22">
        <f t="shared" si="2"/>
        <v>0.1943376708739476</v>
      </c>
      <c r="L32" s="23">
        <f t="shared" si="3"/>
        <v>0.34887490037703994</v>
      </c>
      <c r="M32" s="4"/>
    </row>
    <row r="33" spans="1:13" x14ac:dyDescent="0.25">
      <c r="A33" s="17"/>
      <c r="B33" s="18">
        <v>461</v>
      </c>
      <c r="C33" s="19" t="s">
        <v>236</v>
      </c>
      <c r="D33" s="20">
        <v>2.1243269999999996</v>
      </c>
      <c r="E33" s="21">
        <v>28.167681999999999</v>
      </c>
      <c r="F33" s="21">
        <f t="shared" si="0"/>
        <v>1.7298841006922885</v>
      </c>
      <c r="G33" s="21">
        <v>0.21478830100386404</v>
      </c>
      <c r="H33" s="21">
        <v>0.58738813851960003</v>
      </c>
      <c r="I33" s="21">
        <v>0.92770766116882442</v>
      </c>
      <c r="J33" s="22">
        <f t="shared" si="1"/>
        <v>7.625345280590147E-3</v>
      </c>
      <c r="K33" s="22">
        <f t="shared" si="2"/>
        <v>2.8478610328086781E-2</v>
      </c>
      <c r="L33" s="23">
        <f t="shared" si="3"/>
        <v>6.1413789771280737E-2</v>
      </c>
      <c r="M33" s="4"/>
    </row>
    <row r="34" spans="1:13" x14ac:dyDescent="0.25">
      <c r="A34" s="17"/>
      <c r="B34" s="18">
        <v>462</v>
      </c>
      <c r="C34" s="19" t="s">
        <v>237</v>
      </c>
      <c r="D34" s="20">
        <v>8.2079269999999998</v>
      </c>
      <c r="E34" s="21">
        <v>33.726821000000001</v>
      </c>
      <c r="F34" s="21">
        <f t="shared" si="0"/>
        <v>3.3832325759999549</v>
      </c>
      <c r="G34" s="21">
        <v>0.89689177125546848</v>
      </c>
      <c r="H34" s="21">
        <v>1.8730077785221511</v>
      </c>
      <c r="I34" s="21">
        <v>0.61333302622233532</v>
      </c>
      <c r="J34" s="22">
        <f t="shared" si="1"/>
        <v>2.6592834564973331E-2</v>
      </c>
      <c r="K34" s="22">
        <f t="shared" si="2"/>
        <v>8.2127501722668125E-2</v>
      </c>
      <c r="L34" s="23">
        <f t="shared" si="3"/>
        <v>0.10031282153749252</v>
      </c>
      <c r="M34" s="4"/>
    </row>
    <row r="35" spans="1:13" x14ac:dyDescent="0.25">
      <c r="A35" s="17"/>
      <c r="B35" s="18">
        <v>463</v>
      </c>
      <c r="C35" s="19" t="s">
        <v>238</v>
      </c>
      <c r="D35" s="20">
        <v>6.2472670000000008</v>
      </c>
      <c r="E35" s="21">
        <v>23.202190999999996</v>
      </c>
      <c r="F35" s="21">
        <f t="shared" si="0"/>
        <v>12.43049021664774</v>
      </c>
      <c r="G35" s="21">
        <v>0</v>
      </c>
      <c r="H35" s="21">
        <v>12.138852564385161</v>
      </c>
      <c r="I35" s="21">
        <v>0.29163765226257965</v>
      </c>
      <c r="J35" s="22">
        <f t="shared" si="1"/>
        <v>0</v>
      </c>
      <c r="K35" s="22">
        <f t="shared" si="2"/>
        <v>0.5231769949822912</v>
      </c>
      <c r="L35" s="23">
        <f t="shared" si="3"/>
        <v>0.53574639639195032</v>
      </c>
      <c r="M35" s="4"/>
    </row>
    <row r="36" spans="1:13" x14ac:dyDescent="0.25">
      <c r="A36" s="17"/>
      <c r="B36" s="18">
        <v>464</v>
      </c>
      <c r="C36" s="19" t="s">
        <v>239</v>
      </c>
      <c r="D36" s="20">
        <v>1.4741150000000001</v>
      </c>
      <c r="E36" s="21">
        <v>1.7980799999999999</v>
      </c>
      <c r="F36" s="21">
        <f t="shared" si="0"/>
        <v>0.57477000367362052</v>
      </c>
      <c r="G36" s="21">
        <v>0.26598000526428223</v>
      </c>
      <c r="H36" s="21">
        <v>0.21728999924380332</v>
      </c>
      <c r="I36" s="21">
        <v>9.1499999165534973E-2</v>
      </c>
      <c r="J36" s="22">
        <f t="shared" si="1"/>
        <v>0.14792445567732374</v>
      </c>
      <c r="K36" s="22">
        <f t="shared" si="2"/>
        <v>0.26877002386327947</v>
      </c>
      <c r="L36" s="23">
        <f t="shared" si="3"/>
        <v>0.31965763685354409</v>
      </c>
      <c r="M36" s="4"/>
    </row>
    <row r="37" spans="1:13" ht="15.75" thickBot="1" x14ac:dyDescent="0.3">
      <c r="A37" s="41" t="s">
        <v>241</v>
      </c>
      <c r="B37" s="58"/>
      <c r="C37" s="43"/>
      <c r="D37" s="44">
        <v>784.45483999999612</v>
      </c>
      <c r="E37" s="45">
        <v>1579.2917080000057</v>
      </c>
      <c r="F37" s="45">
        <f t="shared" si="0"/>
        <v>306.9731224660751</v>
      </c>
      <c r="G37" s="45">
        <v>80.915957536903079</v>
      </c>
      <c r="H37" s="45">
        <v>137.53290491098829</v>
      </c>
      <c r="I37" s="45">
        <v>88.524260018183753</v>
      </c>
      <c r="J37" s="46">
        <f t="shared" si="1"/>
        <v>5.1235599558345044E-2</v>
      </c>
      <c r="K37" s="46">
        <f t="shared" si="2"/>
        <v>0.13832078098132494</v>
      </c>
      <c r="L37" s="47">
        <f t="shared" si="3"/>
        <v>0.19437392149346611</v>
      </c>
      <c r="M37" s="4"/>
    </row>
    <row r="38" spans="1:13" x14ac:dyDescent="0.25">
      <c r="D38" s="5"/>
      <c r="E38" s="5"/>
      <c r="F38" s="5"/>
      <c r="G38" s="5"/>
      <c r="H38" s="5"/>
      <c r="I38" s="5"/>
      <c r="J38" s="4"/>
      <c r="K38" s="4"/>
      <c r="L38" s="4"/>
      <c r="M38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1"/>
  <sheetViews>
    <sheetView topLeftCell="A17" workbookViewId="0">
      <selection activeCell="A17" sqref="A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31</v>
      </c>
      <c r="B1" s="49" t="s">
        <v>20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553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295.08797400000014</v>
      </c>
      <c r="I6" s="14">
        <v>299.90768600000001</v>
      </c>
      <c r="J6" s="14">
        <v>73.738322044060624</v>
      </c>
      <c r="K6" s="14">
        <v>32.724488382285926</v>
      </c>
      <c r="L6" s="14">
        <v>20.897463900706498</v>
      </c>
      <c r="M6" s="14">
        <v>20.116369761068199</v>
      </c>
      <c r="N6" s="15">
        <v>0.10911520414413763</v>
      </c>
      <c r="O6" s="15">
        <v>0.17879485850520158</v>
      </c>
      <c r="P6" s="16">
        <v>0.2458700643105913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SUM(H8:OFFSET(H6,MATCH("PROYECTOS",$A$8:$A$50,0),0))</f>
        <v>295.08797400000003</v>
      </c>
      <c r="I7" s="38">
        <f ca="1">SUM(I8:OFFSET(I6,MATCH("PROYECTOS",$A$8:$A$50,0),0))</f>
        <v>298.50343499999997</v>
      </c>
      <c r="J7" s="38">
        <f ca="1">SUM(J8:OFFSET(J6,MATCH("PROYECTOS",$A$8:$A$50,0),0))</f>
        <v>73.738322044060624</v>
      </c>
      <c r="K7" s="38">
        <f ca="1">SUM(K8:OFFSET(K6,MATCH("PROYECTOS",$A$8:$A$50,0),0))</f>
        <v>32.724488382285926</v>
      </c>
      <c r="L7" s="38">
        <f ca="1">SUM(L8:OFFSET(L6,MATCH("PROYECTOS",$A$8:$A$50,0),0))</f>
        <v>20.897463900706498</v>
      </c>
      <c r="M7" s="38">
        <f ca="1">SUM(M8:OFFSET(M6,MATCH("PROYECTOS",$A$8:$A$50,0),0))</f>
        <v>20.116369761068199</v>
      </c>
      <c r="N7" s="39">
        <f ca="1">IFERROR(K7/I7,0)</f>
        <v>0.10962851527080729</v>
      </c>
      <c r="O7" s="39">
        <f ca="1">IFERROR(SUM(K7,L7)/I7,0)</f>
        <v>0.17963596393117698</v>
      </c>
      <c r="P7" s="40">
        <f ca="1">IFERROR(SUM(K7,L7,M7)/I7,0)</f>
        <v>0.24702671191727033</v>
      </c>
      <c r="Q7" s="64"/>
      <c r="R7" s="38"/>
      <c r="S7" s="40"/>
    </row>
    <row r="8" spans="1:19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1</v>
      </c>
      <c r="G8" s="19" t="s">
        <v>539</v>
      </c>
      <c r="H8" s="20">
        <v>7.9251639999999997</v>
      </c>
      <c r="I8" s="21">
        <v>8.2751639999999984</v>
      </c>
      <c r="J8" s="21">
        <f t="shared" ref="J8:J30" si="0">SUM(K8,L8,M8)</f>
        <v>2.1091490255203098</v>
      </c>
      <c r="K8" s="21">
        <v>0.47955561289563775</v>
      </c>
      <c r="L8" s="21">
        <v>1.2501100131776184</v>
      </c>
      <c r="M8" s="21">
        <v>0.37948339944705367</v>
      </c>
      <c r="N8" s="22">
        <f t="shared" ref="N8:N31" si="1">IFERROR(K8/I8,0)</f>
        <v>5.7951191407884829E-2</v>
      </c>
      <c r="O8" s="22">
        <f t="shared" ref="O8:O31" si="2">IFERROR(SUM(K8,L8)/I8,0)</f>
        <v>0.20901889389421846</v>
      </c>
      <c r="P8" s="23">
        <f t="shared" ref="P8:P31" si="3">IFERROR(SUM(K8,L8,M8)/I8,0)</f>
        <v>0.25487700612583752</v>
      </c>
      <c r="Q8" s="70">
        <v>0</v>
      </c>
      <c r="R8" s="21">
        <v>0</v>
      </c>
      <c r="S8" s="23">
        <f>IFERROR(R8/Q8,0)</f>
        <v>0</v>
      </c>
    </row>
    <row r="9" spans="1:19" ht="51" x14ac:dyDescent="0.25">
      <c r="A9" s="17"/>
      <c r="B9" s="19">
        <v>5002762</v>
      </c>
      <c r="C9" s="19" t="s">
        <v>559</v>
      </c>
      <c r="D9" s="68">
        <v>3000294</v>
      </c>
      <c r="E9" s="19" t="s">
        <v>554</v>
      </c>
      <c r="F9" s="69">
        <v>66</v>
      </c>
      <c r="G9" s="19" t="s">
        <v>581</v>
      </c>
      <c r="H9" s="20">
        <v>0.54356199999999999</v>
      </c>
      <c r="I9" s="21">
        <v>0.50302200000000008</v>
      </c>
      <c r="J9" s="21">
        <f t="shared" si="0"/>
        <v>0.26951496847323142</v>
      </c>
      <c r="K9" s="21">
        <v>1.1549999937415123E-2</v>
      </c>
      <c r="L9" s="21">
        <v>1.7555600352352485E-2</v>
      </c>
      <c r="M9" s="21">
        <v>0.24040936818346381</v>
      </c>
      <c r="N9" s="22">
        <f t="shared" si="1"/>
        <v>2.2961222247565954E-2</v>
      </c>
      <c r="O9" s="22">
        <f t="shared" si="2"/>
        <v>5.7861485759604162E-2</v>
      </c>
      <c r="P9" s="23">
        <f t="shared" si="3"/>
        <v>0.53579161244087015</v>
      </c>
      <c r="Q9" s="70">
        <v>0</v>
      </c>
      <c r="R9" s="21">
        <v>0</v>
      </c>
      <c r="S9" s="23">
        <f t="shared" ref="S9:S30" si="4">IFERROR(R9/Q9,0)</f>
        <v>0</v>
      </c>
    </row>
    <row r="10" spans="1:19" ht="38.25" x14ac:dyDescent="0.25">
      <c r="A10" s="17"/>
      <c r="B10" s="19">
        <v>5002765</v>
      </c>
      <c r="C10" s="19" t="s">
        <v>560</v>
      </c>
      <c r="D10" s="68">
        <v>3000294</v>
      </c>
      <c r="E10" s="19" t="s">
        <v>554</v>
      </c>
      <c r="F10" s="69">
        <v>85</v>
      </c>
      <c r="G10" s="19" t="s">
        <v>582</v>
      </c>
      <c r="H10" s="20">
        <v>0.77804899999999999</v>
      </c>
      <c r="I10" s="21">
        <v>0.71679900000000007</v>
      </c>
      <c r="J10" s="21">
        <f t="shared" si="0"/>
        <v>0.47305845934897661</v>
      </c>
      <c r="K10" s="21">
        <v>1.4728249981999397E-2</v>
      </c>
      <c r="L10" s="21">
        <v>0.33479520957916975</v>
      </c>
      <c r="M10" s="21">
        <v>0.12353499978780746</v>
      </c>
      <c r="N10" s="22">
        <f t="shared" si="1"/>
        <v>2.0547252412460668E-2</v>
      </c>
      <c r="O10" s="22">
        <f t="shared" si="2"/>
        <v>0.48761711380898842</v>
      </c>
      <c r="P10" s="23">
        <f t="shared" si="3"/>
        <v>0.65995970885698296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5002769</v>
      </c>
      <c r="C11" s="19" t="s">
        <v>561</v>
      </c>
      <c r="D11" s="68">
        <v>3000491</v>
      </c>
      <c r="E11" s="19" t="s">
        <v>557</v>
      </c>
      <c r="F11" s="69">
        <v>85</v>
      </c>
      <c r="G11" s="19" t="s">
        <v>582</v>
      </c>
      <c r="H11" s="20">
        <v>0.74495200000000006</v>
      </c>
      <c r="I11" s="21">
        <v>0.75163699999999989</v>
      </c>
      <c r="J11" s="21">
        <f t="shared" si="0"/>
        <v>0.46891303732991219</v>
      </c>
      <c r="K11" s="21">
        <v>1.0950000141747296E-2</v>
      </c>
      <c r="L11" s="21">
        <v>0.36446265026461333</v>
      </c>
      <c r="M11" s="21">
        <v>9.3500386923551559E-2</v>
      </c>
      <c r="N11" s="22">
        <f t="shared" si="1"/>
        <v>1.4568202658660094E-2</v>
      </c>
      <c r="O11" s="22">
        <f t="shared" si="2"/>
        <v>0.4994600457486269</v>
      </c>
      <c r="P11" s="23">
        <f t="shared" si="3"/>
        <v>0.62385571403471651</v>
      </c>
      <c r="Q11" s="70">
        <v>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5003057</v>
      </c>
      <c r="C12" s="19" t="s">
        <v>562</v>
      </c>
      <c r="D12" s="68">
        <v>3000490</v>
      </c>
      <c r="E12" s="19" t="s">
        <v>556</v>
      </c>
      <c r="F12" s="69">
        <v>82</v>
      </c>
      <c r="G12" s="19" t="s">
        <v>547</v>
      </c>
      <c r="H12" s="20">
        <v>5.5318550000000002</v>
      </c>
      <c r="I12" s="21">
        <v>5.5318549999999993</v>
      </c>
      <c r="J12" s="21">
        <f t="shared" si="0"/>
        <v>0.15844197069236543</v>
      </c>
      <c r="K12" s="21">
        <v>0.14894047053530812</v>
      </c>
      <c r="L12" s="21">
        <v>9.6375001594424248E-3</v>
      </c>
      <c r="M12" s="21">
        <v>-1.3600000238511711E-4</v>
      </c>
      <c r="N12" s="22">
        <f t="shared" si="1"/>
        <v>2.6924145794730365E-2</v>
      </c>
      <c r="O12" s="22">
        <f t="shared" si="2"/>
        <v>2.866632814756543E-2</v>
      </c>
      <c r="P12" s="23">
        <f t="shared" si="3"/>
        <v>2.8641743265571035E-2</v>
      </c>
      <c r="Q12" s="70">
        <v>0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5003059</v>
      </c>
      <c r="C13" s="19" t="s">
        <v>563</v>
      </c>
      <c r="D13" s="68">
        <v>3000491</v>
      </c>
      <c r="E13" s="19" t="s">
        <v>557</v>
      </c>
      <c r="F13" s="69">
        <v>66</v>
      </c>
      <c r="G13" s="19" t="s">
        <v>581</v>
      </c>
      <c r="H13" s="20">
        <v>0.78117999999999999</v>
      </c>
      <c r="I13" s="21">
        <v>0.77449500000000004</v>
      </c>
      <c r="J13" s="21">
        <f t="shared" si="0"/>
        <v>0.34727612003916875</v>
      </c>
      <c r="K13" s="21">
        <v>8.8350001606158912E-3</v>
      </c>
      <c r="L13" s="21">
        <v>0.23119999736081809</v>
      </c>
      <c r="M13" s="21">
        <v>0.10724112251773477</v>
      </c>
      <c r="N13" s="22">
        <f t="shared" si="1"/>
        <v>1.1407433438067245E-2</v>
      </c>
      <c r="O13" s="22">
        <f t="shared" si="2"/>
        <v>0.30992452826865757</v>
      </c>
      <c r="P13" s="23">
        <f t="shared" si="3"/>
        <v>0.44839039637333838</v>
      </c>
      <c r="Q13" s="70">
        <v>0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5004063</v>
      </c>
      <c r="C14" s="19" t="s">
        <v>564</v>
      </c>
      <c r="D14" s="68">
        <v>3000294</v>
      </c>
      <c r="E14" s="19" t="s">
        <v>554</v>
      </c>
      <c r="F14" s="69">
        <v>36</v>
      </c>
      <c r="G14" s="19" t="s">
        <v>541</v>
      </c>
      <c r="H14" s="20">
        <v>7.1923550000000001</v>
      </c>
      <c r="I14" s="21">
        <v>7.1923550000000001</v>
      </c>
      <c r="J14" s="21">
        <f t="shared" si="0"/>
        <v>2.2754041645675898</v>
      </c>
      <c r="K14" s="21">
        <v>1.0535119771957397</v>
      </c>
      <c r="L14" s="21">
        <v>0.52189219929277897</v>
      </c>
      <c r="M14" s="21">
        <v>0.69999998807907104</v>
      </c>
      <c r="N14" s="22">
        <f t="shared" si="1"/>
        <v>0.14647663765147018</v>
      </c>
      <c r="O14" s="22">
        <f t="shared" si="2"/>
        <v>0.2190387121448425</v>
      </c>
      <c r="P14" s="23">
        <f t="shared" si="3"/>
        <v>0.31636427353315982</v>
      </c>
      <c r="Q14" s="70">
        <v>0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5004064</v>
      </c>
      <c r="C15" s="19" t="s">
        <v>565</v>
      </c>
      <c r="D15" s="68">
        <v>3000294</v>
      </c>
      <c r="E15" s="19" t="s">
        <v>554</v>
      </c>
      <c r="F15" s="69">
        <v>82</v>
      </c>
      <c r="G15" s="19" t="s">
        <v>547</v>
      </c>
      <c r="H15" s="20">
        <v>50.363514000000009</v>
      </c>
      <c r="I15" s="21">
        <v>52.065304000000005</v>
      </c>
      <c r="J15" s="21">
        <f t="shared" si="0"/>
        <v>8.8764216626441339</v>
      </c>
      <c r="K15" s="21">
        <v>0.75618912419304252</v>
      </c>
      <c r="L15" s="21">
        <v>3.7006411137990654</v>
      </c>
      <c r="M15" s="21">
        <v>4.419591424652026</v>
      </c>
      <c r="N15" s="22">
        <f t="shared" si="1"/>
        <v>1.4523858809948414E-2</v>
      </c>
      <c r="O15" s="22">
        <f t="shared" si="2"/>
        <v>8.5600772406747253E-2</v>
      </c>
      <c r="P15" s="23">
        <f t="shared" si="3"/>
        <v>0.17048631201008896</v>
      </c>
      <c r="Q15" s="70">
        <v>0</v>
      </c>
      <c r="R15" s="21">
        <v>0</v>
      </c>
      <c r="S15" s="23">
        <f t="shared" si="4"/>
        <v>0</v>
      </c>
    </row>
    <row r="16" spans="1:19" ht="25.5" x14ac:dyDescent="0.25">
      <c r="A16" s="17"/>
      <c r="B16" s="19">
        <v>5004065</v>
      </c>
      <c r="C16" s="19" t="s">
        <v>566</v>
      </c>
      <c r="D16" s="68">
        <v>3000294</v>
      </c>
      <c r="E16" s="19" t="s">
        <v>554</v>
      </c>
      <c r="F16" s="69">
        <v>82</v>
      </c>
      <c r="G16" s="19" t="s">
        <v>547</v>
      </c>
      <c r="H16" s="20">
        <v>2.582354</v>
      </c>
      <c r="I16" s="21">
        <v>2.582354</v>
      </c>
      <c r="J16" s="21">
        <f t="shared" si="0"/>
        <v>0</v>
      </c>
      <c r="K16" s="21">
        <v>0</v>
      </c>
      <c r="L16" s="21">
        <v>0</v>
      </c>
      <c r="M16" s="21">
        <v>0</v>
      </c>
      <c r="N16" s="22">
        <f t="shared" si="1"/>
        <v>0</v>
      </c>
      <c r="O16" s="22">
        <f t="shared" si="2"/>
        <v>0</v>
      </c>
      <c r="P16" s="23">
        <f t="shared" si="3"/>
        <v>0</v>
      </c>
      <c r="Q16" s="70">
        <v>0</v>
      </c>
      <c r="R16" s="21">
        <v>0</v>
      </c>
      <c r="S16" s="23">
        <f t="shared" si="4"/>
        <v>0</v>
      </c>
    </row>
    <row r="17" spans="1:19" ht="38.25" x14ac:dyDescent="0.25">
      <c r="A17" s="17"/>
      <c r="B17" s="19">
        <v>5004066</v>
      </c>
      <c r="C17" s="19" t="s">
        <v>567</v>
      </c>
      <c r="D17" s="68">
        <v>3000294</v>
      </c>
      <c r="E17" s="19" t="s">
        <v>554</v>
      </c>
      <c r="F17" s="69">
        <v>66</v>
      </c>
      <c r="G17" s="19" t="s">
        <v>581</v>
      </c>
      <c r="H17" s="20">
        <v>169.02876500000002</v>
      </c>
      <c r="I17" s="21">
        <v>169.02876499999999</v>
      </c>
      <c r="J17" s="21">
        <f t="shared" si="0"/>
        <v>49.355773977411445</v>
      </c>
      <c r="K17" s="21">
        <v>27.454612197354436</v>
      </c>
      <c r="L17" s="21">
        <v>10.960498706845101</v>
      </c>
      <c r="M17" s="21">
        <v>10.940663073211908</v>
      </c>
      <c r="N17" s="22">
        <f t="shared" si="1"/>
        <v>0.16242568060740689</v>
      </c>
      <c r="O17" s="22">
        <f t="shared" si="2"/>
        <v>0.22726966563471926</v>
      </c>
      <c r="P17" s="23">
        <f t="shared" si="3"/>
        <v>0.29199630002272953</v>
      </c>
      <c r="Q17" s="70">
        <v>0</v>
      </c>
      <c r="R17" s="21">
        <v>0</v>
      </c>
      <c r="S17" s="23">
        <f t="shared" si="4"/>
        <v>0</v>
      </c>
    </row>
    <row r="18" spans="1:19" ht="25.5" x14ac:dyDescent="0.25">
      <c r="A18" s="17"/>
      <c r="B18" s="19">
        <v>5004067</v>
      </c>
      <c r="C18" s="19" t="s">
        <v>568</v>
      </c>
      <c r="D18" s="68">
        <v>3000294</v>
      </c>
      <c r="E18" s="19" t="s">
        <v>554</v>
      </c>
      <c r="F18" s="69">
        <v>448</v>
      </c>
      <c r="G18" s="19" t="s">
        <v>583</v>
      </c>
      <c r="H18" s="20">
        <v>7.5219170000000002</v>
      </c>
      <c r="I18" s="21">
        <v>8.5219170000000002</v>
      </c>
      <c r="J18" s="21">
        <f t="shared" si="0"/>
        <v>2.231810339493677</v>
      </c>
      <c r="K18" s="21">
        <v>0.10095898294821382</v>
      </c>
      <c r="L18" s="21">
        <v>1.6297182769048959</v>
      </c>
      <c r="M18" s="21">
        <v>0.5011330796405673</v>
      </c>
      <c r="N18" s="22">
        <f t="shared" si="1"/>
        <v>1.184698031536963E-2</v>
      </c>
      <c r="O18" s="22">
        <f t="shared" si="2"/>
        <v>0.20308543956167488</v>
      </c>
      <c r="P18" s="23">
        <f t="shared" si="3"/>
        <v>0.26189064496798981</v>
      </c>
      <c r="Q18" s="70">
        <v>250</v>
      </c>
      <c r="R18" s="21">
        <v>0</v>
      </c>
      <c r="S18" s="23">
        <f t="shared" si="4"/>
        <v>0</v>
      </c>
    </row>
    <row r="19" spans="1:19" ht="38.25" x14ac:dyDescent="0.25">
      <c r="A19" s="17"/>
      <c r="B19" s="19">
        <v>5004068</v>
      </c>
      <c r="C19" s="19" t="s">
        <v>569</v>
      </c>
      <c r="D19" s="68">
        <v>3000489</v>
      </c>
      <c r="E19" s="19" t="s">
        <v>555</v>
      </c>
      <c r="F19" s="69">
        <v>128</v>
      </c>
      <c r="G19" s="19" t="s">
        <v>584</v>
      </c>
      <c r="H19" s="20">
        <v>1.7292840000000003</v>
      </c>
      <c r="I19" s="21">
        <v>1.729284</v>
      </c>
      <c r="J19" s="21">
        <f t="shared" si="0"/>
        <v>0.55686343309935182</v>
      </c>
      <c r="K19" s="21">
        <v>0.1150549998274073</v>
      </c>
      <c r="L19" s="21">
        <v>0.35962903406471014</v>
      </c>
      <c r="M19" s="21">
        <v>8.2179399207234383E-2</v>
      </c>
      <c r="N19" s="22">
        <f t="shared" si="1"/>
        <v>6.6533316579235849E-2</v>
      </c>
      <c r="O19" s="22">
        <f t="shared" si="2"/>
        <v>0.27449744165337642</v>
      </c>
      <c r="P19" s="23">
        <f t="shared" si="3"/>
        <v>0.32201965269981786</v>
      </c>
      <c r="Q19" s="70">
        <v>0</v>
      </c>
      <c r="R19" s="21">
        <v>0</v>
      </c>
      <c r="S19" s="23">
        <f t="shared" si="4"/>
        <v>0</v>
      </c>
    </row>
    <row r="20" spans="1:19" ht="38.25" x14ac:dyDescent="0.25">
      <c r="A20" s="17"/>
      <c r="B20" s="19">
        <v>5004070</v>
      </c>
      <c r="C20" s="19" t="s">
        <v>570</v>
      </c>
      <c r="D20" s="68">
        <v>3000490</v>
      </c>
      <c r="E20" s="19" t="s">
        <v>556</v>
      </c>
      <c r="F20" s="69">
        <v>59</v>
      </c>
      <c r="G20" s="19" t="s">
        <v>585</v>
      </c>
      <c r="H20" s="20">
        <v>2.3300630000000004</v>
      </c>
      <c r="I20" s="21">
        <v>2.1655220000000002</v>
      </c>
      <c r="J20" s="21">
        <f t="shared" si="0"/>
        <v>0</v>
      </c>
      <c r="K20" s="21">
        <v>0</v>
      </c>
      <c r="L20" s="21">
        <v>0</v>
      </c>
      <c r="M20" s="21">
        <v>0</v>
      </c>
      <c r="N20" s="22">
        <f t="shared" si="1"/>
        <v>0</v>
      </c>
      <c r="O20" s="22">
        <f t="shared" si="2"/>
        <v>0</v>
      </c>
      <c r="P20" s="23">
        <f t="shared" si="3"/>
        <v>0</v>
      </c>
      <c r="Q20" s="70">
        <v>0</v>
      </c>
      <c r="R20" s="21">
        <v>0</v>
      </c>
      <c r="S20" s="23">
        <f t="shared" si="4"/>
        <v>0</v>
      </c>
    </row>
    <row r="21" spans="1:19" ht="38.25" x14ac:dyDescent="0.25">
      <c r="A21" s="17"/>
      <c r="B21" s="19">
        <v>5004072</v>
      </c>
      <c r="C21" s="19" t="s">
        <v>571</v>
      </c>
      <c r="D21" s="68">
        <v>3000490</v>
      </c>
      <c r="E21" s="19" t="s">
        <v>556</v>
      </c>
      <c r="F21" s="69">
        <v>448</v>
      </c>
      <c r="G21" s="19" t="s">
        <v>583</v>
      </c>
      <c r="H21" s="20">
        <v>19.288896000000001</v>
      </c>
      <c r="I21" s="21">
        <v>19.288896000000001</v>
      </c>
      <c r="J21" s="21">
        <f t="shared" si="0"/>
        <v>2.6320438389666378</v>
      </c>
      <c r="K21" s="21">
        <v>1.1771645043045282</v>
      </c>
      <c r="L21" s="21">
        <v>0.15618046466261148</v>
      </c>
      <c r="M21" s="21">
        <v>1.2986988699994981</v>
      </c>
      <c r="N21" s="22">
        <f t="shared" si="1"/>
        <v>6.1028091203588229E-2</v>
      </c>
      <c r="O21" s="22">
        <f t="shared" si="2"/>
        <v>6.9125001709125278E-2</v>
      </c>
      <c r="P21" s="23">
        <f t="shared" si="3"/>
        <v>0.13645383535515138</v>
      </c>
      <c r="Q21" s="70">
        <v>0</v>
      </c>
      <c r="R21" s="21">
        <v>0</v>
      </c>
      <c r="S21" s="23">
        <f t="shared" si="4"/>
        <v>0</v>
      </c>
    </row>
    <row r="22" spans="1:19" ht="63.75" x14ac:dyDescent="0.25">
      <c r="A22" s="17"/>
      <c r="B22" s="19">
        <v>5004073</v>
      </c>
      <c r="C22" s="19" t="s">
        <v>572</v>
      </c>
      <c r="D22" s="68">
        <v>3000492</v>
      </c>
      <c r="E22" s="19" t="s">
        <v>558</v>
      </c>
      <c r="F22" s="69">
        <v>60</v>
      </c>
      <c r="G22" s="19" t="s">
        <v>318</v>
      </c>
      <c r="H22" s="20">
        <v>1.383159</v>
      </c>
      <c r="I22" s="21">
        <v>1.5566230000000001</v>
      </c>
      <c r="J22" s="21">
        <f t="shared" si="0"/>
        <v>0.50883623212575912</v>
      </c>
      <c r="K22" s="21">
        <v>0.25744391325861216</v>
      </c>
      <c r="L22" s="21">
        <v>0.12622483773157001</v>
      </c>
      <c r="M22" s="21">
        <v>0.12516748113557696</v>
      </c>
      <c r="N22" s="22">
        <f t="shared" si="1"/>
        <v>0.16538616817213425</v>
      </c>
      <c r="O22" s="22">
        <f t="shared" si="2"/>
        <v>0.24647506235625591</v>
      </c>
      <c r="P22" s="23">
        <f t="shared" si="3"/>
        <v>0.32688469342015319</v>
      </c>
      <c r="Q22" s="70">
        <v>0</v>
      </c>
      <c r="R22" s="21">
        <v>0</v>
      </c>
      <c r="S22" s="23">
        <f t="shared" si="4"/>
        <v>0</v>
      </c>
    </row>
    <row r="23" spans="1:19" ht="51" x14ac:dyDescent="0.25">
      <c r="A23" s="17"/>
      <c r="B23" s="19">
        <v>5004074</v>
      </c>
      <c r="C23" s="19" t="s">
        <v>573</v>
      </c>
      <c r="D23" s="68">
        <v>3000492</v>
      </c>
      <c r="E23" s="19" t="s">
        <v>558</v>
      </c>
      <c r="F23" s="69">
        <v>60</v>
      </c>
      <c r="G23" s="19" t="s">
        <v>318</v>
      </c>
      <c r="H23" s="20">
        <v>1.2103430000000002</v>
      </c>
      <c r="I23" s="21">
        <v>1.210879</v>
      </c>
      <c r="J23" s="21">
        <f t="shared" si="0"/>
        <v>0.45739162433892488</v>
      </c>
      <c r="K23" s="21">
        <v>0.22926599392667413</v>
      </c>
      <c r="L23" s="21">
        <v>0.1137563840020448</v>
      </c>
      <c r="M23" s="21">
        <v>0.11436924641020596</v>
      </c>
      <c r="N23" s="22">
        <f t="shared" si="1"/>
        <v>0.18933848380116769</v>
      </c>
      <c r="O23" s="22">
        <f t="shared" si="2"/>
        <v>0.28328377808907323</v>
      </c>
      <c r="P23" s="23">
        <f t="shared" si="3"/>
        <v>0.37773520255857512</v>
      </c>
      <c r="Q23" s="70">
        <v>0</v>
      </c>
      <c r="R23" s="21">
        <v>0</v>
      </c>
      <c r="S23" s="23">
        <f t="shared" si="4"/>
        <v>0</v>
      </c>
    </row>
    <row r="24" spans="1:19" ht="51" x14ac:dyDescent="0.25">
      <c r="A24" s="17"/>
      <c r="B24" s="19">
        <v>5004075</v>
      </c>
      <c r="C24" s="19" t="s">
        <v>574</v>
      </c>
      <c r="D24" s="68">
        <v>3000492</v>
      </c>
      <c r="E24" s="19" t="s">
        <v>558</v>
      </c>
      <c r="F24" s="69">
        <v>60</v>
      </c>
      <c r="G24" s="19" t="s">
        <v>318</v>
      </c>
      <c r="H24" s="20">
        <v>7.0630950000000006</v>
      </c>
      <c r="I24" s="21">
        <v>7.0630949999999997</v>
      </c>
      <c r="J24" s="21">
        <f t="shared" si="0"/>
        <v>1.9455926925365929</v>
      </c>
      <c r="K24" s="21">
        <v>0.775727603235282</v>
      </c>
      <c r="L24" s="21">
        <v>0.67418460827320814</v>
      </c>
      <c r="M24" s="21">
        <v>0.4956804810281028</v>
      </c>
      <c r="N24" s="22">
        <f t="shared" si="1"/>
        <v>0.1098282839513389</v>
      </c>
      <c r="O24" s="22">
        <f t="shared" si="2"/>
        <v>0.20528000989771342</v>
      </c>
      <c r="P24" s="23">
        <f t="shared" si="3"/>
        <v>0.27545894434898482</v>
      </c>
      <c r="Q24" s="70">
        <v>0</v>
      </c>
      <c r="R24" s="21">
        <v>0</v>
      </c>
      <c r="S24" s="23">
        <f t="shared" si="4"/>
        <v>0</v>
      </c>
    </row>
    <row r="25" spans="1:19" ht="25.5" x14ac:dyDescent="0.25">
      <c r="A25" s="17"/>
      <c r="B25" s="19">
        <v>5004076</v>
      </c>
      <c r="C25" s="19" t="s">
        <v>575</v>
      </c>
      <c r="D25" s="68">
        <v>3000001</v>
      </c>
      <c r="E25" s="19" t="s">
        <v>284</v>
      </c>
      <c r="F25" s="69">
        <v>421</v>
      </c>
      <c r="G25" s="19" t="s">
        <v>546</v>
      </c>
      <c r="H25" s="20">
        <v>1</v>
      </c>
      <c r="I25" s="21">
        <v>1</v>
      </c>
      <c r="J25" s="21">
        <f t="shared" si="0"/>
        <v>3.767740074545145E-2</v>
      </c>
      <c r="K25" s="21">
        <v>0</v>
      </c>
      <c r="L25" s="21">
        <v>1.1415320448577404E-2</v>
      </c>
      <c r="M25" s="21">
        <v>2.6262080296874046E-2</v>
      </c>
      <c r="N25" s="22">
        <f t="shared" si="1"/>
        <v>0</v>
      </c>
      <c r="O25" s="22">
        <f t="shared" si="2"/>
        <v>1.1415320448577404E-2</v>
      </c>
      <c r="P25" s="23">
        <f t="shared" si="3"/>
        <v>3.767740074545145E-2</v>
      </c>
      <c r="Q25" s="70">
        <v>0</v>
      </c>
      <c r="R25" s="21">
        <v>0</v>
      </c>
      <c r="S25" s="23">
        <f t="shared" si="4"/>
        <v>0</v>
      </c>
    </row>
    <row r="26" spans="1:19" ht="38.25" x14ac:dyDescent="0.25">
      <c r="A26" s="17"/>
      <c r="B26" s="19">
        <v>5004077</v>
      </c>
      <c r="C26" s="19" t="s">
        <v>576</v>
      </c>
      <c r="D26" s="68">
        <v>3000001</v>
      </c>
      <c r="E26" s="19" t="s">
        <v>284</v>
      </c>
      <c r="F26" s="69">
        <v>182</v>
      </c>
      <c r="G26" s="19" t="s">
        <v>586</v>
      </c>
      <c r="H26" s="20">
        <v>1.4</v>
      </c>
      <c r="I26" s="21">
        <v>2.2154609999999999</v>
      </c>
      <c r="J26" s="21">
        <f t="shared" si="0"/>
        <v>2.8480999171733856E-2</v>
      </c>
      <c r="K26" s="21">
        <v>0</v>
      </c>
      <c r="L26" s="21">
        <v>0</v>
      </c>
      <c r="M26" s="21">
        <v>2.8480999171733856E-2</v>
      </c>
      <c r="N26" s="22">
        <f t="shared" si="1"/>
        <v>0</v>
      </c>
      <c r="O26" s="22">
        <f t="shared" si="2"/>
        <v>0</v>
      </c>
      <c r="P26" s="23">
        <f t="shared" si="3"/>
        <v>1.2855563321463957E-2</v>
      </c>
      <c r="Q26" s="70">
        <v>0</v>
      </c>
      <c r="R26" s="21">
        <v>0</v>
      </c>
      <c r="S26" s="23">
        <f t="shared" si="4"/>
        <v>0</v>
      </c>
    </row>
    <row r="27" spans="1:19" ht="25.5" x14ac:dyDescent="0.25">
      <c r="A27" s="17"/>
      <c r="B27" s="19">
        <v>5004078</v>
      </c>
      <c r="C27" s="19" t="s">
        <v>577</v>
      </c>
      <c r="D27" s="68">
        <v>3000001</v>
      </c>
      <c r="E27" s="19" t="s">
        <v>284</v>
      </c>
      <c r="F27" s="69">
        <v>42</v>
      </c>
      <c r="G27" s="19" t="s">
        <v>542</v>
      </c>
      <c r="H27" s="20">
        <v>0.59823800000000005</v>
      </c>
      <c r="I27" s="21">
        <v>0.24823799999999999</v>
      </c>
      <c r="J27" s="21">
        <f t="shared" si="0"/>
        <v>1.269140001386404E-2</v>
      </c>
      <c r="K27" s="21">
        <v>0</v>
      </c>
      <c r="L27" s="21">
        <v>0</v>
      </c>
      <c r="M27" s="21">
        <v>1.269140001386404E-2</v>
      </c>
      <c r="N27" s="22">
        <f t="shared" si="1"/>
        <v>0</v>
      </c>
      <c r="O27" s="22">
        <f t="shared" si="2"/>
        <v>0</v>
      </c>
      <c r="P27" s="23">
        <f t="shared" si="3"/>
        <v>5.1125935649916777E-2</v>
      </c>
      <c r="Q27" s="70">
        <v>0</v>
      </c>
      <c r="R27" s="21">
        <v>0</v>
      </c>
      <c r="S27" s="23">
        <f t="shared" si="4"/>
        <v>0</v>
      </c>
    </row>
    <row r="28" spans="1:19" ht="38.25" x14ac:dyDescent="0.25">
      <c r="A28" s="17"/>
      <c r="B28" s="19">
        <v>5004968</v>
      </c>
      <c r="C28" s="19" t="s">
        <v>578</v>
      </c>
      <c r="D28" s="68">
        <v>3000489</v>
      </c>
      <c r="E28" s="19" t="s">
        <v>555</v>
      </c>
      <c r="F28" s="69">
        <v>128</v>
      </c>
      <c r="G28" s="19" t="s">
        <v>584</v>
      </c>
      <c r="H28" s="20">
        <v>1.1130319999999998</v>
      </c>
      <c r="I28" s="21">
        <v>1.2425620000000002</v>
      </c>
      <c r="J28" s="21">
        <f t="shared" si="0"/>
        <v>0.16131691174814478</v>
      </c>
      <c r="K28" s="21">
        <v>5.025000125169754E-2</v>
      </c>
      <c r="L28" s="21">
        <v>9.609012067085132E-2</v>
      </c>
      <c r="M28" s="21">
        <v>1.4976789825595915E-2</v>
      </c>
      <c r="N28" s="22">
        <f t="shared" si="1"/>
        <v>4.0440638979541893E-2</v>
      </c>
      <c r="O28" s="22">
        <f t="shared" si="2"/>
        <v>0.11777289336270451</v>
      </c>
      <c r="P28" s="23">
        <f t="shared" si="3"/>
        <v>0.12982604630444577</v>
      </c>
      <c r="Q28" s="70">
        <v>0</v>
      </c>
      <c r="R28" s="21">
        <v>0</v>
      </c>
      <c r="S28" s="23">
        <f t="shared" si="4"/>
        <v>0</v>
      </c>
    </row>
    <row r="29" spans="1:19" ht="51" x14ac:dyDescent="0.25">
      <c r="A29" s="17"/>
      <c r="B29" s="19">
        <v>5004969</v>
      </c>
      <c r="C29" s="19" t="s">
        <v>579</v>
      </c>
      <c r="D29" s="68">
        <v>3000489</v>
      </c>
      <c r="E29" s="19" t="s">
        <v>555</v>
      </c>
      <c r="F29" s="69">
        <v>128</v>
      </c>
      <c r="G29" s="19" t="s">
        <v>584</v>
      </c>
      <c r="H29" s="20">
        <v>3.3657180000000002</v>
      </c>
      <c r="I29" s="21">
        <v>3.0621879999999995</v>
      </c>
      <c r="J29" s="21">
        <f t="shared" si="0"/>
        <v>0.61786378017859533</v>
      </c>
      <c r="K29" s="21">
        <v>7.9749751137569547E-2</v>
      </c>
      <c r="L29" s="21">
        <v>0.23547186097130179</v>
      </c>
      <c r="M29" s="21">
        <v>0.30264216806972399</v>
      </c>
      <c r="N29" s="22">
        <f t="shared" si="1"/>
        <v>2.6043388301949313E-2</v>
      </c>
      <c r="O29" s="22">
        <f t="shared" si="2"/>
        <v>0.10293999326914983</v>
      </c>
      <c r="P29" s="23">
        <f t="shared" si="3"/>
        <v>0.20177199446232413</v>
      </c>
      <c r="Q29" s="70">
        <v>0</v>
      </c>
      <c r="R29" s="21">
        <v>0</v>
      </c>
      <c r="S29" s="23">
        <f t="shared" si="4"/>
        <v>0</v>
      </c>
    </row>
    <row r="30" spans="1:19" ht="25.5" x14ac:dyDescent="0.25">
      <c r="A30" s="17"/>
      <c r="B30" s="19">
        <v>5004970</v>
      </c>
      <c r="C30" s="19" t="s">
        <v>580</v>
      </c>
      <c r="D30" s="68">
        <v>3000490</v>
      </c>
      <c r="E30" s="19" t="s">
        <v>556</v>
      </c>
      <c r="F30" s="69">
        <v>86</v>
      </c>
      <c r="G30" s="19" t="s">
        <v>508</v>
      </c>
      <c r="H30" s="20">
        <v>1.612479</v>
      </c>
      <c r="I30" s="21">
        <v>1.77702</v>
      </c>
      <c r="J30" s="21">
        <f t="shared" si="0"/>
        <v>0.21380000561475754</v>
      </c>
      <c r="K30" s="21">
        <v>0</v>
      </c>
      <c r="L30" s="21">
        <v>0.10400000214576721</v>
      </c>
      <c r="M30" s="21">
        <v>0.10980000346899033</v>
      </c>
      <c r="N30" s="22">
        <f t="shared" si="1"/>
        <v>0</v>
      </c>
      <c r="O30" s="22">
        <f t="shared" si="2"/>
        <v>5.8524947465851372E-2</v>
      </c>
      <c r="P30" s="23">
        <f t="shared" si="3"/>
        <v>0.12031378690997149</v>
      </c>
      <c r="Q30" s="70">
        <v>0</v>
      </c>
      <c r="R30" s="21">
        <v>0</v>
      </c>
      <c r="S30" s="23">
        <f t="shared" si="4"/>
        <v>0</v>
      </c>
    </row>
    <row r="31" spans="1:19" ht="15.75" thickBot="1" x14ac:dyDescent="0.3">
      <c r="A31" s="41" t="s">
        <v>302</v>
      </c>
      <c r="B31" s="43"/>
      <c r="C31" s="43"/>
      <c r="D31" s="65"/>
      <c r="E31" s="43"/>
      <c r="F31" s="66"/>
      <c r="G31" s="43"/>
      <c r="H31" s="44">
        <f ca="1">OFFSET(H31,-MATCH("PROYECTOS",$A$8:$A$50,0)-1,0)-(OFFSET(H31,-MATCH("PROYECTOS",$A$8:$A$50,0),0))</f>
        <v>0</v>
      </c>
      <c r="I31" s="45">
        <f t="shared" ref="I31:M31" ca="1" si="5">OFFSET(I31,-MATCH("PROYECTOS",$A$8:$A$50,0)-1,0)-(OFFSET(I31,-MATCH("PROYECTOS",$A$8:$A$50,0),0))</f>
        <v>1.4042510000000448</v>
      </c>
      <c r="J31" s="45">
        <f t="shared" ca="1" si="5"/>
        <v>0</v>
      </c>
      <c r="K31" s="45">
        <f t="shared" ca="1" si="5"/>
        <v>0</v>
      </c>
      <c r="L31" s="45">
        <f t="shared" ca="1" si="5"/>
        <v>0</v>
      </c>
      <c r="M31" s="45">
        <f t="shared" ca="1" si="5"/>
        <v>0</v>
      </c>
      <c r="N31" s="46">
        <f t="shared" ca="1" si="1"/>
        <v>0</v>
      </c>
      <c r="O31" s="46">
        <f t="shared" ca="1" si="2"/>
        <v>0</v>
      </c>
      <c r="P31" s="47">
        <f t="shared" ca="1" si="3"/>
        <v>0</v>
      </c>
      <c r="Q31" s="67"/>
      <c r="R31" s="45"/>
      <c r="S31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138</v>
      </c>
      <c r="B1" s="51" t="s">
        <v>97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2167</v>
      </c>
      <c r="N2" s="72" t="s">
        <v>2240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11179.454777000003</v>
      </c>
      <c r="E6" s="14">
        <f ca="1">SUM(E7:OFFSET(E7,50,0))</f>
        <v>13055.572902000007</v>
      </c>
      <c r="F6" s="14">
        <f ca="1">SUM(F7:OFFSET(F7,50,0))</f>
        <v>2788.207456528597</v>
      </c>
      <c r="G6" s="14">
        <f ca="1">SUM(G7:OFFSET(G7,50,0))</f>
        <v>1112.9742309971925</v>
      </c>
      <c r="H6" s="14">
        <f ca="1">SUM(H7:OFFSET(H7,50,0))</f>
        <v>672.94079243437136</v>
      </c>
      <c r="I6" s="14">
        <f ca="1">SUM(I7:OFFSET(I7,50,0))</f>
        <v>1002.2924330970332</v>
      </c>
      <c r="J6" s="15">
        <f ca="1">IFERROR(G6/E6,0)</f>
        <v>8.5248976766595513E-2</v>
      </c>
      <c r="K6" s="15">
        <f ca="1">IFERROR(SUM(G6,H6)/E6,0)</f>
        <v>0.13679330940413778</v>
      </c>
      <c r="L6" s="16">
        <f ca="1">IFERROR(SUM(G6,H6,I6)/E6,0)</f>
        <v>0.21356454270202624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</v>
      </c>
      <c r="C7" s="19" t="s">
        <v>258</v>
      </c>
      <c r="D7" s="20">
        <v>229.16097699999997</v>
      </c>
      <c r="E7" s="21">
        <v>275.05915900000002</v>
      </c>
      <c r="F7" s="21">
        <f t="shared" ref="F7:F31" si="0">SUM(G7,H7,I7)</f>
        <v>101.07757763924747</v>
      </c>
      <c r="G7" s="21">
        <v>13.604763264920621</v>
      </c>
      <c r="H7" s="21">
        <v>16.767023355205311</v>
      </c>
      <c r="I7" s="21">
        <v>70.705791019121534</v>
      </c>
      <c r="J7" s="22">
        <f t="shared" ref="J7:J31" si="1">IFERROR(G7/E7,0)</f>
        <v>4.9461226139067123E-2</v>
      </c>
      <c r="K7" s="22">
        <f t="shared" ref="K7:K31" si="2">IFERROR(SUM(G7,H7)/E7,0)</f>
        <v>0.11041910667706917</v>
      </c>
      <c r="L7" s="23">
        <f t="shared" ref="L7:L31" si="3">IFERROR(SUM(G7,H7,I7)/E7,0)</f>
        <v>0.36747577505407647</v>
      </c>
      <c r="M7" s="4"/>
      <c r="N7" t="s">
        <v>280</v>
      </c>
      <c r="O7" s="5">
        <v>144.02836588628202</v>
      </c>
      <c r="P7" s="71">
        <v>0.5151563647367543</v>
      </c>
    </row>
    <row r="8" spans="1:16" x14ac:dyDescent="0.25">
      <c r="A8" s="17"/>
      <c r="B8" s="55">
        <v>2</v>
      </c>
      <c r="C8" s="19" t="s">
        <v>259</v>
      </c>
      <c r="D8" s="20">
        <v>249.58690799999985</v>
      </c>
      <c r="E8" s="21">
        <v>246.66659399999992</v>
      </c>
      <c r="F8" s="21">
        <f t="shared" si="0"/>
        <v>35.504655365742565</v>
      </c>
      <c r="G8" s="21">
        <v>14.667609185373294</v>
      </c>
      <c r="H8" s="21">
        <v>13.770817697874008</v>
      </c>
      <c r="I8" s="21">
        <v>7.0662284824952621</v>
      </c>
      <c r="J8" s="22">
        <f t="shared" si="1"/>
        <v>5.946329799880927E-2</v>
      </c>
      <c r="K8" s="22">
        <f t="shared" si="2"/>
        <v>0.11529095376104034</v>
      </c>
      <c r="L8" s="23">
        <f t="shared" si="3"/>
        <v>0.1439378344265887</v>
      </c>
      <c r="M8" s="4"/>
      <c r="N8" t="s">
        <v>274</v>
      </c>
      <c r="O8" s="5">
        <v>115.30408275266382</v>
      </c>
      <c r="P8" s="71">
        <v>0.42329506347671697</v>
      </c>
    </row>
    <row r="9" spans="1:16" x14ac:dyDescent="0.25">
      <c r="A9" s="17"/>
      <c r="B9" s="55">
        <v>3</v>
      </c>
      <c r="C9" s="19" t="s">
        <v>260</v>
      </c>
      <c r="D9" s="20">
        <v>234.88571500000009</v>
      </c>
      <c r="E9" s="21">
        <v>421.42905100000013</v>
      </c>
      <c r="F9" s="21">
        <f t="shared" si="0"/>
        <v>149.97884577686455</v>
      </c>
      <c r="G9" s="21">
        <v>108.95499752917385</v>
      </c>
      <c r="H9" s="21">
        <v>13.02915142213169</v>
      </c>
      <c r="I9" s="21">
        <v>27.994696825559004</v>
      </c>
      <c r="J9" s="22">
        <f t="shared" si="1"/>
        <v>0.25853698806628739</v>
      </c>
      <c r="K9" s="22">
        <f t="shared" si="2"/>
        <v>0.28945358337744376</v>
      </c>
      <c r="L9" s="23">
        <f t="shared" si="3"/>
        <v>0.35588160194695384</v>
      </c>
      <c r="M9" s="4"/>
      <c r="N9" t="s">
        <v>264</v>
      </c>
      <c r="O9" s="5">
        <v>93.800791347958693</v>
      </c>
      <c r="P9" s="71">
        <v>0.41951424510078783</v>
      </c>
    </row>
    <row r="10" spans="1:16" x14ac:dyDescent="0.25">
      <c r="A10" s="17"/>
      <c r="B10" s="55">
        <v>4</v>
      </c>
      <c r="C10" s="19" t="s">
        <v>261</v>
      </c>
      <c r="D10" s="20">
        <v>248.68315700000014</v>
      </c>
      <c r="E10" s="21">
        <v>336.41062099999994</v>
      </c>
      <c r="F10" s="21">
        <f t="shared" si="0"/>
        <v>85.779811212484617</v>
      </c>
      <c r="G10" s="21">
        <v>41.862701720321638</v>
      </c>
      <c r="H10" s="21">
        <v>28.212699196552421</v>
      </c>
      <c r="I10" s="21">
        <v>15.704410295610558</v>
      </c>
      <c r="J10" s="22">
        <f t="shared" si="1"/>
        <v>0.12443929860443273</v>
      </c>
      <c r="K10" s="22">
        <f t="shared" si="2"/>
        <v>0.20830317636396525</v>
      </c>
      <c r="L10" s="23">
        <f t="shared" si="3"/>
        <v>0.25498544296104325</v>
      </c>
      <c r="M10" s="4"/>
      <c r="N10" t="s">
        <v>266</v>
      </c>
      <c r="O10" s="5">
        <v>131.01589026212878</v>
      </c>
      <c r="P10" s="71">
        <v>0.37053824951744874</v>
      </c>
    </row>
    <row r="11" spans="1:16" x14ac:dyDescent="0.25">
      <c r="A11" s="17"/>
      <c r="B11" s="55">
        <v>5</v>
      </c>
      <c r="C11" s="19" t="s">
        <v>262</v>
      </c>
      <c r="D11" s="20">
        <v>303.17823899999985</v>
      </c>
      <c r="E11" s="21">
        <v>441.35068299999978</v>
      </c>
      <c r="F11" s="21">
        <f t="shared" si="0"/>
        <v>100.99450784285727</v>
      </c>
      <c r="G11" s="21">
        <v>48.592904165431719</v>
      </c>
      <c r="H11" s="21">
        <v>17.043158742093055</v>
      </c>
      <c r="I11" s="21">
        <v>35.3584449353325</v>
      </c>
      <c r="J11" s="22">
        <f t="shared" si="1"/>
        <v>0.11010043948528736</v>
      </c>
      <c r="K11" s="22">
        <f t="shared" si="2"/>
        <v>0.14871635059308339</v>
      </c>
      <c r="L11" s="23">
        <f t="shared" si="3"/>
        <v>0.22883052351106778</v>
      </c>
      <c r="M11" s="4"/>
      <c r="N11" t="s">
        <v>258</v>
      </c>
      <c r="O11" s="5">
        <v>101.07757763924747</v>
      </c>
      <c r="P11" s="71">
        <v>0.36747577505407647</v>
      </c>
    </row>
    <row r="12" spans="1:16" x14ac:dyDescent="0.25">
      <c r="A12" s="17"/>
      <c r="B12" s="55">
        <v>6</v>
      </c>
      <c r="C12" s="19" t="s">
        <v>263</v>
      </c>
      <c r="D12" s="20">
        <v>580.33572400000003</v>
      </c>
      <c r="E12" s="21">
        <v>720.77007900000012</v>
      </c>
      <c r="F12" s="21">
        <f t="shared" si="0"/>
        <v>161.63334900297377</v>
      </c>
      <c r="G12" s="21">
        <v>44.235137804962505</v>
      </c>
      <c r="H12" s="21">
        <v>26.273058103823132</v>
      </c>
      <c r="I12" s="21">
        <v>91.125153094188136</v>
      </c>
      <c r="J12" s="22">
        <f t="shared" si="1"/>
        <v>6.1372050663277458E-2</v>
      </c>
      <c r="K12" s="22">
        <f t="shared" si="2"/>
        <v>9.782342242426191E-2</v>
      </c>
      <c r="L12" s="23">
        <f t="shared" si="3"/>
        <v>0.2242509140046777</v>
      </c>
      <c r="M12" s="4"/>
      <c r="N12" t="s">
        <v>260</v>
      </c>
      <c r="O12" s="5">
        <v>149.97884577686455</v>
      </c>
      <c r="P12" s="71">
        <v>0.35588160194695384</v>
      </c>
    </row>
    <row r="13" spans="1:16" x14ac:dyDescent="0.25">
      <c r="A13" s="17"/>
      <c r="B13" s="55">
        <v>7</v>
      </c>
      <c r="C13" s="19" t="s">
        <v>264</v>
      </c>
      <c r="D13" s="20">
        <v>172.89862599999998</v>
      </c>
      <c r="E13" s="21">
        <v>223.59381699999997</v>
      </c>
      <c r="F13" s="21">
        <f t="shared" si="0"/>
        <v>93.800791347958693</v>
      </c>
      <c r="G13" s="21">
        <v>38.298228565177851</v>
      </c>
      <c r="H13" s="21">
        <v>21.953647965070559</v>
      </c>
      <c r="I13" s="21">
        <v>33.548914817710283</v>
      </c>
      <c r="J13" s="22">
        <f t="shared" si="1"/>
        <v>0.17128482835094611</v>
      </c>
      <c r="K13" s="22">
        <f t="shared" si="2"/>
        <v>0.26947022658613329</v>
      </c>
      <c r="L13" s="23">
        <f t="shared" si="3"/>
        <v>0.41951424510078783</v>
      </c>
      <c r="M13" s="4"/>
      <c r="N13" t="s">
        <v>277</v>
      </c>
      <c r="O13" s="5">
        <v>169.1139229379778</v>
      </c>
      <c r="P13" s="71">
        <v>0.3257685720855214</v>
      </c>
    </row>
    <row r="14" spans="1:16" x14ac:dyDescent="0.25">
      <c r="A14" s="17"/>
      <c r="B14" s="55">
        <v>8</v>
      </c>
      <c r="C14" s="19" t="s">
        <v>265</v>
      </c>
      <c r="D14" s="20">
        <v>869.98385299999882</v>
      </c>
      <c r="E14" s="21">
        <v>971.43022799999824</v>
      </c>
      <c r="F14" s="21">
        <f t="shared" si="0"/>
        <v>251.53414786165172</v>
      </c>
      <c r="G14" s="21">
        <v>57.444393510233567</v>
      </c>
      <c r="H14" s="21">
        <v>50.055594355481617</v>
      </c>
      <c r="I14" s="21">
        <v>144.03415999593653</v>
      </c>
      <c r="J14" s="22">
        <f t="shared" si="1"/>
        <v>5.9133833655250094E-2</v>
      </c>
      <c r="K14" s="22">
        <f t="shared" si="2"/>
        <v>0.11066156350419372</v>
      </c>
      <c r="L14" s="23">
        <f t="shared" si="3"/>
        <v>0.25893176947923036</v>
      </c>
      <c r="M14" s="4"/>
      <c r="N14" t="s">
        <v>265</v>
      </c>
      <c r="O14" s="5">
        <v>251.53414786165172</v>
      </c>
      <c r="P14" s="71">
        <v>0.25893176947923036</v>
      </c>
    </row>
    <row r="15" spans="1:16" x14ac:dyDescent="0.25">
      <c r="A15" s="17"/>
      <c r="B15" s="55">
        <v>9</v>
      </c>
      <c r="C15" s="19" t="s">
        <v>266</v>
      </c>
      <c r="D15" s="20">
        <v>261.52459499999998</v>
      </c>
      <c r="E15" s="21">
        <v>353.58263400000004</v>
      </c>
      <c r="F15" s="21">
        <f t="shared" si="0"/>
        <v>131.01589026212878</v>
      </c>
      <c r="G15" s="21">
        <v>72.968262369471631</v>
      </c>
      <c r="H15" s="21">
        <v>31.251178003577479</v>
      </c>
      <c r="I15" s="21">
        <v>26.796449889079668</v>
      </c>
      <c r="J15" s="22">
        <f t="shared" si="1"/>
        <v>0.20636834321866504</v>
      </c>
      <c r="K15" s="22">
        <f t="shared" si="2"/>
        <v>0.29475271224165694</v>
      </c>
      <c r="L15" s="23">
        <f t="shared" si="3"/>
        <v>0.37053824951744874</v>
      </c>
      <c r="M15" s="4"/>
      <c r="N15" t="s">
        <v>282</v>
      </c>
      <c r="O15" s="5">
        <v>75.675654600918278</v>
      </c>
      <c r="P15" s="71">
        <v>0.25615482109521243</v>
      </c>
    </row>
    <row r="16" spans="1:16" x14ac:dyDescent="0.25">
      <c r="A16" s="17"/>
      <c r="B16" s="55">
        <v>10</v>
      </c>
      <c r="C16" s="19" t="s">
        <v>267</v>
      </c>
      <c r="D16" s="20">
        <v>378.31049199999995</v>
      </c>
      <c r="E16" s="21">
        <v>439.32796800000006</v>
      </c>
      <c r="F16" s="21">
        <f t="shared" si="0"/>
        <v>59.908334768504574</v>
      </c>
      <c r="G16" s="21">
        <v>13.669199991163623</v>
      </c>
      <c r="H16" s="21">
        <v>32.886072907229391</v>
      </c>
      <c r="I16" s="21">
        <v>13.35306187011156</v>
      </c>
      <c r="J16" s="22">
        <f t="shared" si="1"/>
        <v>3.1113885267517551E-2</v>
      </c>
      <c r="K16" s="22">
        <f t="shared" si="2"/>
        <v>0.10596929011902335</v>
      </c>
      <c r="L16" s="23">
        <f t="shared" si="3"/>
        <v>0.13636358058703096</v>
      </c>
      <c r="M16" s="4"/>
      <c r="N16" t="s">
        <v>261</v>
      </c>
      <c r="O16" s="5">
        <v>85.779811212484617</v>
      </c>
      <c r="P16" s="71">
        <v>0.25498544296104325</v>
      </c>
    </row>
    <row r="17" spans="1:16" x14ac:dyDescent="0.25">
      <c r="A17" s="17"/>
      <c r="B17" s="55">
        <v>11</v>
      </c>
      <c r="C17" s="19" t="s">
        <v>268</v>
      </c>
      <c r="D17" s="20">
        <v>32.661221999999995</v>
      </c>
      <c r="E17" s="21">
        <v>51.235176000000003</v>
      </c>
      <c r="F17" s="21">
        <f t="shared" si="0"/>
        <v>8.4751697368164969</v>
      </c>
      <c r="G17" s="21">
        <v>3.8609067191273425</v>
      </c>
      <c r="H17" s="21">
        <v>2.2444496032385359</v>
      </c>
      <c r="I17" s="21">
        <v>2.3698134144506184</v>
      </c>
      <c r="J17" s="22">
        <f t="shared" si="1"/>
        <v>7.5356562044938472E-2</v>
      </c>
      <c r="K17" s="22">
        <f t="shared" si="2"/>
        <v>0.11916337171098774</v>
      </c>
      <c r="L17" s="23">
        <f t="shared" si="3"/>
        <v>0.16541701226548916</v>
      </c>
      <c r="M17" s="4"/>
      <c r="N17" t="s">
        <v>278</v>
      </c>
      <c r="O17" s="5">
        <v>212.35896918185304</v>
      </c>
      <c r="P17" s="71">
        <v>0.24047470514953082</v>
      </c>
    </row>
    <row r="18" spans="1:16" x14ac:dyDescent="0.25">
      <c r="A18" s="17"/>
      <c r="B18" s="55">
        <v>12</v>
      </c>
      <c r="C18" s="19" t="s">
        <v>269</v>
      </c>
      <c r="D18" s="20">
        <v>460.6055140000002</v>
      </c>
      <c r="E18" s="21">
        <v>554.66639199999986</v>
      </c>
      <c r="F18" s="21">
        <f t="shared" si="0"/>
        <v>61.679465981320845</v>
      </c>
      <c r="G18" s="21">
        <v>24.254771809448357</v>
      </c>
      <c r="H18" s="21">
        <v>21.935602015967561</v>
      </c>
      <c r="I18" s="21">
        <v>15.489092155904927</v>
      </c>
      <c r="J18" s="22">
        <f t="shared" si="1"/>
        <v>4.3728576598973681E-2</v>
      </c>
      <c r="K18" s="22">
        <f t="shared" si="2"/>
        <v>8.3275955586319228E-2</v>
      </c>
      <c r="L18" s="23">
        <f t="shared" si="3"/>
        <v>0.11120101536874955</v>
      </c>
      <c r="M18" s="4"/>
      <c r="N18" t="s">
        <v>270</v>
      </c>
      <c r="O18" s="5">
        <v>60.837035834558776</v>
      </c>
      <c r="P18" s="71">
        <v>0.23979966369162009</v>
      </c>
    </row>
    <row r="19" spans="1:16" x14ac:dyDescent="0.25">
      <c r="A19" s="17"/>
      <c r="B19" s="55">
        <v>13</v>
      </c>
      <c r="C19" s="19" t="s">
        <v>270</v>
      </c>
      <c r="D19" s="20">
        <v>107.15033500000003</v>
      </c>
      <c r="E19" s="21">
        <v>253.69942100000014</v>
      </c>
      <c r="F19" s="21">
        <f t="shared" si="0"/>
        <v>60.837035834558776</v>
      </c>
      <c r="G19" s="21">
        <v>37.10635611541511</v>
      </c>
      <c r="H19" s="21">
        <v>9.4413103545957711</v>
      </c>
      <c r="I19" s="21">
        <v>14.289369364547895</v>
      </c>
      <c r="J19" s="22">
        <f t="shared" si="1"/>
        <v>0.1462610989380819</v>
      </c>
      <c r="K19" s="22">
        <f t="shared" si="2"/>
        <v>0.18347565117230147</v>
      </c>
      <c r="L19" s="23">
        <f t="shared" si="3"/>
        <v>0.23979966369162009</v>
      </c>
      <c r="M19" s="4"/>
      <c r="N19" t="s">
        <v>262</v>
      </c>
      <c r="O19" s="5">
        <v>100.99450784285727</v>
      </c>
      <c r="P19" s="71">
        <v>0.22883052351106778</v>
      </c>
    </row>
    <row r="20" spans="1:16" x14ac:dyDescent="0.25">
      <c r="A20" s="17"/>
      <c r="B20" s="55">
        <v>14</v>
      </c>
      <c r="C20" s="19" t="s">
        <v>271</v>
      </c>
      <c r="D20" s="20">
        <v>104.540153</v>
      </c>
      <c r="E20" s="21">
        <v>120.84223600000003</v>
      </c>
      <c r="F20" s="21">
        <f t="shared" si="0"/>
        <v>17.894681142744787</v>
      </c>
      <c r="G20" s="21">
        <v>4.4049978531074885</v>
      </c>
      <c r="H20" s="21">
        <v>8.3342990014951397</v>
      </c>
      <c r="I20" s="21">
        <v>5.1553842881421588</v>
      </c>
      <c r="J20" s="22">
        <f t="shared" si="1"/>
        <v>3.6452468929054634E-2</v>
      </c>
      <c r="K20" s="22">
        <f t="shared" si="2"/>
        <v>0.10542089650345948</v>
      </c>
      <c r="L20" s="23">
        <f t="shared" si="3"/>
        <v>0.14808300255835041</v>
      </c>
      <c r="M20" s="4"/>
      <c r="N20" t="s">
        <v>263</v>
      </c>
      <c r="O20" s="5">
        <v>161.63334900297377</v>
      </c>
      <c r="P20" s="71">
        <v>0.2242509140046777</v>
      </c>
    </row>
    <row r="21" spans="1:16" x14ac:dyDescent="0.25">
      <c r="A21" s="17"/>
      <c r="B21" s="55">
        <v>15</v>
      </c>
      <c r="C21" s="19" t="s">
        <v>272</v>
      </c>
      <c r="D21" s="20">
        <v>4079.9685220000038</v>
      </c>
      <c r="E21" s="21">
        <v>4376.7671440000076</v>
      </c>
      <c r="F21" s="21">
        <f t="shared" si="0"/>
        <v>617.59885943067775</v>
      </c>
      <c r="G21" s="21">
        <v>315.47958924134946</v>
      </c>
      <c r="H21" s="21">
        <v>146.59940483735591</v>
      </c>
      <c r="I21" s="21">
        <v>155.51986535197238</v>
      </c>
      <c r="J21" s="22">
        <f t="shared" si="1"/>
        <v>7.2080505738997783E-2</v>
      </c>
      <c r="K21" s="22">
        <f t="shared" si="2"/>
        <v>0.10557541191382709</v>
      </c>
      <c r="L21" s="23">
        <f t="shared" si="3"/>
        <v>0.14110845724962257</v>
      </c>
      <c r="M21" s="4"/>
      <c r="N21" t="s">
        <v>276</v>
      </c>
      <c r="O21" s="5">
        <v>29.884601332590137</v>
      </c>
      <c r="P21" s="71">
        <v>0.17768404491093354</v>
      </c>
    </row>
    <row r="22" spans="1:16" x14ac:dyDescent="0.25">
      <c r="A22" s="17"/>
      <c r="B22" s="55">
        <v>16</v>
      </c>
      <c r="C22" s="19" t="s">
        <v>273</v>
      </c>
      <c r="D22" s="20">
        <v>154.93196799999996</v>
      </c>
      <c r="E22" s="21">
        <v>182.1616939999999</v>
      </c>
      <c r="F22" s="21">
        <f t="shared" si="0"/>
        <v>13.126746265460042</v>
      </c>
      <c r="G22" s="21">
        <v>4.1458460159337847</v>
      </c>
      <c r="H22" s="21">
        <v>5.1670060303076752</v>
      </c>
      <c r="I22" s="21">
        <v>3.8138942192185823</v>
      </c>
      <c r="J22" s="22">
        <f t="shared" si="1"/>
        <v>2.2759153831396556E-2</v>
      </c>
      <c r="K22" s="22">
        <f t="shared" si="2"/>
        <v>5.1124096629456384E-2</v>
      </c>
      <c r="L22" s="23">
        <f t="shared" si="3"/>
        <v>7.2060958466163852E-2</v>
      </c>
      <c r="M22" s="4"/>
      <c r="N22" t="s">
        <v>268</v>
      </c>
      <c r="O22" s="5">
        <v>8.4751697368164969</v>
      </c>
      <c r="P22" s="71">
        <v>0.16541701226548916</v>
      </c>
    </row>
    <row r="23" spans="1:16" x14ac:dyDescent="0.25">
      <c r="A23" s="17"/>
      <c r="B23" s="55">
        <v>17</v>
      </c>
      <c r="C23" s="19" t="s">
        <v>274</v>
      </c>
      <c r="D23" s="20">
        <v>270.24226100000004</v>
      </c>
      <c r="E23" s="21">
        <v>272.39647399999984</v>
      </c>
      <c r="F23" s="21">
        <f t="shared" si="0"/>
        <v>115.30408275266382</v>
      </c>
      <c r="G23" s="21">
        <v>12.514657097548479</v>
      </c>
      <c r="H23" s="21">
        <v>1.3285735713143367</v>
      </c>
      <c r="I23" s="21">
        <v>101.460852083801</v>
      </c>
      <c r="J23" s="22">
        <f t="shared" si="1"/>
        <v>4.5942801365147209E-2</v>
      </c>
      <c r="K23" s="22">
        <f t="shared" si="2"/>
        <v>5.0820153673732299E-2</v>
      </c>
      <c r="L23" s="23">
        <f t="shared" si="3"/>
        <v>0.42329506347671697</v>
      </c>
      <c r="M23" s="4"/>
      <c r="N23" t="s">
        <v>279</v>
      </c>
      <c r="O23" s="5">
        <v>62.579017801301234</v>
      </c>
      <c r="P23" s="71">
        <v>0.1578394087123427</v>
      </c>
    </row>
    <row r="24" spans="1:16" x14ac:dyDescent="0.25">
      <c r="A24" s="17"/>
      <c r="B24" s="55">
        <v>18</v>
      </c>
      <c r="C24" s="19" t="s">
        <v>275</v>
      </c>
      <c r="D24" s="20">
        <v>104.73918900000001</v>
      </c>
      <c r="E24" s="21">
        <v>157.24504600000006</v>
      </c>
      <c r="F24" s="21">
        <f t="shared" si="0"/>
        <v>13.176142677364624</v>
      </c>
      <c r="G24" s="21">
        <v>3.180079372599721</v>
      </c>
      <c r="H24" s="21">
        <v>3.769757568512432</v>
      </c>
      <c r="I24" s="21">
        <v>6.2263057362524705</v>
      </c>
      <c r="J24" s="22">
        <f t="shared" si="1"/>
        <v>2.0223717398382902E-2</v>
      </c>
      <c r="K24" s="22">
        <f t="shared" si="2"/>
        <v>4.4197493771041603E-2</v>
      </c>
      <c r="L24" s="23">
        <f t="shared" si="3"/>
        <v>8.3793690246779656E-2</v>
      </c>
      <c r="M24" s="4"/>
      <c r="N24" t="s">
        <v>271</v>
      </c>
      <c r="O24" s="5">
        <v>17.894681142744787</v>
      </c>
      <c r="P24" s="71">
        <v>0.14808300255835041</v>
      </c>
    </row>
    <row r="25" spans="1:16" x14ac:dyDescent="0.25">
      <c r="A25" s="17"/>
      <c r="B25" s="55">
        <v>19</v>
      </c>
      <c r="C25" s="19" t="s">
        <v>276</v>
      </c>
      <c r="D25" s="20">
        <v>156.35933300000002</v>
      </c>
      <c r="E25" s="21">
        <v>168.18955999999991</v>
      </c>
      <c r="F25" s="21">
        <f t="shared" si="0"/>
        <v>29.884601332590137</v>
      </c>
      <c r="G25" s="21">
        <v>5.4794476919305453</v>
      </c>
      <c r="H25" s="21">
        <v>9.9553593028858813</v>
      </c>
      <c r="I25" s="21">
        <v>14.44979433777371</v>
      </c>
      <c r="J25" s="22">
        <f t="shared" si="1"/>
        <v>3.2579000099236526E-2</v>
      </c>
      <c r="K25" s="22">
        <f t="shared" si="2"/>
        <v>9.1770303666984049E-2</v>
      </c>
      <c r="L25" s="23">
        <f t="shared" si="3"/>
        <v>0.17768404491093354</v>
      </c>
      <c r="M25" s="4"/>
      <c r="N25" t="s">
        <v>259</v>
      </c>
      <c r="O25" s="5">
        <v>35.504655365742565</v>
      </c>
      <c r="P25" s="71">
        <v>0.1439378344265887</v>
      </c>
    </row>
    <row r="26" spans="1:16" x14ac:dyDescent="0.25">
      <c r="A26" s="17"/>
      <c r="B26" s="55">
        <v>20</v>
      </c>
      <c r="C26" s="19" t="s">
        <v>277</v>
      </c>
      <c r="D26" s="20">
        <v>531.13854600000002</v>
      </c>
      <c r="E26" s="21">
        <v>519.1228910000001</v>
      </c>
      <c r="F26" s="21">
        <f t="shared" si="0"/>
        <v>169.1139229379778</v>
      </c>
      <c r="G26" s="21">
        <v>88.481071987202995</v>
      </c>
      <c r="H26" s="21">
        <v>60.126337413985311</v>
      </c>
      <c r="I26" s="21">
        <v>20.506513536789498</v>
      </c>
      <c r="J26" s="22">
        <f t="shared" si="1"/>
        <v>0.17044340274951</v>
      </c>
      <c r="K26" s="22">
        <f t="shared" si="2"/>
        <v>0.28626633881415237</v>
      </c>
      <c r="L26" s="23">
        <f t="shared" si="3"/>
        <v>0.3257685720855214</v>
      </c>
      <c r="M26" s="4"/>
      <c r="N26" t="s">
        <v>272</v>
      </c>
      <c r="O26" s="5">
        <v>617.59885943067775</v>
      </c>
      <c r="P26" s="71">
        <v>0.14110845724962257</v>
      </c>
    </row>
    <row r="27" spans="1:16" x14ac:dyDescent="0.25">
      <c r="A27" s="17"/>
      <c r="B27" s="55">
        <v>21</v>
      </c>
      <c r="C27" s="19" t="s">
        <v>278</v>
      </c>
      <c r="D27" s="20">
        <v>828.49839200000031</v>
      </c>
      <c r="E27" s="21">
        <v>883.08235600000012</v>
      </c>
      <c r="F27" s="21">
        <f t="shared" si="0"/>
        <v>212.35896918185304</v>
      </c>
      <c r="G27" s="21">
        <v>36.677602491348807</v>
      </c>
      <c r="H27" s="21">
        <v>44.786515542844427</v>
      </c>
      <c r="I27" s="21">
        <v>130.89485114765981</v>
      </c>
      <c r="J27" s="22">
        <f t="shared" si="1"/>
        <v>4.153361489123536E-2</v>
      </c>
      <c r="K27" s="22">
        <f t="shared" si="2"/>
        <v>9.2249740333610775E-2</v>
      </c>
      <c r="L27" s="23">
        <f t="shared" si="3"/>
        <v>0.24047470514953082</v>
      </c>
      <c r="M27" s="4"/>
      <c r="N27" t="s">
        <v>267</v>
      </c>
      <c r="O27" s="5">
        <v>59.908334768504574</v>
      </c>
      <c r="P27" s="71">
        <v>0.13636358058703096</v>
      </c>
    </row>
    <row r="28" spans="1:16" x14ac:dyDescent="0.25">
      <c r="A28" s="17"/>
      <c r="B28" s="55">
        <v>22</v>
      </c>
      <c r="C28" s="19" t="s">
        <v>279</v>
      </c>
      <c r="D28" s="20">
        <v>299.19931399999973</v>
      </c>
      <c r="E28" s="21">
        <v>396.47270799999956</v>
      </c>
      <c r="F28" s="21">
        <f t="shared" si="0"/>
        <v>62.579017801301234</v>
      </c>
      <c r="G28" s="21">
        <v>22.834360475866561</v>
      </c>
      <c r="H28" s="21">
        <v>16.202105187569032</v>
      </c>
      <c r="I28" s="21">
        <v>23.542552137865641</v>
      </c>
      <c r="J28" s="22">
        <f t="shared" si="1"/>
        <v>5.7593776356143503E-2</v>
      </c>
      <c r="K28" s="22">
        <f t="shared" si="2"/>
        <v>9.8459401809406863E-2</v>
      </c>
      <c r="L28" s="23">
        <f t="shared" si="3"/>
        <v>0.1578394087123427</v>
      </c>
      <c r="M28" s="4"/>
      <c r="N28" t="s">
        <v>281</v>
      </c>
      <c r="O28" s="5">
        <v>15.24682988565354</v>
      </c>
      <c r="P28" s="71">
        <v>0.13251225993827434</v>
      </c>
    </row>
    <row r="29" spans="1:16" x14ac:dyDescent="0.25">
      <c r="A29" s="17"/>
      <c r="B29" s="55">
        <v>23</v>
      </c>
      <c r="C29" s="19" t="s">
        <v>280</v>
      </c>
      <c r="D29" s="20">
        <v>194.12285799999998</v>
      </c>
      <c r="E29" s="21">
        <v>279.58184300000005</v>
      </c>
      <c r="F29" s="21">
        <f t="shared" si="0"/>
        <v>144.02836588628202</v>
      </c>
      <c r="G29" s="21">
        <v>72.754710740147857</v>
      </c>
      <c r="H29" s="21">
        <v>67.649593894431746</v>
      </c>
      <c r="I29" s="21">
        <v>3.6240612517024147</v>
      </c>
      <c r="J29" s="22">
        <f t="shared" si="1"/>
        <v>0.26022688011305456</v>
      </c>
      <c r="K29" s="22">
        <f t="shared" si="2"/>
        <v>0.50219393050706651</v>
      </c>
      <c r="L29" s="23">
        <f t="shared" si="3"/>
        <v>0.5151563647367543</v>
      </c>
      <c r="M29" s="4"/>
      <c r="N29" t="s">
        <v>269</v>
      </c>
      <c r="O29" s="5">
        <v>61.679465981320845</v>
      </c>
      <c r="P29" s="71">
        <v>0.11120101536874955</v>
      </c>
    </row>
    <row r="30" spans="1:16" x14ac:dyDescent="0.25">
      <c r="A30" s="17"/>
      <c r="B30" s="55">
        <v>24</v>
      </c>
      <c r="C30" s="19" t="s">
        <v>281</v>
      </c>
      <c r="D30" s="20">
        <v>88.597764999999981</v>
      </c>
      <c r="E30" s="21">
        <v>115.05976800000001</v>
      </c>
      <c r="F30" s="21">
        <f t="shared" si="0"/>
        <v>15.24682988565354</v>
      </c>
      <c r="G30" s="21">
        <v>4.5649609908214188</v>
      </c>
      <c r="H30" s="21">
        <v>7.5874497807271837</v>
      </c>
      <c r="I30" s="21">
        <v>3.0944191141049373</v>
      </c>
      <c r="J30" s="22">
        <f t="shared" si="1"/>
        <v>3.9674693163134302E-2</v>
      </c>
      <c r="K30" s="22">
        <f t="shared" si="2"/>
        <v>0.10561824504590173</v>
      </c>
      <c r="L30" s="23">
        <f t="shared" si="3"/>
        <v>0.13251225993827434</v>
      </c>
      <c r="M30" s="4"/>
      <c r="N30" t="s">
        <v>275</v>
      </c>
      <c r="O30" s="5">
        <v>13.176142677364624</v>
      </c>
      <c r="P30" s="71">
        <v>8.3793690246779656E-2</v>
      </c>
    </row>
    <row r="31" spans="1:16" ht="15.75" thickBot="1" x14ac:dyDescent="0.3">
      <c r="A31" s="24"/>
      <c r="B31" s="56">
        <v>25</v>
      </c>
      <c r="C31" s="26" t="s">
        <v>282</v>
      </c>
      <c r="D31" s="27">
        <v>238.15111899999999</v>
      </c>
      <c r="E31" s="28">
        <v>295.42935899999998</v>
      </c>
      <c r="F31" s="28">
        <f t="shared" si="0"/>
        <v>75.675654600918278</v>
      </c>
      <c r="G31" s="28">
        <v>22.936674289114308</v>
      </c>
      <c r="H31" s="28">
        <v>16.570626580101816</v>
      </c>
      <c r="I31" s="28">
        <v>36.168353731702155</v>
      </c>
      <c r="J31" s="29">
        <f t="shared" si="1"/>
        <v>7.7638439073058785E-2</v>
      </c>
      <c r="K31" s="29">
        <f t="shared" si="2"/>
        <v>0.13372841820103643</v>
      </c>
      <c r="L31" s="30">
        <f t="shared" si="3"/>
        <v>0.25615482109521243</v>
      </c>
      <c r="M31" s="4"/>
      <c r="N31" t="s">
        <v>273</v>
      </c>
      <c r="O31" s="5">
        <v>13.126746265460042</v>
      </c>
      <c r="P31" s="71">
        <v>7.2060958466163852E-2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4"/>
  <sheetViews>
    <sheetView workbookViewId="0">
      <selection activeCell="D7" sqref="D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138</v>
      </c>
      <c r="B1" s="49" t="s">
        <v>97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2168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11179.454777000003</v>
      </c>
      <c r="E6" s="14">
        <v>13055.572902000007</v>
      </c>
      <c r="F6" s="14">
        <v>2788.207456528597</v>
      </c>
      <c r="G6" s="14">
        <v>1112.9742309971925</v>
      </c>
      <c r="H6" s="14">
        <v>672.94079243437136</v>
      </c>
      <c r="I6" s="14">
        <v>1002.2924330970332</v>
      </c>
      <c r="J6" s="15">
        <v>8.5248976766595513E-2</v>
      </c>
      <c r="K6" s="15">
        <v>0.13679330940413778</v>
      </c>
      <c r="L6" s="16">
        <v>0.21356454270202624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2353.1396120000018</v>
      </c>
      <c r="E7" s="38">
        <f ca="1">SUM(E8:OFFSET(E6,MATCH("PROYECTOS",$A$8:$A$50,0),0))</f>
        <v>2901.2053550000023</v>
      </c>
      <c r="F7" s="38">
        <f ca="1">SUM(F8:OFFSET(F6,MATCH("PROYECTOS",$A$8:$A$50,0),0))</f>
        <v>937.98428313305465</v>
      </c>
      <c r="G7" s="38">
        <f ca="1">SUM(G8:OFFSET(G6,MATCH("PROYECTOS",$A$8:$A$50,0),0))</f>
        <v>490.74296978034636</v>
      </c>
      <c r="H7" s="38">
        <f ca="1">SUM(H8:OFFSET(H6,MATCH("PROYECTOS",$A$8:$A$50,0),0))</f>
        <v>233.01527133786936</v>
      </c>
      <c r="I7" s="38">
        <f ca="1">SUM(I8:OFFSET(I6,MATCH("PROYECTOS",$A$8:$A$50,0),0))</f>
        <v>214.22604201483895</v>
      </c>
      <c r="J7" s="39">
        <f ca="1">IFERROR(G7/E7,0)</f>
        <v>0.16915140768459871</v>
      </c>
      <c r="K7" s="39">
        <f ca="1">IFERROR(SUM(G7,H7)/E7,0)</f>
        <v>0.24946811843941846</v>
      </c>
      <c r="L7" s="40">
        <f ca="1">IFERROR(SUM(G7,H7,I7)/E7,0)</f>
        <v>0.32330847642911986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274.59290199999998</v>
      </c>
      <c r="E8" s="21">
        <v>294.27287300000012</v>
      </c>
      <c r="F8" s="21">
        <f t="shared" ref="F8:F33" si="0">SUM(G8,H8,I8)</f>
        <v>73.218180048259455</v>
      </c>
      <c r="G8" s="21">
        <v>32.171159902296495</v>
      </c>
      <c r="H8" s="21">
        <v>18.178405108406878</v>
      </c>
      <c r="I8" s="21">
        <v>22.868615037556083</v>
      </c>
      <c r="J8" s="22">
        <f t="shared" ref="J8:J34" si="1">IFERROR(G8/E8,0)</f>
        <v>0.10932424580738191</v>
      </c>
      <c r="K8" s="22">
        <f t="shared" ref="K8:K34" si="2">IFERROR(SUM(G8,H8)/E8,0)</f>
        <v>0.1710982208363574</v>
      </c>
      <c r="L8" s="23">
        <f t="shared" ref="L8:L34" si="3">IFERROR(SUM(G8,H8,I8)/E8,0)</f>
        <v>0.24881049789546666</v>
      </c>
      <c r="M8" s="4"/>
    </row>
    <row r="9" spans="1:13" ht="25.5" x14ac:dyDescent="0.25">
      <c r="A9" s="17"/>
      <c r="B9" s="19">
        <v>3000131</v>
      </c>
      <c r="C9" s="19" t="s">
        <v>2170</v>
      </c>
      <c r="D9" s="20">
        <v>1447.3884130000015</v>
      </c>
      <c r="E9" s="21">
        <v>1620.2566540000014</v>
      </c>
      <c r="F9" s="21">
        <f t="shared" si="0"/>
        <v>639.33083323213441</v>
      </c>
      <c r="G9" s="21">
        <v>381.66624008070494</v>
      </c>
      <c r="H9" s="21">
        <v>153.81664541403688</v>
      </c>
      <c r="I9" s="21">
        <v>103.84794773739259</v>
      </c>
      <c r="J9" s="22">
        <f t="shared" si="1"/>
        <v>0.23555912524010816</v>
      </c>
      <c r="K9" s="22">
        <f t="shared" si="2"/>
        <v>0.33049263162892795</v>
      </c>
      <c r="L9" s="23">
        <f t="shared" si="3"/>
        <v>0.39458614883869741</v>
      </c>
      <c r="M9" s="4"/>
    </row>
    <row r="10" spans="1:13" ht="25.5" x14ac:dyDescent="0.25">
      <c r="A10" s="17"/>
      <c r="B10" s="19">
        <v>3000132</v>
      </c>
      <c r="C10" s="19" t="s">
        <v>2171</v>
      </c>
      <c r="D10" s="20">
        <v>105.00257100000002</v>
      </c>
      <c r="E10" s="21">
        <v>256.18540099999973</v>
      </c>
      <c r="F10" s="21">
        <f t="shared" si="0"/>
        <v>44.617401471371977</v>
      </c>
      <c r="G10" s="21">
        <v>5.5434448451032949</v>
      </c>
      <c r="H10" s="21">
        <v>17.213159712332526</v>
      </c>
      <c r="I10" s="21">
        <v>21.860796913936156</v>
      </c>
      <c r="J10" s="22">
        <f t="shared" si="1"/>
        <v>2.1638410399128484E-2</v>
      </c>
      <c r="K10" s="22">
        <f t="shared" si="2"/>
        <v>8.8828654828133027E-2</v>
      </c>
      <c r="L10" s="23">
        <f t="shared" si="3"/>
        <v>0.17416059344994458</v>
      </c>
      <c r="M10" s="4"/>
    </row>
    <row r="11" spans="1:13" ht="25.5" x14ac:dyDescent="0.25">
      <c r="A11" s="17"/>
      <c r="B11" s="19">
        <v>3000133</v>
      </c>
      <c r="C11" s="19" t="s">
        <v>2172</v>
      </c>
      <c r="D11" s="20">
        <v>258.33925299999987</v>
      </c>
      <c r="E11" s="21">
        <v>326.61708200000021</v>
      </c>
      <c r="F11" s="21">
        <f t="shared" si="0"/>
        <v>84.683395803346457</v>
      </c>
      <c r="G11" s="21">
        <v>34.08026481260822</v>
      </c>
      <c r="H11" s="21">
        <v>25.601438042793916</v>
      </c>
      <c r="I11" s="21">
        <v>25.001692947944321</v>
      </c>
      <c r="J11" s="22">
        <f t="shared" si="1"/>
        <v>0.10434317949300703</v>
      </c>
      <c r="K11" s="22">
        <f t="shared" si="2"/>
        <v>0.18272682644137425</v>
      </c>
      <c r="L11" s="23">
        <f t="shared" si="3"/>
        <v>0.25927424029630636</v>
      </c>
      <c r="M11" s="4"/>
    </row>
    <row r="12" spans="1:13" ht="25.5" x14ac:dyDescent="0.25">
      <c r="A12" s="17"/>
      <c r="B12" s="19">
        <v>3000134</v>
      </c>
      <c r="C12" s="19" t="s">
        <v>2173</v>
      </c>
      <c r="D12" s="20">
        <v>5.8071539999999988</v>
      </c>
      <c r="E12" s="21">
        <v>6.6293730000000028</v>
      </c>
      <c r="F12" s="21">
        <f t="shared" si="0"/>
        <v>1.9047415676468518</v>
      </c>
      <c r="G12" s="21">
        <v>0.38259432069025934</v>
      </c>
      <c r="H12" s="21">
        <v>0.76534480776172131</v>
      </c>
      <c r="I12" s="21">
        <v>0.75680243919487111</v>
      </c>
      <c r="J12" s="22">
        <f t="shared" si="1"/>
        <v>5.7711991871668582E-2</v>
      </c>
      <c r="K12" s="22">
        <f t="shared" si="2"/>
        <v>0.17315953234973808</v>
      </c>
      <c r="L12" s="23">
        <f t="shared" si="3"/>
        <v>0.28731850925371838</v>
      </c>
      <c r="M12" s="4"/>
    </row>
    <row r="13" spans="1:13" ht="25.5" x14ac:dyDescent="0.25">
      <c r="A13" s="17"/>
      <c r="B13" s="19">
        <v>3000143</v>
      </c>
      <c r="C13" s="19" t="s">
        <v>2174</v>
      </c>
      <c r="D13" s="20">
        <v>6.3220139999999985</v>
      </c>
      <c r="E13" s="21">
        <v>6.9298809999999964</v>
      </c>
      <c r="F13" s="21">
        <f t="shared" si="0"/>
        <v>1.0874729698443844</v>
      </c>
      <c r="G13" s="21">
        <v>0.27785559716357966</v>
      </c>
      <c r="H13" s="21">
        <v>0.53422638153278967</v>
      </c>
      <c r="I13" s="21">
        <v>0.27539099114801502</v>
      </c>
      <c r="J13" s="22">
        <f t="shared" si="1"/>
        <v>4.009529127030894E-2</v>
      </c>
      <c r="K13" s="22">
        <f t="shared" si="2"/>
        <v>0.11718555898670839</v>
      </c>
      <c r="L13" s="23">
        <f t="shared" si="3"/>
        <v>0.15692520114622241</v>
      </c>
      <c r="M13" s="4"/>
    </row>
    <row r="14" spans="1:13" ht="38.25" x14ac:dyDescent="0.25">
      <c r="A14" s="17"/>
      <c r="B14" s="19">
        <v>3000476</v>
      </c>
      <c r="C14" s="19" t="s">
        <v>2175</v>
      </c>
      <c r="D14" s="20">
        <v>4.3081159999999983</v>
      </c>
      <c r="E14" s="21">
        <v>5.9035479999999998</v>
      </c>
      <c r="F14" s="21">
        <f t="shared" si="0"/>
        <v>1.4805600502008929</v>
      </c>
      <c r="G14" s="21">
        <v>0.66073311588479555</v>
      </c>
      <c r="H14" s="21">
        <v>0.48963829336389608</v>
      </c>
      <c r="I14" s="21">
        <v>0.33018864095220124</v>
      </c>
      <c r="J14" s="22">
        <f t="shared" si="1"/>
        <v>0.11192135913603067</v>
      </c>
      <c r="K14" s="22">
        <f t="shared" si="2"/>
        <v>0.19486102412459283</v>
      </c>
      <c r="L14" s="23">
        <f t="shared" si="3"/>
        <v>0.25079156639378436</v>
      </c>
      <c r="M14" s="4"/>
    </row>
    <row r="15" spans="1:13" ht="38.25" x14ac:dyDescent="0.25">
      <c r="A15" s="17"/>
      <c r="B15" s="19">
        <v>3000477</v>
      </c>
      <c r="C15" s="19" t="s">
        <v>2176</v>
      </c>
      <c r="D15" s="20">
        <v>4.1923309999999994</v>
      </c>
      <c r="E15" s="21">
        <v>4.242106999999999</v>
      </c>
      <c r="F15" s="21">
        <f t="shared" si="0"/>
        <v>0.97818278081831522</v>
      </c>
      <c r="G15" s="21">
        <v>0.44044965075590881</v>
      </c>
      <c r="H15" s="21">
        <v>0.27866490945598343</v>
      </c>
      <c r="I15" s="21">
        <v>0.25906822060642298</v>
      </c>
      <c r="J15" s="22">
        <f t="shared" si="1"/>
        <v>0.10382803893346135</v>
      </c>
      <c r="K15" s="22">
        <f t="shared" si="2"/>
        <v>0.1695182512397477</v>
      </c>
      <c r="L15" s="23">
        <f t="shared" si="3"/>
        <v>0.23058889858702655</v>
      </c>
      <c r="M15" s="4"/>
    </row>
    <row r="16" spans="1:13" ht="25.5" x14ac:dyDescent="0.25">
      <c r="A16" s="17"/>
      <c r="B16" s="19">
        <v>3000478</v>
      </c>
      <c r="C16" s="19" t="s">
        <v>2177</v>
      </c>
      <c r="D16" s="20">
        <v>118.96379800000005</v>
      </c>
      <c r="E16" s="21">
        <v>148.261517</v>
      </c>
      <c r="F16" s="21">
        <f t="shared" si="0"/>
        <v>36.795372857232138</v>
      </c>
      <c r="G16" s="21">
        <v>13.665767688705728</v>
      </c>
      <c r="H16" s="21">
        <v>8.765044483054055</v>
      </c>
      <c r="I16" s="21">
        <v>14.364560685472355</v>
      </c>
      <c r="J16" s="22">
        <f t="shared" si="1"/>
        <v>9.2173397151370892E-2</v>
      </c>
      <c r="K16" s="22">
        <f t="shared" si="2"/>
        <v>0.15129220734845025</v>
      </c>
      <c r="L16" s="23">
        <f t="shared" si="3"/>
        <v>0.24817885046483193</v>
      </c>
      <c r="M16" s="4"/>
    </row>
    <row r="17" spans="1:13" ht="25.5" x14ac:dyDescent="0.25">
      <c r="A17" s="17"/>
      <c r="B17" s="19">
        <v>3000479</v>
      </c>
      <c r="C17" s="19" t="s">
        <v>2178</v>
      </c>
      <c r="D17" s="20">
        <v>21.894739999999995</v>
      </c>
      <c r="E17" s="21">
        <v>26.673387999999989</v>
      </c>
      <c r="F17" s="21">
        <f t="shared" si="0"/>
        <v>6.556911209194368</v>
      </c>
      <c r="G17" s="21">
        <v>2.4121653381916985</v>
      </c>
      <c r="H17" s="21">
        <v>2.2980231607471069</v>
      </c>
      <c r="I17" s="21">
        <v>1.8467227102555626</v>
      </c>
      <c r="J17" s="22">
        <f t="shared" si="1"/>
        <v>9.0433406442095007E-2</v>
      </c>
      <c r="K17" s="22">
        <f t="shared" si="2"/>
        <v>0.17658755981575372</v>
      </c>
      <c r="L17" s="23">
        <f t="shared" si="3"/>
        <v>0.24582221085654252</v>
      </c>
      <c r="M17" s="4"/>
    </row>
    <row r="18" spans="1:13" ht="25.5" x14ac:dyDescent="0.25">
      <c r="A18" s="17"/>
      <c r="B18" s="19">
        <v>3000480</v>
      </c>
      <c r="C18" s="19" t="s">
        <v>2179</v>
      </c>
      <c r="D18" s="20">
        <v>3.4928910000000002</v>
      </c>
      <c r="E18" s="21">
        <v>3.7730090000000001</v>
      </c>
      <c r="F18" s="21">
        <f t="shared" si="0"/>
        <v>0.78490821368541219</v>
      </c>
      <c r="G18" s="21">
        <v>0.172617927993997</v>
      </c>
      <c r="H18" s="21">
        <v>0.20370986832131166</v>
      </c>
      <c r="I18" s="21">
        <v>0.40858041737010353</v>
      </c>
      <c r="J18" s="22">
        <f t="shared" si="1"/>
        <v>4.575073316655142E-2</v>
      </c>
      <c r="K18" s="22">
        <f t="shared" si="2"/>
        <v>9.9742088162341688E-2</v>
      </c>
      <c r="L18" s="23">
        <f t="shared" si="3"/>
        <v>0.20803242549525119</v>
      </c>
      <c r="M18" s="4"/>
    </row>
    <row r="19" spans="1:13" ht="25.5" x14ac:dyDescent="0.25">
      <c r="A19" s="17"/>
      <c r="B19" s="19">
        <v>3000748</v>
      </c>
      <c r="C19" s="19" t="s">
        <v>2180</v>
      </c>
      <c r="D19" s="20">
        <v>0</v>
      </c>
      <c r="E19" s="21">
        <v>84.702023999999994</v>
      </c>
      <c r="F19" s="21">
        <f t="shared" si="0"/>
        <v>0</v>
      </c>
      <c r="G19" s="21">
        <v>0</v>
      </c>
      <c r="H19" s="21">
        <v>0</v>
      </c>
      <c r="I19" s="21">
        <v>0</v>
      </c>
      <c r="J19" s="22">
        <f t="shared" si="1"/>
        <v>0</v>
      </c>
      <c r="K19" s="22">
        <f t="shared" si="2"/>
        <v>0</v>
      </c>
      <c r="L19" s="23">
        <f t="shared" si="3"/>
        <v>0</v>
      </c>
      <c r="M19" s="4"/>
    </row>
    <row r="20" spans="1:13" ht="38.25" x14ac:dyDescent="0.25">
      <c r="A20" s="17"/>
      <c r="B20" s="19">
        <v>3000749</v>
      </c>
      <c r="C20" s="19" t="s">
        <v>2181</v>
      </c>
      <c r="D20" s="20">
        <v>0.69369700000000001</v>
      </c>
      <c r="E20" s="21">
        <v>0.87869699999999995</v>
      </c>
      <c r="F20" s="21">
        <f t="shared" si="0"/>
        <v>0.22277560774818994</v>
      </c>
      <c r="G20" s="21">
        <v>0.15200808658846654</v>
      </c>
      <c r="H20" s="21">
        <v>2.3514400934800506E-2</v>
      </c>
      <c r="I20" s="21">
        <v>4.7253120224922895E-2</v>
      </c>
      <c r="J20" s="22">
        <f t="shared" si="1"/>
        <v>0.17299260904323852</v>
      </c>
      <c r="K20" s="22">
        <f t="shared" si="2"/>
        <v>0.19975314303254371</v>
      </c>
      <c r="L20" s="23">
        <f t="shared" si="3"/>
        <v>0.25352949622929172</v>
      </c>
      <c r="M20" s="4"/>
    </row>
    <row r="21" spans="1:13" ht="38.25" x14ac:dyDescent="0.25">
      <c r="A21" s="17"/>
      <c r="B21" s="19">
        <v>3000750</v>
      </c>
      <c r="C21" s="19" t="s">
        <v>2182</v>
      </c>
      <c r="D21" s="20">
        <v>6.0934789999999985</v>
      </c>
      <c r="E21" s="21">
        <v>6.0934789999999994</v>
      </c>
      <c r="F21" s="21">
        <f t="shared" si="0"/>
        <v>0.71670997206820175</v>
      </c>
      <c r="G21" s="21">
        <v>0.26716134953312576</v>
      </c>
      <c r="H21" s="21">
        <v>0.21349662830471061</v>
      </c>
      <c r="I21" s="21">
        <v>0.23605199423036538</v>
      </c>
      <c r="J21" s="22">
        <f t="shared" si="1"/>
        <v>4.3843812300514332E-2</v>
      </c>
      <c r="K21" s="22">
        <f t="shared" si="2"/>
        <v>7.8880714586500811E-2</v>
      </c>
      <c r="L21" s="23">
        <f t="shared" si="3"/>
        <v>0.11761917487008683</v>
      </c>
      <c r="M21" s="4"/>
    </row>
    <row r="22" spans="1:13" ht="25.5" x14ac:dyDescent="0.25">
      <c r="A22" s="17"/>
      <c r="B22" s="19">
        <v>3000751</v>
      </c>
      <c r="C22" s="19" t="s">
        <v>2183</v>
      </c>
      <c r="D22" s="20">
        <v>4.5553020000000002</v>
      </c>
      <c r="E22" s="21">
        <v>4.5553020000000002</v>
      </c>
      <c r="F22" s="21">
        <f t="shared" si="0"/>
        <v>0.61644827923737466</v>
      </c>
      <c r="G22" s="21">
        <v>0.20380699634552002</v>
      </c>
      <c r="H22" s="21">
        <v>0.20580699644051492</v>
      </c>
      <c r="I22" s="21">
        <v>0.20683428645133972</v>
      </c>
      <c r="J22" s="22">
        <f t="shared" si="1"/>
        <v>4.4740611345970037E-2</v>
      </c>
      <c r="K22" s="22">
        <f t="shared" si="2"/>
        <v>8.9920271539852881E-2</v>
      </c>
      <c r="L22" s="23">
        <f t="shared" si="3"/>
        <v>0.1353254469708868</v>
      </c>
      <c r="M22" s="4"/>
    </row>
    <row r="23" spans="1:13" ht="25.5" x14ac:dyDescent="0.25">
      <c r="A23" s="17"/>
      <c r="B23" s="19">
        <v>3000752</v>
      </c>
      <c r="C23" s="19" t="s">
        <v>2184</v>
      </c>
      <c r="D23" s="20">
        <v>4.8004999999999987</v>
      </c>
      <c r="E23" s="21">
        <v>6.5111000000000008</v>
      </c>
      <c r="F23" s="21">
        <f t="shared" si="0"/>
        <v>1.3868168185399554</v>
      </c>
      <c r="G23" s="21">
        <v>0.10693847862421535</v>
      </c>
      <c r="H23" s="21">
        <v>0.90396016559316195</v>
      </c>
      <c r="I23" s="21">
        <v>0.37591817432257812</v>
      </c>
      <c r="J23" s="22">
        <f t="shared" si="1"/>
        <v>1.6424026450863192E-2</v>
      </c>
      <c r="K23" s="22">
        <f t="shared" si="2"/>
        <v>0.15525773589982908</v>
      </c>
      <c r="L23" s="23">
        <f t="shared" si="3"/>
        <v>0.21299270761314607</v>
      </c>
      <c r="M23" s="4"/>
    </row>
    <row r="24" spans="1:13" ht="38.25" x14ac:dyDescent="0.25">
      <c r="A24" s="17"/>
      <c r="B24" s="19">
        <v>3000753</v>
      </c>
      <c r="C24" s="19" t="s">
        <v>2185</v>
      </c>
      <c r="D24" s="20">
        <v>80.028387999999993</v>
      </c>
      <c r="E24" s="21">
        <v>80.028387999999993</v>
      </c>
      <c r="F24" s="21">
        <f t="shared" si="0"/>
        <v>36.19358785264194</v>
      </c>
      <c r="G24" s="21">
        <v>17.046029236167669</v>
      </c>
      <c r="H24" s="21">
        <v>5.324999988079071E-2</v>
      </c>
      <c r="I24" s="21">
        <v>19.09430861659348</v>
      </c>
      <c r="J24" s="22">
        <f t="shared" si="1"/>
        <v>0.21299978247928311</v>
      </c>
      <c r="K24" s="22">
        <f t="shared" si="2"/>
        <v>0.21366517136454707</v>
      </c>
      <c r="L24" s="23">
        <f t="shared" si="3"/>
        <v>0.4522593639227363</v>
      </c>
      <c r="M24" s="4"/>
    </row>
    <row r="25" spans="1:13" ht="38.25" x14ac:dyDescent="0.25">
      <c r="A25" s="17"/>
      <c r="B25" s="19">
        <v>3000754</v>
      </c>
      <c r="C25" s="19" t="s">
        <v>2186</v>
      </c>
      <c r="D25" s="20">
        <v>0.47720000000000012</v>
      </c>
      <c r="E25" s="21">
        <v>0.47720000000000007</v>
      </c>
      <c r="F25" s="21">
        <f t="shared" si="0"/>
        <v>0.20106905169814127</v>
      </c>
      <c r="G25" s="21">
        <v>8.673441072460264E-2</v>
      </c>
      <c r="H25" s="21">
        <v>7.3186809953767806E-2</v>
      </c>
      <c r="I25" s="21">
        <v>4.114783101977082E-2</v>
      </c>
      <c r="J25" s="22">
        <f t="shared" si="1"/>
        <v>0.18175693781350089</v>
      </c>
      <c r="K25" s="22">
        <f t="shared" si="2"/>
        <v>0.33512410033187434</v>
      </c>
      <c r="L25" s="23">
        <f t="shared" si="3"/>
        <v>0.42135174287120963</v>
      </c>
      <c r="M25" s="4"/>
    </row>
    <row r="26" spans="1:13" ht="38.25" x14ac:dyDescent="0.25">
      <c r="A26" s="17"/>
      <c r="B26" s="19">
        <v>3000755</v>
      </c>
      <c r="C26" s="19" t="s">
        <v>2187</v>
      </c>
      <c r="D26" s="20">
        <v>0.125</v>
      </c>
      <c r="E26" s="21">
        <v>0.125</v>
      </c>
      <c r="F26" s="21">
        <f t="shared" si="0"/>
        <v>5.3518621833063662E-2</v>
      </c>
      <c r="G26" s="21">
        <v>3.6241121357306838E-2</v>
      </c>
      <c r="H26" s="21">
        <v>5.5980001343414187E-3</v>
      </c>
      <c r="I26" s="21">
        <v>1.1679500341415405E-2</v>
      </c>
      <c r="J26" s="22">
        <f t="shared" si="1"/>
        <v>0.2899289708584547</v>
      </c>
      <c r="K26" s="22">
        <f t="shared" si="2"/>
        <v>0.33471297193318605</v>
      </c>
      <c r="L26" s="23">
        <f t="shared" si="3"/>
        <v>0.4281489746645093</v>
      </c>
      <c r="M26" s="4"/>
    </row>
    <row r="27" spans="1:13" ht="25.5" x14ac:dyDescent="0.25">
      <c r="A27" s="17"/>
      <c r="B27" s="19">
        <v>3000756</v>
      </c>
      <c r="C27" s="19" t="s">
        <v>2188</v>
      </c>
      <c r="D27" s="20">
        <v>1</v>
      </c>
      <c r="E27" s="21">
        <v>1</v>
      </c>
      <c r="F27" s="21">
        <f t="shared" si="0"/>
        <v>0.10605979710817337</v>
      </c>
      <c r="G27" s="21">
        <v>0</v>
      </c>
      <c r="H27" s="21">
        <v>0</v>
      </c>
      <c r="I27" s="21">
        <v>0.10605979710817337</v>
      </c>
      <c r="J27" s="22">
        <f t="shared" si="1"/>
        <v>0</v>
      </c>
      <c r="K27" s="22">
        <f t="shared" si="2"/>
        <v>0</v>
      </c>
      <c r="L27" s="23">
        <f t="shared" si="3"/>
        <v>0.10605979710817337</v>
      </c>
      <c r="M27" s="4"/>
    </row>
    <row r="28" spans="1:13" ht="25.5" x14ac:dyDescent="0.25">
      <c r="A28" s="17"/>
      <c r="B28" s="19">
        <v>3000757</v>
      </c>
      <c r="C28" s="19" t="s">
        <v>2189</v>
      </c>
      <c r="D28" s="20">
        <v>1.3052979999999996</v>
      </c>
      <c r="E28" s="21">
        <v>1.7516979999999995</v>
      </c>
      <c r="F28" s="21">
        <f t="shared" si="0"/>
        <v>0.38545265138236573</v>
      </c>
      <c r="G28" s="21">
        <v>0.16533521047313116</v>
      </c>
      <c r="H28" s="21">
        <v>9.8193098830961389E-2</v>
      </c>
      <c r="I28" s="21">
        <v>0.12192434207827318</v>
      </c>
      <c r="J28" s="22">
        <f t="shared" si="1"/>
        <v>9.4385682048578695E-2</v>
      </c>
      <c r="K28" s="22">
        <f t="shared" si="2"/>
        <v>0.15044163394837046</v>
      </c>
      <c r="L28" s="23">
        <f t="shared" si="3"/>
        <v>0.22004515126600924</v>
      </c>
      <c r="M28" s="4"/>
    </row>
    <row r="29" spans="1:13" ht="38.25" x14ac:dyDescent="0.25">
      <c r="A29" s="17"/>
      <c r="B29" s="19">
        <v>3000758</v>
      </c>
      <c r="C29" s="19" t="s">
        <v>2190</v>
      </c>
      <c r="D29" s="20">
        <v>3.7999999999999999E-2</v>
      </c>
      <c r="E29" s="21">
        <v>4.6999999999999993E-2</v>
      </c>
      <c r="F29" s="21">
        <f t="shared" si="0"/>
        <v>1.3789349963190034E-2</v>
      </c>
      <c r="G29" s="21">
        <v>6.3000000081956387E-3</v>
      </c>
      <c r="H29" s="21">
        <v>7.9849999456200749E-3</v>
      </c>
      <c r="I29" s="21">
        <v>-4.9564999062567949E-4</v>
      </c>
      <c r="J29" s="22">
        <f t="shared" si="1"/>
        <v>0.13404255336586468</v>
      </c>
      <c r="K29" s="22">
        <f t="shared" si="2"/>
        <v>0.30393616923012162</v>
      </c>
      <c r="L29" s="23">
        <f t="shared" si="3"/>
        <v>0.29339042474872418</v>
      </c>
      <c r="M29" s="4"/>
    </row>
    <row r="30" spans="1:13" ht="25.5" x14ac:dyDescent="0.25">
      <c r="A30" s="17"/>
      <c r="B30" s="19">
        <v>3000759</v>
      </c>
      <c r="C30" s="19" t="s">
        <v>2191</v>
      </c>
      <c r="D30" s="20">
        <v>5.7242000000000001E-2</v>
      </c>
      <c r="E30" s="21">
        <v>0.20460400000000001</v>
      </c>
      <c r="F30" s="21">
        <f t="shared" si="0"/>
        <v>5.3063549508806318E-2</v>
      </c>
      <c r="G30" s="21">
        <v>2.2924719873117283E-2</v>
      </c>
      <c r="H30" s="21">
        <v>1.9116469673463143E-2</v>
      </c>
      <c r="I30" s="21">
        <v>1.1022359962225892E-2</v>
      </c>
      <c r="J30" s="22">
        <f t="shared" si="1"/>
        <v>0.11204433868896641</v>
      </c>
      <c r="K30" s="22">
        <f t="shared" si="2"/>
        <v>0.20547589268333183</v>
      </c>
      <c r="L30" s="23">
        <f t="shared" si="3"/>
        <v>0.25934756656177943</v>
      </c>
      <c r="M30" s="4"/>
    </row>
    <row r="31" spans="1:13" ht="25.5" x14ac:dyDescent="0.25">
      <c r="A31" s="17"/>
      <c r="B31" s="19">
        <v>3000760</v>
      </c>
      <c r="C31" s="19" t="s">
        <v>2192</v>
      </c>
      <c r="D31" s="20">
        <v>0.267899</v>
      </c>
      <c r="E31" s="21">
        <v>0.928593</v>
      </c>
      <c r="F31" s="21">
        <f t="shared" si="0"/>
        <v>0.19864545162272407</v>
      </c>
      <c r="G31" s="21">
        <v>9.5712789145181887E-2</v>
      </c>
      <c r="H31" s="21">
        <v>5.1181251998059452E-2</v>
      </c>
      <c r="I31" s="21">
        <v>5.1751410479482729E-2</v>
      </c>
      <c r="J31" s="22">
        <f t="shared" si="1"/>
        <v>0.10307291692397196</v>
      </c>
      <c r="K31" s="22">
        <f t="shared" si="2"/>
        <v>0.15818990789639953</v>
      </c>
      <c r="L31" s="23">
        <f t="shared" si="3"/>
        <v>0.21392090143122344</v>
      </c>
      <c r="M31" s="4"/>
    </row>
    <row r="32" spans="1:13" ht="25.5" x14ac:dyDescent="0.25">
      <c r="A32" s="17"/>
      <c r="B32" s="19">
        <v>3000761</v>
      </c>
      <c r="C32" s="19" t="s">
        <v>2193</v>
      </c>
      <c r="D32" s="20">
        <v>3.04434</v>
      </c>
      <c r="E32" s="21">
        <v>13.077781999999999</v>
      </c>
      <c r="F32" s="21">
        <f t="shared" si="0"/>
        <v>6.1662018131974037</v>
      </c>
      <c r="G32" s="21">
        <v>0.9685391505190637</v>
      </c>
      <c r="H32" s="21">
        <v>3.1556266131810844</v>
      </c>
      <c r="I32" s="21">
        <v>2.0420360494972556</v>
      </c>
      <c r="J32" s="22">
        <f t="shared" si="1"/>
        <v>7.4059894140999116E-2</v>
      </c>
      <c r="K32" s="22">
        <f t="shared" si="2"/>
        <v>0.31535666856200451</v>
      </c>
      <c r="L32" s="23">
        <f t="shared" si="3"/>
        <v>0.47150211046471063</v>
      </c>
      <c r="M32" s="4"/>
    </row>
    <row r="33" spans="1:13" ht="51" x14ac:dyDescent="0.25">
      <c r="A33" s="17"/>
      <c r="B33" s="19">
        <v>3000762</v>
      </c>
      <c r="C33" s="19" t="s">
        <v>2194</v>
      </c>
      <c r="D33" s="20">
        <v>0.34908400000000006</v>
      </c>
      <c r="E33" s="21">
        <v>1.079655</v>
      </c>
      <c r="F33" s="21">
        <f t="shared" si="0"/>
        <v>0.2321841127704829</v>
      </c>
      <c r="G33" s="21">
        <v>0.11194495088784606</v>
      </c>
      <c r="H33" s="21">
        <v>6.0055721191019984E-2</v>
      </c>
      <c r="I33" s="21">
        <v>6.0183440691616852E-2</v>
      </c>
      <c r="J33" s="22">
        <f t="shared" si="1"/>
        <v>0.10368585417364441</v>
      </c>
      <c r="K33" s="22">
        <f t="shared" si="2"/>
        <v>0.15931077249571951</v>
      </c>
      <c r="L33" s="23">
        <f t="shared" si="3"/>
        <v>0.21505398740383075</v>
      </c>
      <c r="M33" s="4"/>
    </row>
    <row r="34" spans="1:13" ht="15.75" thickBot="1" x14ac:dyDescent="0.3">
      <c r="A34" s="41" t="s">
        <v>302</v>
      </c>
      <c r="B34" s="43"/>
      <c r="C34" s="43"/>
      <c r="D34" s="44">
        <f ca="1">OFFSET(D34,-MATCH("PROYECTOS",$A$8:$A$50,0)-1,0)-(OFFSET(D34,-MATCH("PROYECTOS",$A$8:$A$50,0),0))</f>
        <v>8826.315165</v>
      </c>
      <c r="E34" s="45">
        <f t="shared" ref="E34:I34" ca="1" si="4">OFFSET(E34,-MATCH("PROYECTOS",$A$8:$A$50,0)-1,0)-(OFFSET(E34,-MATCH("PROYECTOS",$A$8:$A$50,0),0))</f>
        <v>10154.367547000005</v>
      </c>
      <c r="F34" s="45">
        <f t="shared" ca="1" si="4"/>
        <v>1850.2231733955423</v>
      </c>
      <c r="G34" s="45">
        <f t="shared" ca="1" si="4"/>
        <v>622.23126121684618</v>
      </c>
      <c r="H34" s="45">
        <f t="shared" ca="1" si="4"/>
        <v>439.925521096502</v>
      </c>
      <c r="I34" s="45">
        <f t="shared" ca="1" si="4"/>
        <v>788.06639108219417</v>
      </c>
      <c r="J34" s="46">
        <f t="shared" ca="1" si="1"/>
        <v>6.1277204940319248E-2</v>
      </c>
      <c r="K34" s="46">
        <f t="shared" ca="1" si="2"/>
        <v>0.10460097858356039</v>
      </c>
      <c r="L34" s="47">
        <f t="shared" ca="1" si="3"/>
        <v>0.18220959255529115</v>
      </c>
      <c r="M34" s="4"/>
    </row>
    <row r="35" spans="1:13" ht="15.75" thickBot="1" x14ac:dyDescent="0.3"/>
    <row r="36" spans="1:13" ht="15.75" thickBot="1" x14ac:dyDescent="0.3">
      <c r="A36" s="89" t="s">
        <v>324</v>
      </c>
      <c r="B36" s="90"/>
      <c r="C36" s="90"/>
      <c r="D36" s="91"/>
    </row>
    <row r="37" spans="1:13" ht="15.75" thickBot="1" x14ac:dyDescent="0.3">
      <c r="A37" s="1" t="s">
        <v>2241</v>
      </c>
    </row>
    <row r="38" spans="1:13" ht="45" customHeight="1" x14ac:dyDescent="0.25">
      <c r="A38" s="82" t="s">
        <v>326</v>
      </c>
      <c r="B38" s="83"/>
      <c r="C38" s="83"/>
      <c r="D38" s="94" t="s">
        <v>327</v>
      </c>
    </row>
    <row r="39" spans="1:13" ht="15.75" thickBot="1" x14ac:dyDescent="0.3">
      <c r="A39" s="92"/>
      <c r="B39" s="93"/>
      <c r="C39" s="93"/>
      <c r="D39" s="95"/>
    </row>
    <row r="40" spans="1:13" x14ac:dyDescent="0.25">
      <c r="A40" s="17"/>
      <c r="B40" s="19">
        <v>3000001</v>
      </c>
      <c r="C40" s="19" t="s">
        <v>284</v>
      </c>
      <c r="D40" s="23">
        <v>0.24881049789546666</v>
      </c>
    </row>
    <row r="41" spans="1:13" ht="25.5" x14ac:dyDescent="0.25">
      <c r="A41" s="17"/>
      <c r="B41" s="19">
        <v>3000132</v>
      </c>
      <c r="C41" s="19" t="s">
        <v>2171</v>
      </c>
      <c r="D41" s="23">
        <v>0.17416059344994458</v>
      </c>
    </row>
    <row r="42" spans="1:13" ht="25.5" x14ac:dyDescent="0.25">
      <c r="A42" s="17"/>
      <c r="B42" s="19">
        <v>3000143</v>
      </c>
      <c r="C42" s="19" t="s">
        <v>2174</v>
      </c>
      <c r="D42" s="23">
        <v>0.15692520114622241</v>
      </c>
    </row>
    <row r="43" spans="1:13" ht="38.25" x14ac:dyDescent="0.25">
      <c r="A43" s="17"/>
      <c r="B43" s="19">
        <v>3000477</v>
      </c>
      <c r="C43" s="19" t="s">
        <v>2176</v>
      </c>
      <c r="D43" s="23">
        <v>0.23058889858702655</v>
      </c>
    </row>
    <row r="44" spans="1:13" ht="25.5" x14ac:dyDescent="0.25">
      <c r="A44" s="17"/>
      <c r="B44" s="19">
        <v>3000478</v>
      </c>
      <c r="C44" s="19" t="s">
        <v>2177</v>
      </c>
      <c r="D44" s="23">
        <v>0.24817885046483193</v>
      </c>
    </row>
    <row r="45" spans="1:13" ht="25.5" x14ac:dyDescent="0.25">
      <c r="A45" s="17"/>
      <c r="B45" s="19">
        <v>3000479</v>
      </c>
      <c r="C45" s="19" t="s">
        <v>2178</v>
      </c>
      <c r="D45" s="23">
        <v>0.24582221085654252</v>
      </c>
    </row>
    <row r="46" spans="1:13" ht="25.5" x14ac:dyDescent="0.25">
      <c r="A46" s="17"/>
      <c r="B46" s="19">
        <v>3000480</v>
      </c>
      <c r="C46" s="19" t="s">
        <v>2179</v>
      </c>
      <c r="D46" s="23">
        <v>0.20803242549525119</v>
      </c>
    </row>
    <row r="47" spans="1:13" ht="25.5" x14ac:dyDescent="0.25">
      <c r="A47" s="17"/>
      <c r="B47" s="19">
        <v>3000748</v>
      </c>
      <c r="C47" s="19" t="s">
        <v>2180</v>
      </c>
      <c r="D47" s="23">
        <v>0</v>
      </c>
    </row>
    <row r="48" spans="1:13" ht="38.25" x14ac:dyDescent="0.25">
      <c r="A48" s="17"/>
      <c r="B48" s="19">
        <v>3000750</v>
      </c>
      <c r="C48" s="19" t="s">
        <v>2182</v>
      </c>
      <c r="D48" s="23">
        <v>0.11761917487008683</v>
      </c>
    </row>
    <row r="49" spans="1:4" ht="25.5" x14ac:dyDescent="0.25">
      <c r="A49" s="17"/>
      <c r="B49" s="19">
        <v>3000751</v>
      </c>
      <c r="C49" s="19" t="s">
        <v>2183</v>
      </c>
      <c r="D49" s="23">
        <v>0.1353254469708868</v>
      </c>
    </row>
    <row r="50" spans="1:4" ht="25.5" x14ac:dyDescent="0.25">
      <c r="A50" s="17"/>
      <c r="B50" s="19">
        <v>3000752</v>
      </c>
      <c r="C50" s="19" t="s">
        <v>2184</v>
      </c>
      <c r="D50" s="23">
        <v>0.21299270761314607</v>
      </c>
    </row>
    <row r="51" spans="1:4" ht="25.5" x14ac:dyDescent="0.25">
      <c r="A51" s="17"/>
      <c r="B51" s="19">
        <v>3000756</v>
      </c>
      <c r="C51" s="19" t="s">
        <v>2188</v>
      </c>
      <c r="D51" s="23">
        <v>0.10605979710817337</v>
      </c>
    </row>
    <row r="52" spans="1:4" ht="25.5" x14ac:dyDescent="0.25">
      <c r="A52" s="17"/>
      <c r="B52" s="19">
        <v>3000757</v>
      </c>
      <c r="C52" s="19" t="s">
        <v>2189</v>
      </c>
      <c r="D52" s="23">
        <v>0.22004515126600924</v>
      </c>
    </row>
    <row r="53" spans="1:4" ht="25.5" x14ac:dyDescent="0.25">
      <c r="A53" s="17"/>
      <c r="B53" s="19">
        <v>3000760</v>
      </c>
      <c r="C53" s="19" t="s">
        <v>2192</v>
      </c>
      <c r="D53" s="23">
        <v>0.21392090143122344</v>
      </c>
    </row>
    <row r="54" spans="1:4" ht="51.75" thickBot="1" x14ac:dyDescent="0.3">
      <c r="A54" s="24"/>
      <c r="B54" s="26">
        <v>3000762</v>
      </c>
      <c r="C54" s="26" t="s">
        <v>2194</v>
      </c>
      <c r="D54" s="30">
        <v>0.21505398740383075</v>
      </c>
    </row>
  </sheetData>
  <mergeCells count="10">
    <mergeCell ref="A36:D36"/>
    <mergeCell ref="A38:C39"/>
    <mergeCell ref="D38:D3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7"/>
  <sheetViews>
    <sheetView topLeftCell="A52" workbookViewId="0">
      <selection activeCell="K52" sqref="K1:M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8" max="9" width="12" bestFit="1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138</v>
      </c>
      <c r="B1" s="49" t="s">
        <v>97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2169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11179.454777000003</v>
      </c>
      <c r="I6" s="14">
        <v>13055.572902000007</v>
      </c>
      <c r="J6" s="14">
        <v>2788.207456528597</v>
      </c>
      <c r="K6" s="14">
        <v>1112.9742309971925</v>
      </c>
      <c r="L6" s="14">
        <v>672.94079243437136</v>
      </c>
      <c r="M6" s="14">
        <v>1002.2924330970332</v>
      </c>
      <c r="N6" s="15">
        <v>8.5248976766595513E-2</v>
      </c>
      <c r="O6" s="15">
        <v>0.13679330940413778</v>
      </c>
      <c r="P6" s="16">
        <v>0.21356454270202624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SUM(H8:OFFSET(H6,MATCH("PROYECTOS",$A$8:$A$57,0),0))</f>
        <v>2353.1396120000004</v>
      </c>
      <c r="I7" s="38">
        <f ca="1">SUM(I8:OFFSET(I6,MATCH("PROYECTOS",$A$8:$A$57,0),0))</f>
        <v>2901.2053550000001</v>
      </c>
      <c r="J7" s="38">
        <f ca="1">SUM(J8:OFFSET(J6,MATCH("PROYECTOS",$A$8:$A$57,0),0))</f>
        <v>937.98428313305465</v>
      </c>
      <c r="K7" s="38">
        <f ca="1">SUM(K8:OFFSET(K6,MATCH("PROYECTOS",$A$8:$A$57,0),0))</f>
        <v>490.74296978034636</v>
      </c>
      <c r="L7" s="38">
        <f ca="1">SUM(L8:OFFSET(L6,MATCH("PROYECTOS",$A$8:$A$57,0),0))</f>
        <v>233.01527133786936</v>
      </c>
      <c r="M7" s="38">
        <f ca="1">SUM(M8:OFFSET(M6,MATCH("PROYECTOS",$A$8:$A$57,0),0))</f>
        <v>214.22604201483895</v>
      </c>
      <c r="N7" s="39">
        <f ca="1">IFERROR(K7/I7,0)</f>
        <v>0.16915140768459885</v>
      </c>
      <c r="O7" s="39">
        <f ca="1">IFERROR(SUM(K7,L7)/I7,0)</f>
        <v>0.24946811843941866</v>
      </c>
      <c r="P7" s="40">
        <f ca="1">IFERROR(SUM(K7,L7,M7)/I7,0)</f>
        <v>0.32330847642912014</v>
      </c>
      <c r="Q7" s="64"/>
      <c r="R7" s="38"/>
      <c r="S7" s="40"/>
    </row>
    <row r="8" spans="1:19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1</v>
      </c>
      <c r="G8" s="19" t="s">
        <v>539</v>
      </c>
      <c r="H8" s="20">
        <v>184.13528400000004</v>
      </c>
      <c r="I8" s="21">
        <v>208.988685</v>
      </c>
      <c r="J8" s="21">
        <f t="shared" ref="J8:J56" si="0">SUM(K8,L8,M8)</f>
        <v>49.134326924619927</v>
      </c>
      <c r="K8" s="21">
        <v>21.861262507696665</v>
      </c>
      <c r="L8" s="21">
        <v>11.790127332644261</v>
      </c>
      <c r="M8" s="21">
        <v>15.482937084279001</v>
      </c>
      <c r="N8" s="22">
        <f t="shared" ref="N8:N56" si="1">IFERROR(K8/I8,0)</f>
        <v>0.10460500532694708</v>
      </c>
      <c r="O8" s="22">
        <f t="shared" ref="O8:O56" si="2">IFERROR(SUM(K8,L8)/I8,0)</f>
        <v>0.16102015207350065</v>
      </c>
      <c r="P8" s="23">
        <f t="shared" ref="P8:P56" si="3">IFERROR(SUM(K8,L8,M8)/I8,0)</f>
        <v>0.23510520162668103</v>
      </c>
      <c r="Q8" s="70">
        <v>186.001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5001433</v>
      </c>
      <c r="C9" s="19" t="s">
        <v>2195</v>
      </c>
      <c r="D9" s="68">
        <v>3000131</v>
      </c>
      <c r="E9" s="19" t="s">
        <v>2170</v>
      </c>
      <c r="F9" s="69">
        <v>67</v>
      </c>
      <c r="G9" s="19" t="s">
        <v>773</v>
      </c>
      <c r="H9" s="20">
        <v>894.471632</v>
      </c>
      <c r="I9" s="21">
        <v>820.57874600000025</v>
      </c>
      <c r="J9" s="21">
        <f t="shared" si="0"/>
        <v>429.53792985592827</v>
      </c>
      <c r="K9" s="21">
        <v>297.52063437189827</v>
      </c>
      <c r="L9" s="21">
        <v>101.16755952913445</v>
      </c>
      <c r="M9" s="21">
        <v>30.84973595489555</v>
      </c>
      <c r="N9" s="22">
        <f t="shared" si="1"/>
        <v>0.36257414150950745</v>
      </c>
      <c r="O9" s="22">
        <f t="shared" si="2"/>
        <v>0.48586219889862053</v>
      </c>
      <c r="P9" s="23">
        <f t="shared" si="3"/>
        <v>0.52345729395229568</v>
      </c>
      <c r="Q9" s="70">
        <v>15165.064000000002</v>
      </c>
      <c r="R9" s="21">
        <v>0</v>
      </c>
      <c r="S9" s="23">
        <f t="shared" ref="S9:S56" si="4">IFERROR(R9/Q9,0)</f>
        <v>0</v>
      </c>
    </row>
    <row r="10" spans="1:19" ht="38.25" x14ac:dyDescent="0.25">
      <c r="A10" s="17"/>
      <c r="B10" s="19">
        <v>5001433</v>
      </c>
      <c r="C10" s="19" t="s">
        <v>2195</v>
      </c>
      <c r="D10" s="68">
        <v>3000132</v>
      </c>
      <c r="E10" s="19" t="s">
        <v>2171</v>
      </c>
      <c r="F10" s="69">
        <v>67</v>
      </c>
      <c r="G10" s="19" t="s">
        <v>773</v>
      </c>
      <c r="H10" s="20">
        <v>10.954158000000001</v>
      </c>
      <c r="I10" s="21">
        <v>15.126405</v>
      </c>
      <c r="J10" s="21">
        <f t="shared" si="0"/>
        <v>0.75776169670280069</v>
      </c>
      <c r="K10" s="21">
        <v>3.427249938249588E-2</v>
      </c>
      <c r="L10" s="21">
        <v>1.4531800057739019E-2</v>
      </c>
      <c r="M10" s="21">
        <v>0.70895739726256579</v>
      </c>
      <c r="N10" s="22">
        <f t="shared" si="1"/>
        <v>2.2657399020121357E-3</v>
      </c>
      <c r="O10" s="22">
        <f t="shared" si="2"/>
        <v>3.2264308300772654E-3</v>
      </c>
      <c r="P10" s="23">
        <f t="shared" si="3"/>
        <v>5.0095293409293265E-2</v>
      </c>
      <c r="Q10" s="70">
        <v>0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5001434</v>
      </c>
      <c r="C11" s="19" t="s">
        <v>2196</v>
      </c>
      <c r="D11" s="68">
        <v>3000131</v>
      </c>
      <c r="E11" s="19" t="s">
        <v>2170</v>
      </c>
      <c r="F11" s="69">
        <v>67</v>
      </c>
      <c r="G11" s="19" t="s">
        <v>773</v>
      </c>
      <c r="H11" s="20">
        <v>4.716171000000001</v>
      </c>
      <c r="I11" s="21">
        <v>47.623804</v>
      </c>
      <c r="J11" s="21">
        <f t="shared" si="0"/>
        <v>0.14023419469594955</v>
      </c>
      <c r="K11" s="21">
        <v>5.7883672416210175E-2</v>
      </c>
      <c r="L11" s="21">
        <v>0</v>
      </c>
      <c r="M11" s="21">
        <v>8.235052227973938E-2</v>
      </c>
      <c r="N11" s="22">
        <f t="shared" si="1"/>
        <v>1.215435718159141E-3</v>
      </c>
      <c r="O11" s="22">
        <f t="shared" si="2"/>
        <v>1.215435718159141E-3</v>
      </c>
      <c r="P11" s="23">
        <f t="shared" si="3"/>
        <v>2.9446239677945415E-3</v>
      </c>
      <c r="Q11" s="70">
        <v>4.0000000000000001E-3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5001435</v>
      </c>
      <c r="C12" s="19" t="s">
        <v>2197</v>
      </c>
      <c r="D12" s="68">
        <v>3000131</v>
      </c>
      <c r="E12" s="19" t="s">
        <v>2170</v>
      </c>
      <c r="F12" s="69">
        <v>67</v>
      </c>
      <c r="G12" s="19" t="s">
        <v>773</v>
      </c>
      <c r="H12" s="20">
        <v>7.0695220000000001</v>
      </c>
      <c r="I12" s="21">
        <v>7.876860999999999</v>
      </c>
      <c r="J12" s="21">
        <f t="shared" si="0"/>
        <v>2.4547010543901706</v>
      </c>
      <c r="K12" s="21">
        <v>0.53014840620016912</v>
      </c>
      <c r="L12" s="21">
        <v>1.0974568112978886</v>
      </c>
      <c r="M12" s="21">
        <v>0.82709583689211286</v>
      </c>
      <c r="N12" s="22">
        <f t="shared" si="1"/>
        <v>6.7304527298395797E-2</v>
      </c>
      <c r="O12" s="22">
        <f t="shared" si="2"/>
        <v>0.20663119705908964</v>
      </c>
      <c r="P12" s="23">
        <f t="shared" si="3"/>
        <v>0.31163442574271283</v>
      </c>
      <c r="Q12" s="70">
        <v>1607.1449999999998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5001436</v>
      </c>
      <c r="C13" s="19" t="s">
        <v>2198</v>
      </c>
      <c r="D13" s="68">
        <v>3000131</v>
      </c>
      <c r="E13" s="19" t="s">
        <v>2170</v>
      </c>
      <c r="F13" s="69">
        <v>67</v>
      </c>
      <c r="G13" s="19" t="s">
        <v>773</v>
      </c>
      <c r="H13" s="20">
        <v>15.941612000000003</v>
      </c>
      <c r="I13" s="21">
        <v>17.806519999999995</v>
      </c>
      <c r="J13" s="21">
        <f t="shared" si="0"/>
        <v>3.2437441915117233</v>
      </c>
      <c r="K13" s="21">
        <v>0.34889960210421123</v>
      </c>
      <c r="L13" s="21">
        <v>1.5691445494849177</v>
      </c>
      <c r="M13" s="21">
        <v>1.3257000399225944</v>
      </c>
      <c r="N13" s="22">
        <f t="shared" si="1"/>
        <v>1.9593924141506108E-2</v>
      </c>
      <c r="O13" s="22">
        <f t="shared" si="2"/>
        <v>0.10771583395234607</v>
      </c>
      <c r="P13" s="23">
        <f t="shared" si="3"/>
        <v>0.18216609374047957</v>
      </c>
      <c r="Q13" s="70">
        <v>1715.085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5001437</v>
      </c>
      <c r="C14" s="19" t="s">
        <v>2199</v>
      </c>
      <c r="D14" s="68">
        <v>3000131</v>
      </c>
      <c r="E14" s="19" t="s">
        <v>2170</v>
      </c>
      <c r="F14" s="69">
        <v>65</v>
      </c>
      <c r="G14" s="19" t="s">
        <v>964</v>
      </c>
      <c r="H14" s="20">
        <v>76.552732999999989</v>
      </c>
      <c r="I14" s="21">
        <v>106.20228599999997</v>
      </c>
      <c r="J14" s="21">
        <f t="shared" si="0"/>
        <v>32.669701547936711</v>
      </c>
      <c r="K14" s="21">
        <v>13.383582792368543</v>
      </c>
      <c r="L14" s="21">
        <v>10.691611804271815</v>
      </c>
      <c r="M14" s="21">
        <v>8.5945069512963528</v>
      </c>
      <c r="N14" s="22">
        <f t="shared" si="1"/>
        <v>0.12601972421166666</v>
      </c>
      <c r="O14" s="22">
        <f t="shared" si="2"/>
        <v>0.22669186797580199</v>
      </c>
      <c r="P14" s="23">
        <f t="shared" si="3"/>
        <v>0.30761768675993206</v>
      </c>
      <c r="Q14" s="70">
        <v>116.00400000000002</v>
      </c>
      <c r="R14" s="21">
        <v>0</v>
      </c>
      <c r="S14" s="23">
        <f t="shared" si="4"/>
        <v>0</v>
      </c>
    </row>
    <row r="15" spans="1:19" ht="25.5" x14ac:dyDescent="0.25">
      <c r="A15" s="17"/>
      <c r="B15" s="19">
        <v>5001437</v>
      </c>
      <c r="C15" s="19" t="s">
        <v>2199</v>
      </c>
      <c r="D15" s="68">
        <v>3000132</v>
      </c>
      <c r="E15" s="19" t="s">
        <v>2171</v>
      </c>
      <c r="F15" s="69">
        <v>65</v>
      </c>
      <c r="G15" s="19" t="s">
        <v>964</v>
      </c>
      <c r="H15" s="20">
        <v>2.9125739999999993</v>
      </c>
      <c r="I15" s="21">
        <v>3.7500629999999995</v>
      </c>
      <c r="J15" s="21">
        <f t="shared" si="0"/>
        <v>1.3201723727493118</v>
      </c>
      <c r="K15" s="21">
        <v>0.41115663218442933</v>
      </c>
      <c r="L15" s="21">
        <v>0.71621983731893124</v>
      </c>
      <c r="M15" s="21">
        <v>0.19279590324595119</v>
      </c>
      <c r="N15" s="22">
        <f t="shared" si="1"/>
        <v>0.10963992663174708</v>
      </c>
      <c r="O15" s="22">
        <f t="shared" si="2"/>
        <v>0.30062867463916226</v>
      </c>
      <c r="P15" s="23">
        <f t="shared" si="3"/>
        <v>0.35204005179361303</v>
      </c>
      <c r="Q15" s="70">
        <v>206</v>
      </c>
      <c r="R15" s="21">
        <v>0</v>
      </c>
      <c r="S15" s="23">
        <f t="shared" si="4"/>
        <v>0</v>
      </c>
    </row>
    <row r="16" spans="1:19" ht="25.5" x14ac:dyDescent="0.25">
      <c r="A16" s="17"/>
      <c r="B16" s="19">
        <v>5001437</v>
      </c>
      <c r="C16" s="19" t="s">
        <v>2199</v>
      </c>
      <c r="D16" s="68">
        <v>3000133</v>
      </c>
      <c r="E16" s="19" t="s">
        <v>2172</v>
      </c>
      <c r="F16" s="69">
        <v>65</v>
      </c>
      <c r="G16" s="19" t="s">
        <v>964</v>
      </c>
      <c r="H16" s="20">
        <v>5.1823759999999996</v>
      </c>
      <c r="I16" s="21">
        <v>6.1387090000000004</v>
      </c>
      <c r="J16" s="21">
        <f t="shared" si="0"/>
        <v>2.5570648192515364</v>
      </c>
      <c r="K16" s="21">
        <v>0.39826850985991769</v>
      </c>
      <c r="L16" s="21">
        <v>1.3990260614955332</v>
      </c>
      <c r="M16" s="21">
        <v>0.75977024789608549</v>
      </c>
      <c r="N16" s="22">
        <f t="shared" si="1"/>
        <v>6.4878219485549435E-2</v>
      </c>
      <c r="O16" s="22">
        <f t="shared" si="2"/>
        <v>0.29278054577199386</v>
      </c>
      <c r="P16" s="23">
        <f t="shared" si="3"/>
        <v>0.41654765183551401</v>
      </c>
      <c r="Q16" s="70">
        <v>62</v>
      </c>
      <c r="R16" s="21">
        <v>0</v>
      </c>
      <c r="S16" s="23">
        <f t="shared" si="4"/>
        <v>0</v>
      </c>
    </row>
    <row r="17" spans="1:19" ht="25.5" x14ac:dyDescent="0.25">
      <c r="A17" s="17"/>
      <c r="B17" s="19">
        <v>5001439</v>
      </c>
      <c r="C17" s="19" t="s">
        <v>2200</v>
      </c>
      <c r="D17" s="68">
        <v>3000131</v>
      </c>
      <c r="E17" s="19" t="s">
        <v>2170</v>
      </c>
      <c r="F17" s="69">
        <v>67</v>
      </c>
      <c r="G17" s="19" t="s">
        <v>773</v>
      </c>
      <c r="H17" s="20">
        <v>423.50028499999996</v>
      </c>
      <c r="I17" s="21">
        <v>446.60028500000004</v>
      </c>
      <c r="J17" s="21">
        <f t="shared" si="0"/>
        <v>112.72773435711861</v>
      </c>
      <c r="K17" s="21">
        <v>67.082423746585846</v>
      </c>
      <c r="L17" s="21">
        <v>20.546323835849762</v>
      </c>
      <c r="M17" s="21">
        <v>25.098986774682999</v>
      </c>
      <c r="N17" s="22">
        <f t="shared" si="1"/>
        <v>0.15020685386841129</v>
      </c>
      <c r="O17" s="22">
        <f t="shared" si="2"/>
        <v>0.19621292355967843</v>
      </c>
      <c r="P17" s="23">
        <f t="shared" si="3"/>
        <v>0.25241303721317282</v>
      </c>
      <c r="Q17" s="70">
        <v>2262.1089999999999</v>
      </c>
      <c r="R17" s="21">
        <v>0</v>
      </c>
      <c r="S17" s="23">
        <f t="shared" si="4"/>
        <v>0</v>
      </c>
    </row>
    <row r="18" spans="1:19" ht="25.5" x14ac:dyDescent="0.25">
      <c r="A18" s="17"/>
      <c r="B18" s="19">
        <v>5001441</v>
      </c>
      <c r="C18" s="19" t="s">
        <v>2201</v>
      </c>
      <c r="D18" s="68">
        <v>3000131</v>
      </c>
      <c r="E18" s="19" t="s">
        <v>2170</v>
      </c>
      <c r="F18" s="69">
        <v>46</v>
      </c>
      <c r="G18" s="19" t="s">
        <v>772</v>
      </c>
      <c r="H18" s="20">
        <v>0.32943700000000004</v>
      </c>
      <c r="I18" s="21">
        <v>0.39843700000000004</v>
      </c>
      <c r="J18" s="21">
        <f t="shared" si="0"/>
        <v>0.11511389893712476</v>
      </c>
      <c r="K18" s="21">
        <v>0</v>
      </c>
      <c r="L18" s="21">
        <v>0</v>
      </c>
      <c r="M18" s="21">
        <v>0.11511389893712476</v>
      </c>
      <c r="N18" s="22">
        <f t="shared" si="1"/>
        <v>0</v>
      </c>
      <c r="O18" s="22">
        <f t="shared" si="2"/>
        <v>0</v>
      </c>
      <c r="P18" s="23">
        <f t="shared" si="3"/>
        <v>0.28891367753779079</v>
      </c>
      <c r="Q18" s="70">
        <v>0</v>
      </c>
      <c r="R18" s="21">
        <v>0</v>
      </c>
      <c r="S18" s="23">
        <f t="shared" si="4"/>
        <v>0</v>
      </c>
    </row>
    <row r="19" spans="1:19" ht="25.5" x14ac:dyDescent="0.25">
      <c r="A19" s="17"/>
      <c r="B19" s="19">
        <v>5001442</v>
      </c>
      <c r="C19" s="19" t="s">
        <v>2202</v>
      </c>
      <c r="D19" s="68">
        <v>3000132</v>
      </c>
      <c r="E19" s="19" t="s">
        <v>2171</v>
      </c>
      <c r="F19" s="69">
        <v>67</v>
      </c>
      <c r="G19" s="19" t="s">
        <v>773</v>
      </c>
      <c r="H19" s="20">
        <v>1.678585</v>
      </c>
      <c r="I19" s="21">
        <v>1.7285849999999998</v>
      </c>
      <c r="J19" s="21">
        <f t="shared" si="0"/>
        <v>0.60956555595839745</v>
      </c>
      <c r="K19" s="21">
        <v>0.26882610309985466</v>
      </c>
      <c r="L19" s="21">
        <v>0.19904239285824588</v>
      </c>
      <c r="M19" s="21">
        <v>0.14169706000029691</v>
      </c>
      <c r="N19" s="22">
        <f t="shared" si="1"/>
        <v>0.15551801218907643</v>
      </c>
      <c r="O19" s="22">
        <f t="shared" si="2"/>
        <v>0.27066559987394345</v>
      </c>
      <c r="P19" s="23">
        <f t="shared" si="3"/>
        <v>0.35263846207065175</v>
      </c>
      <c r="Q19" s="70">
        <v>0</v>
      </c>
      <c r="R19" s="21">
        <v>0</v>
      </c>
      <c r="S19" s="23">
        <f t="shared" si="4"/>
        <v>0</v>
      </c>
    </row>
    <row r="20" spans="1:19" ht="25.5" x14ac:dyDescent="0.25">
      <c r="A20" s="17"/>
      <c r="B20" s="19">
        <v>5001442</v>
      </c>
      <c r="C20" s="19" t="s">
        <v>2202</v>
      </c>
      <c r="D20" s="68">
        <v>3000133</v>
      </c>
      <c r="E20" s="19" t="s">
        <v>2172</v>
      </c>
      <c r="F20" s="69">
        <v>67</v>
      </c>
      <c r="G20" s="19" t="s">
        <v>773</v>
      </c>
      <c r="H20" s="20">
        <v>0</v>
      </c>
      <c r="I20" s="21">
        <v>0.33890500000000001</v>
      </c>
      <c r="J20" s="21">
        <f t="shared" si="0"/>
        <v>2.1253000246360898E-2</v>
      </c>
      <c r="K20" s="21">
        <v>7.4999998323619366E-3</v>
      </c>
      <c r="L20" s="21">
        <v>1.115300040692091E-2</v>
      </c>
      <c r="M20" s="21">
        <v>2.6000000070780516E-3</v>
      </c>
      <c r="N20" s="22">
        <f t="shared" si="1"/>
        <v>2.2130094959832213E-2</v>
      </c>
      <c r="O20" s="22">
        <f t="shared" si="2"/>
        <v>5.503902344103169E-2</v>
      </c>
      <c r="P20" s="23">
        <f t="shared" si="3"/>
        <v>6.2710789886135931E-2</v>
      </c>
      <c r="Q20" s="70">
        <v>0</v>
      </c>
      <c r="R20" s="21">
        <v>0</v>
      </c>
      <c r="S20" s="23">
        <f t="shared" si="4"/>
        <v>0</v>
      </c>
    </row>
    <row r="21" spans="1:19" ht="38.25" x14ac:dyDescent="0.25">
      <c r="A21" s="17"/>
      <c r="B21" s="19">
        <v>5001443</v>
      </c>
      <c r="C21" s="19" t="s">
        <v>2203</v>
      </c>
      <c r="D21" s="68">
        <v>3000131</v>
      </c>
      <c r="E21" s="19" t="s">
        <v>2170</v>
      </c>
      <c r="F21" s="69">
        <v>63</v>
      </c>
      <c r="G21" s="19" t="s">
        <v>838</v>
      </c>
      <c r="H21" s="20">
        <v>0.44999999999999996</v>
      </c>
      <c r="I21" s="21">
        <v>0.44999999999999996</v>
      </c>
      <c r="J21" s="21">
        <f t="shared" si="0"/>
        <v>0.15472955157747492</v>
      </c>
      <c r="K21" s="21">
        <v>6.1333050951361656E-2</v>
      </c>
      <c r="L21" s="21">
        <v>4.865877065458335E-2</v>
      </c>
      <c r="M21" s="21">
        <v>4.4737729971529916E-2</v>
      </c>
      <c r="N21" s="22">
        <f t="shared" si="1"/>
        <v>0.13629566878080368</v>
      </c>
      <c r="O21" s="22">
        <f t="shared" si="2"/>
        <v>0.24442627023543337</v>
      </c>
      <c r="P21" s="23">
        <f t="shared" si="3"/>
        <v>0.34384344794994431</v>
      </c>
      <c r="Q21" s="70">
        <v>0</v>
      </c>
      <c r="R21" s="21">
        <v>0</v>
      </c>
      <c r="S21" s="23">
        <f t="shared" si="4"/>
        <v>0</v>
      </c>
    </row>
    <row r="22" spans="1:19" ht="25.5" x14ac:dyDescent="0.25">
      <c r="A22" s="17"/>
      <c r="B22" s="19">
        <v>5001444</v>
      </c>
      <c r="C22" s="19" t="s">
        <v>2204</v>
      </c>
      <c r="D22" s="68">
        <v>3000131</v>
      </c>
      <c r="E22" s="19" t="s">
        <v>2170</v>
      </c>
      <c r="F22" s="69">
        <v>46</v>
      </c>
      <c r="G22" s="19" t="s">
        <v>772</v>
      </c>
      <c r="H22" s="20">
        <v>1.1071</v>
      </c>
      <c r="I22" s="21">
        <v>1.1071000000000002</v>
      </c>
      <c r="J22" s="21">
        <f t="shared" si="0"/>
        <v>0.37181208752144812</v>
      </c>
      <c r="K22" s="21">
        <v>0.15945426046209832</v>
      </c>
      <c r="L22" s="21">
        <v>9.6978487353226228E-2</v>
      </c>
      <c r="M22" s="21">
        <v>0.11537933970612357</v>
      </c>
      <c r="N22" s="22">
        <f t="shared" si="1"/>
        <v>0.14402877830557156</v>
      </c>
      <c r="O22" s="22">
        <f t="shared" si="2"/>
        <v>0.23162564159996793</v>
      </c>
      <c r="P22" s="23">
        <f t="shared" si="3"/>
        <v>0.33584327298477828</v>
      </c>
      <c r="Q22" s="70">
        <v>0</v>
      </c>
      <c r="R22" s="21">
        <v>0</v>
      </c>
      <c r="S22" s="23">
        <f t="shared" si="4"/>
        <v>0</v>
      </c>
    </row>
    <row r="23" spans="1:19" ht="25.5" x14ac:dyDescent="0.25">
      <c r="A23" s="17"/>
      <c r="B23" s="19">
        <v>5001447</v>
      </c>
      <c r="C23" s="19" t="s">
        <v>2205</v>
      </c>
      <c r="D23" s="68">
        <v>3000132</v>
      </c>
      <c r="E23" s="19" t="s">
        <v>2171</v>
      </c>
      <c r="F23" s="69">
        <v>67</v>
      </c>
      <c r="G23" s="19" t="s">
        <v>773</v>
      </c>
      <c r="H23" s="20">
        <v>9.0745210000000007</v>
      </c>
      <c r="I23" s="21">
        <v>45.928323999999996</v>
      </c>
      <c r="J23" s="21">
        <f t="shared" si="0"/>
        <v>7.1195959357646643</v>
      </c>
      <c r="K23" s="21">
        <v>0.86348569410620257</v>
      </c>
      <c r="L23" s="21">
        <v>1.1577324701065663</v>
      </c>
      <c r="M23" s="21">
        <v>5.0983777715518954</v>
      </c>
      <c r="N23" s="22">
        <f t="shared" si="1"/>
        <v>1.8800722928757483E-2</v>
      </c>
      <c r="O23" s="22">
        <f t="shared" si="2"/>
        <v>4.4008097578582858E-2</v>
      </c>
      <c r="P23" s="23">
        <f t="shared" si="3"/>
        <v>0.15501536558931836</v>
      </c>
      <c r="Q23" s="70">
        <v>222.595</v>
      </c>
      <c r="R23" s="21">
        <v>0</v>
      </c>
      <c r="S23" s="23">
        <f t="shared" si="4"/>
        <v>0</v>
      </c>
    </row>
    <row r="24" spans="1:19" ht="25.5" x14ac:dyDescent="0.25">
      <c r="A24" s="17"/>
      <c r="B24" s="19">
        <v>5001448</v>
      </c>
      <c r="C24" s="19" t="s">
        <v>2206</v>
      </c>
      <c r="D24" s="68">
        <v>3000132</v>
      </c>
      <c r="E24" s="19" t="s">
        <v>2171</v>
      </c>
      <c r="F24" s="69">
        <v>67</v>
      </c>
      <c r="G24" s="19" t="s">
        <v>773</v>
      </c>
      <c r="H24" s="20">
        <v>16.589369999999999</v>
      </c>
      <c r="I24" s="21">
        <v>17.544706000000001</v>
      </c>
      <c r="J24" s="21">
        <f t="shared" si="0"/>
        <v>3.1928589433227899</v>
      </c>
      <c r="K24" s="21">
        <v>0.88997086462040897</v>
      </c>
      <c r="L24" s="21">
        <v>0.79911908585927449</v>
      </c>
      <c r="M24" s="21">
        <v>1.5037689928431064</v>
      </c>
      <c r="N24" s="22">
        <f t="shared" si="1"/>
        <v>5.0725892164873491E-2</v>
      </c>
      <c r="O24" s="22">
        <f t="shared" si="2"/>
        <v>9.6273482751987022E-2</v>
      </c>
      <c r="P24" s="23">
        <f t="shared" si="3"/>
        <v>0.18198418048856388</v>
      </c>
      <c r="Q24" s="70">
        <v>86.896000000000001</v>
      </c>
      <c r="R24" s="21">
        <v>0</v>
      </c>
      <c r="S24" s="23">
        <f t="shared" si="4"/>
        <v>0</v>
      </c>
    </row>
    <row r="25" spans="1:19" ht="25.5" x14ac:dyDescent="0.25">
      <c r="A25" s="17"/>
      <c r="B25" s="19">
        <v>5001449</v>
      </c>
      <c r="C25" s="19" t="s">
        <v>2207</v>
      </c>
      <c r="D25" s="68">
        <v>3000132</v>
      </c>
      <c r="E25" s="19" t="s">
        <v>2171</v>
      </c>
      <c r="F25" s="69">
        <v>67</v>
      </c>
      <c r="G25" s="19" t="s">
        <v>773</v>
      </c>
      <c r="H25" s="20">
        <v>30.677157000000012</v>
      </c>
      <c r="I25" s="21">
        <v>56.845628000000019</v>
      </c>
      <c r="J25" s="21">
        <f t="shared" si="0"/>
        <v>11.384079155764084</v>
      </c>
      <c r="K25" s="21">
        <v>2.0350867718680092</v>
      </c>
      <c r="L25" s="21">
        <v>5.9169883316308187</v>
      </c>
      <c r="M25" s="21">
        <v>3.4320040522652562</v>
      </c>
      <c r="N25" s="22">
        <f t="shared" si="1"/>
        <v>3.5800233781708039E-2</v>
      </c>
      <c r="O25" s="22">
        <f t="shared" si="2"/>
        <v>0.13988894807352337</v>
      </c>
      <c r="P25" s="23">
        <f t="shared" si="3"/>
        <v>0.20026305551174631</v>
      </c>
      <c r="Q25" s="70">
        <v>3361.0969999999998</v>
      </c>
      <c r="R25" s="21">
        <v>0</v>
      </c>
      <c r="S25" s="23">
        <f t="shared" si="4"/>
        <v>0</v>
      </c>
    </row>
    <row r="26" spans="1:19" ht="25.5" x14ac:dyDescent="0.25">
      <c r="A26" s="17"/>
      <c r="B26" s="19">
        <v>5001452</v>
      </c>
      <c r="C26" s="19" t="s">
        <v>2208</v>
      </c>
      <c r="D26" s="68">
        <v>3000133</v>
      </c>
      <c r="E26" s="19" t="s">
        <v>2172</v>
      </c>
      <c r="F26" s="69">
        <v>67</v>
      </c>
      <c r="G26" s="19" t="s">
        <v>773</v>
      </c>
      <c r="H26" s="20">
        <v>100.07959799999996</v>
      </c>
      <c r="I26" s="21">
        <v>152.68198700000008</v>
      </c>
      <c r="J26" s="21">
        <f t="shared" si="0"/>
        <v>25.988577951021171</v>
      </c>
      <c r="K26" s="21">
        <v>6.5266694770070899</v>
      </c>
      <c r="L26" s="21">
        <v>8.5798621379133237</v>
      </c>
      <c r="M26" s="21">
        <v>10.882046336100757</v>
      </c>
      <c r="N26" s="22">
        <f t="shared" si="1"/>
        <v>4.2746820402639156E-2</v>
      </c>
      <c r="O26" s="22">
        <f t="shared" si="2"/>
        <v>9.8941151551298623E-2</v>
      </c>
      <c r="P26" s="23">
        <f t="shared" si="3"/>
        <v>0.17021377872833918</v>
      </c>
      <c r="Q26" s="70">
        <v>105030.31399999997</v>
      </c>
      <c r="R26" s="21">
        <v>0</v>
      </c>
      <c r="S26" s="23">
        <f t="shared" si="4"/>
        <v>0</v>
      </c>
    </row>
    <row r="27" spans="1:19" ht="25.5" x14ac:dyDescent="0.25">
      <c r="A27" s="17"/>
      <c r="B27" s="19">
        <v>5001453</v>
      </c>
      <c r="C27" s="19" t="s">
        <v>2209</v>
      </c>
      <c r="D27" s="68">
        <v>3000133</v>
      </c>
      <c r="E27" s="19" t="s">
        <v>2172</v>
      </c>
      <c r="F27" s="69">
        <v>67</v>
      </c>
      <c r="G27" s="19" t="s">
        <v>773</v>
      </c>
      <c r="H27" s="20">
        <v>25.216007999999992</v>
      </c>
      <c r="I27" s="21">
        <v>40.253140000000002</v>
      </c>
      <c r="J27" s="21">
        <f t="shared" si="0"/>
        <v>9.6899696102263988</v>
      </c>
      <c r="K27" s="21">
        <v>2.9655260642757639</v>
      </c>
      <c r="L27" s="21">
        <v>3.7383410364127485</v>
      </c>
      <c r="M27" s="21">
        <v>2.9861025095378864</v>
      </c>
      <c r="N27" s="22">
        <f t="shared" si="1"/>
        <v>7.3671918868335837E-2</v>
      </c>
      <c r="O27" s="22">
        <f t="shared" si="2"/>
        <v>0.16654271196454518</v>
      </c>
      <c r="P27" s="23">
        <f t="shared" si="3"/>
        <v>0.24072580698614812</v>
      </c>
      <c r="Q27" s="70">
        <v>21293.503000000001</v>
      </c>
      <c r="R27" s="21">
        <v>0</v>
      </c>
      <c r="S27" s="23">
        <f t="shared" si="4"/>
        <v>0</v>
      </c>
    </row>
    <row r="28" spans="1:19" ht="25.5" x14ac:dyDescent="0.25">
      <c r="A28" s="17"/>
      <c r="B28" s="19">
        <v>5001454</v>
      </c>
      <c r="C28" s="19" t="s">
        <v>2210</v>
      </c>
      <c r="D28" s="68">
        <v>3000133</v>
      </c>
      <c r="E28" s="19" t="s">
        <v>2172</v>
      </c>
      <c r="F28" s="69">
        <v>67</v>
      </c>
      <c r="G28" s="19" t="s">
        <v>773</v>
      </c>
      <c r="H28" s="20">
        <v>11.391119999999999</v>
      </c>
      <c r="I28" s="21">
        <v>10.246878000000002</v>
      </c>
      <c r="J28" s="21">
        <f t="shared" si="0"/>
        <v>1.21372376231011</v>
      </c>
      <c r="K28" s="21">
        <v>0.21480449778027833</v>
      </c>
      <c r="L28" s="21">
        <v>0.53524145332630724</v>
      </c>
      <c r="M28" s="21">
        <v>0.46367781120352447</v>
      </c>
      <c r="N28" s="22">
        <f t="shared" si="1"/>
        <v>2.0962921367881835E-2</v>
      </c>
      <c r="O28" s="22">
        <f t="shared" si="2"/>
        <v>7.3197509632356841E-2</v>
      </c>
      <c r="P28" s="23">
        <f t="shared" si="3"/>
        <v>0.11844815194541301</v>
      </c>
      <c r="Q28" s="70">
        <v>10.336</v>
      </c>
      <c r="R28" s="21">
        <v>0</v>
      </c>
      <c r="S28" s="23">
        <f t="shared" si="4"/>
        <v>0</v>
      </c>
    </row>
    <row r="29" spans="1:19" ht="25.5" x14ac:dyDescent="0.25">
      <c r="A29" s="17"/>
      <c r="B29" s="19">
        <v>5002376</v>
      </c>
      <c r="C29" s="19" t="s">
        <v>2211</v>
      </c>
      <c r="D29" s="68">
        <v>3000132</v>
      </c>
      <c r="E29" s="19" t="s">
        <v>2171</v>
      </c>
      <c r="F29" s="69">
        <v>67</v>
      </c>
      <c r="G29" s="19" t="s">
        <v>773</v>
      </c>
      <c r="H29" s="20">
        <v>33.104205999999998</v>
      </c>
      <c r="I29" s="21">
        <v>114.391892</v>
      </c>
      <c r="J29" s="21">
        <f t="shared" si="0"/>
        <v>19.699622675427236</v>
      </c>
      <c r="K29" s="21">
        <v>0.68009168389835395</v>
      </c>
      <c r="L29" s="21">
        <v>8.2539781256346032</v>
      </c>
      <c r="M29" s="21">
        <v>10.765552865894279</v>
      </c>
      <c r="N29" s="22">
        <f t="shared" si="1"/>
        <v>5.9452787431678632E-3</v>
      </c>
      <c r="O29" s="22">
        <f t="shared" si="2"/>
        <v>7.810055112588711E-2</v>
      </c>
      <c r="P29" s="23">
        <f t="shared" si="3"/>
        <v>0.17221170426508231</v>
      </c>
      <c r="Q29" s="70">
        <v>1893.87</v>
      </c>
      <c r="R29" s="21">
        <v>0</v>
      </c>
      <c r="S29" s="23">
        <f t="shared" si="4"/>
        <v>0</v>
      </c>
    </row>
    <row r="30" spans="1:19" ht="25.5" x14ac:dyDescent="0.25">
      <c r="A30" s="17"/>
      <c r="B30" s="19">
        <v>5002377</v>
      </c>
      <c r="C30" s="19" t="s">
        <v>2212</v>
      </c>
      <c r="D30" s="68">
        <v>3000133</v>
      </c>
      <c r="E30" s="19" t="s">
        <v>2172</v>
      </c>
      <c r="F30" s="69">
        <v>67</v>
      </c>
      <c r="G30" s="19" t="s">
        <v>773</v>
      </c>
      <c r="H30" s="20">
        <v>2.6298509999999995</v>
      </c>
      <c r="I30" s="21">
        <v>2.743439</v>
      </c>
      <c r="J30" s="21">
        <f t="shared" si="0"/>
        <v>0.85312383356176724</v>
      </c>
      <c r="K30" s="21">
        <v>0.21117270394461229</v>
      </c>
      <c r="L30" s="21">
        <v>0.38322357360448223</v>
      </c>
      <c r="M30" s="21">
        <v>0.25872755601267272</v>
      </c>
      <c r="N30" s="22">
        <f t="shared" si="1"/>
        <v>7.6973719461089635E-2</v>
      </c>
      <c r="O30" s="22">
        <f t="shared" si="2"/>
        <v>0.21666101471514201</v>
      </c>
      <c r="P30" s="23">
        <f t="shared" si="3"/>
        <v>0.31096876349784602</v>
      </c>
      <c r="Q30" s="70">
        <v>0</v>
      </c>
      <c r="R30" s="21">
        <v>0</v>
      </c>
      <c r="S30" s="23">
        <f t="shared" si="4"/>
        <v>0</v>
      </c>
    </row>
    <row r="31" spans="1:19" ht="25.5" x14ac:dyDescent="0.25">
      <c r="A31" s="17"/>
      <c r="B31" s="19">
        <v>5003240</v>
      </c>
      <c r="C31" s="19" t="s">
        <v>2213</v>
      </c>
      <c r="D31" s="68">
        <v>3000131</v>
      </c>
      <c r="E31" s="19" t="s">
        <v>2170</v>
      </c>
      <c r="F31" s="69">
        <v>281</v>
      </c>
      <c r="G31" s="19" t="s">
        <v>2234</v>
      </c>
      <c r="H31" s="20">
        <v>23.249920999999997</v>
      </c>
      <c r="I31" s="21">
        <v>22.336351000000001</v>
      </c>
      <c r="J31" s="21">
        <f t="shared" si="0"/>
        <v>3.9741346747086936</v>
      </c>
      <c r="K31" s="21">
        <v>1.889520607222039</v>
      </c>
      <c r="L31" s="21">
        <v>0.78391109193262309</v>
      </c>
      <c r="M31" s="21">
        <v>1.3007029755540316</v>
      </c>
      <c r="N31" s="22">
        <f t="shared" si="1"/>
        <v>8.4593970036647384E-2</v>
      </c>
      <c r="O31" s="22">
        <f t="shared" si="2"/>
        <v>0.11968972457294667</v>
      </c>
      <c r="P31" s="23">
        <f t="shared" si="3"/>
        <v>0.17792228796497214</v>
      </c>
      <c r="Q31" s="70">
        <v>3502478.0010000002</v>
      </c>
      <c r="R31" s="21">
        <v>0</v>
      </c>
      <c r="S31" s="23">
        <f t="shared" si="4"/>
        <v>0</v>
      </c>
    </row>
    <row r="32" spans="1:19" ht="25.5" x14ac:dyDescent="0.25">
      <c r="A32" s="17"/>
      <c r="B32" s="19">
        <v>5003241</v>
      </c>
      <c r="C32" s="19" t="s">
        <v>2214</v>
      </c>
      <c r="D32" s="68">
        <v>3000132</v>
      </c>
      <c r="E32" s="19" t="s">
        <v>2171</v>
      </c>
      <c r="F32" s="69">
        <v>98</v>
      </c>
      <c r="G32" s="19" t="s">
        <v>2235</v>
      </c>
      <c r="H32" s="20">
        <v>1.2E-2</v>
      </c>
      <c r="I32" s="21">
        <v>2.5475000000000001E-2</v>
      </c>
      <c r="J32" s="21">
        <f t="shared" si="0"/>
        <v>0</v>
      </c>
      <c r="K32" s="21">
        <v>0</v>
      </c>
      <c r="L32" s="21">
        <v>0</v>
      </c>
      <c r="M32" s="21">
        <v>0</v>
      </c>
      <c r="N32" s="22">
        <f t="shared" si="1"/>
        <v>0</v>
      </c>
      <c r="O32" s="22">
        <f t="shared" si="2"/>
        <v>0</v>
      </c>
      <c r="P32" s="23">
        <f t="shared" si="3"/>
        <v>0</v>
      </c>
      <c r="Q32" s="70">
        <v>0</v>
      </c>
      <c r="R32" s="21">
        <v>0</v>
      </c>
      <c r="S32" s="23">
        <f t="shared" si="4"/>
        <v>0</v>
      </c>
    </row>
    <row r="33" spans="1:19" ht="25.5" x14ac:dyDescent="0.25">
      <c r="A33" s="17"/>
      <c r="B33" s="19">
        <v>5003241</v>
      </c>
      <c r="C33" s="19" t="s">
        <v>2214</v>
      </c>
      <c r="D33" s="68">
        <v>3000133</v>
      </c>
      <c r="E33" s="19" t="s">
        <v>2172</v>
      </c>
      <c r="F33" s="69">
        <v>98</v>
      </c>
      <c r="G33" s="19" t="s">
        <v>2235</v>
      </c>
      <c r="H33" s="20">
        <v>113.8403</v>
      </c>
      <c r="I33" s="21">
        <v>111.670357</v>
      </c>
      <c r="J33" s="21">
        <f t="shared" si="0"/>
        <v>43.782089821350382</v>
      </c>
      <c r="K33" s="21">
        <v>23.756323559908196</v>
      </c>
      <c r="L33" s="21">
        <v>10.437223774286394</v>
      </c>
      <c r="M33" s="21">
        <v>9.5885424871557916</v>
      </c>
      <c r="N33" s="22">
        <f t="shared" si="1"/>
        <v>0.21273616560488112</v>
      </c>
      <c r="O33" s="22">
        <f t="shared" si="2"/>
        <v>0.30620075240016104</v>
      </c>
      <c r="P33" s="23">
        <f t="shared" si="3"/>
        <v>0.39206545942492493</v>
      </c>
      <c r="Q33" s="70">
        <v>96.5</v>
      </c>
      <c r="R33" s="21">
        <v>0</v>
      </c>
      <c r="S33" s="23">
        <f t="shared" si="4"/>
        <v>0</v>
      </c>
    </row>
    <row r="34" spans="1:19" ht="38.25" x14ac:dyDescent="0.25">
      <c r="A34" s="17"/>
      <c r="B34" s="19">
        <v>5003249</v>
      </c>
      <c r="C34" s="19" t="s">
        <v>2215</v>
      </c>
      <c r="D34" s="68">
        <v>3000001</v>
      </c>
      <c r="E34" s="19" t="s">
        <v>284</v>
      </c>
      <c r="F34" s="69">
        <v>108</v>
      </c>
      <c r="G34" s="19" t="s">
        <v>2236</v>
      </c>
      <c r="H34" s="20">
        <v>0</v>
      </c>
      <c r="I34" s="21">
        <v>3.25</v>
      </c>
      <c r="J34" s="21">
        <f t="shared" si="0"/>
        <v>0</v>
      </c>
      <c r="K34" s="21">
        <v>0</v>
      </c>
      <c r="L34" s="21">
        <v>0</v>
      </c>
      <c r="M34" s="21">
        <v>0</v>
      </c>
      <c r="N34" s="22">
        <f t="shared" si="1"/>
        <v>0</v>
      </c>
      <c r="O34" s="22">
        <f t="shared" si="2"/>
        <v>0</v>
      </c>
      <c r="P34" s="23">
        <f t="shared" si="3"/>
        <v>0</v>
      </c>
      <c r="Q34" s="70">
        <v>0</v>
      </c>
      <c r="R34" s="21">
        <v>0</v>
      </c>
      <c r="S34" s="23">
        <f t="shared" si="4"/>
        <v>0</v>
      </c>
    </row>
    <row r="35" spans="1:19" ht="25.5" x14ac:dyDescent="0.25">
      <c r="A35" s="17"/>
      <c r="B35" s="19">
        <v>5003255</v>
      </c>
      <c r="C35" s="19" t="s">
        <v>2216</v>
      </c>
      <c r="D35" s="68">
        <v>3000001</v>
      </c>
      <c r="E35" s="19" t="s">
        <v>284</v>
      </c>
      <c r="F35" s="69">
        <v>547</v>
      </c>
      <c r="G35" s="19" t="s">
        <v>2237</v>
      </c>
      <c r="H35" s="20">
        <v>10.596648000000002</v>
      </c>
      <c r="I35" s="21">
        <v>16.018472000000003</v>
      </c>
      <c r="J35" s="21">
        <f t="shared" si="0"/>
        <v>4.5138586664188551</v>
      </c>
      <c r="K35" s="21">
        <v>1.0442270993808052</v>
      </c>
      <c r="L35" s="21">
        <v>1.0837600579143327</v>
      </c>
      <c r="M35" s="21">
        <v>2.3858715091237173</v>
      </c>
      <c r="N35" s="22">
        <f t="shared" si="1"/>
        <v>6.5188933088050155E-2</v>
      </c>
      <c r="O35" s="22">
        <f t="shared" si="2"/>
        <v>0.13284582682387794</v>
      </c>
      <c r="P35" s="23">
        <f t="shared" si="3"/>
        <v>0.28179083912740582</v>
      </c>
      <c r="Q35" s="70">
        <v>0</v>
      </c>
      <c r="R35" s="21">
        <v>0</v>
      </c>
      <c r="S35" s="23">
        <f t="shared" si="4"/>
        <v>0</v>
      </c>
    </row>
    <row r="36" spans="1:19" ht="25.5" x14ac:dyDescent="0.25">
      <c r="A36" s="17"/>
      <c r="B36" s="19">
        <v>5003418</v>
      </c>
      <c r="C36" s="19" t="s">
        <v>2217</v>
      </c>
      <c r="D36" s="68">
        <v>3000478</v>
      </c>
      <c r="E36" s="19" t="s">
        <v>2177</v>
      </c>
      <c r="F36" s="69">
        <v>65</v>
      </c>
      <c r="G36" s="19" t="s">
        <v>964</v>
      </c>
      <c r="H36" s="20">
        <v>91.68483999999998</v>
      </c>
      <c r="I36" s="21">
        <v>115.54908500000003</v>
      </c>
      <c r="J36" s="21">
        <f t="shared" si="0"/>
        <v>30.615551306038384</v>
      </c>
      <c r="K36" s="21">
        <v>10.702054685133135</v>
      </c>
      <c r="L36" s="21">
        <v>7.1508561615453914</v>
      </c>
      <c r="M36" s="21">
        <v>12.762640459359858</v>
      </c>
      <c r="N36" s="22">
        <f t="shared" si="1"/>
        <v>9.261912100068237E-2</v>
      </c>
      <c r="O36" s="22">
        <f t="shared" si="2"/>
        <v>0.15450499540241724</v>
      </c>
      <c r="P36" s="23">
        <f t="shared" si="3"/>
        <v>0.26495710724181309</v>
      </c>
      <c r="Q36" s="70">
        <v>473529</v>
      </c>
      <c r="R36" s="21">
        <v>0</v>
      </c>
      <c r="S36" s="23">
        <f t="shared" si="4"/>
        <v>0</v>
      </c>
    </row>
    <row r="37" spans="1:19" ht="25.5" x14ac:dyDescent="0.25">
      <c r="A37" s="17"/>
      <c r="B37" s="19">
        <v>5003419</v>
      </c>
      <c r="C37" s="19" t="s">
        <v>2218</v>
      </c>
      <c r="D37" s="68">
        <v>3000478</v>
      </c>
      <c r="E37" s="19" t="s">
        <v>2177</v>
      </c>
      <c r="F37" s="69">
        <v>65</v>
      </c>
      <c r="G37" s="19" t="s">
        <v>964</v>
      </c>
      <c r="H37" s="20">
        <v>7.2262360000000001</v>
      </c>
      <c r="I37" s="21">
        <v>5.5186129999999993</v>
      </c>
      <c r="J37" s="21">
        <f t="shared" si="0"/>
        <v>1.1453670347545994</v>
      </c>
      <c r="K37" s="21">
        <v>0.51024280600540806</v>
      </c>
      <c r="L37" s="21">
        <v>0.35218263124261284</v>
      </c>
      <c r="M37" s="21">
        <v>0.28294159750657855</v>
      </c>
      <c r="N37" s="22">
        <f t="shared" si="1"/>
        <v>9.2458522821840944E-2</v>
      </c>
      <c r="O37" s="22">
        <f t="shared" si="2"/>
        <v>0.15627575937070076</v>
      </c>
      <c r="P37" s="23">
        <f t="shared" si="3"/>
        <v>0.20754617777231338</v>
      </c>
      <c r="Q37" s="70">
        <v>323415</v>
      </c>
      <c r="R37" s="21">
        <v>0</v>
      </c>
      <c r="S37" s="23">
        <f t="shared" si="4"/>
        <v>0</v>
      </c>
    </row>
    <row r="38" spans="1:19" ht="51" x14ac:dyDescent="0.25">
      <c r="A38" s="17"/>
      <c r="B38" s="19">
        <v>5003421</v>
      </c>
      <c r="C38" s="19" t="s">
        <v>2219</v>
      </c>
      <c r="D38" s="68">
        <v>3000478</v>
      </c>
      <c r="E38" s="19" t="s">
        <v>2177</v>
      </c>
      <c r="F38" s="69">
        <v>65</v>
      </c>
      <c r="G38" s="19" t="s">
        <v>964</v>
      </c>
      <c r="H38" s="20">
        <v>4.5277820000000002</v>
      </c>
      <c r="I38" s="21">
        <v>5.0654759999999985</v>
      </c>
      <c r="J38" s="21">
        <f t="shared" si="0"/>
        <v>1.1582802615739638</v>
      </c>
      <c r="K38" s="21">
        <v>0.57948498807309079</v>
      </c>
      <c r="L38" s="21">
        <v>0.2815151075110407</v>
      </c>
      <c r="M38" s="21">
        <v>0.29728016598983231</v>
      </c>
      <c r="N38" s="22">
        <f t="shared" si="1"/>
        <v>0.11439892086609253</v>
      </c>
      <c r="O38" s="22">
        <f t="shared" si="2"/>
        <v>0.16997417332233569</v>
      </c>
      <c r="P38" s="23">
        <f t="shared" si="3"/>
        <v>0.22866168185851915</v>
      </c>
      <c r="Q38" s="70">
        <v>3169908</v>
      </c>
      <c r="R38" s="21">
        <v>0</v>
      </c>
      <c r="S38" s="23">
        <f t="shared" si="4"/>
        <v>0</v>
      </c>
    </row>
    <row r="39" spans="1:19" ht="38.25" x14ac:dyDescent="0.25">
      <c r="A39" s="17"/>
      <c r="B39" s="19">
        <v>5003422</v>
      </c>
      <c r="C39" s="19" t="s">
        <v>2220</v>
      </c>
      <c r="D39" s="68">
        <v>3000478</v>
      </c>
      <c r="E39" s="19" t="s">
        <v>2177</v>
      </c>
      <c r="F39" s="69">
        <v>65</v>
      </c>
      <c r="G39" s="19" t="s">
        <v>964</v>
      </c>
      <c r="H39" s="20">
        <v>0.93117399999999995</v>
      </c>
      <c r="I39" s="21">
        <v>2.7963480000000001</v>
      </c>
      <c r="J39" s="21">
        <f t="shared" si="0"/>
        <v>0.69375447330003226</v>
      </c>
      <c r="K39" s="21">
        <v>0.24468712490397593</v>
      </c>
      <c r="L39" s="21">
        <v>0.23696940467198147</v>
      </c>
      <c r="M39" s="21">
        <v>0.21209794372407487</v>
      </c>
      <c r="N39" s="22">
        <f t="shared" si="1"/>
        <v>8.7502387007617047E-2</v>
      </c>
      <c r="O39" s="22">
        <f t="shared" si="2"/>
        <v>0.17224484562577955</v>
      </c>
      <c r="P39" s="23">
        <f t="shared" si="3"/>
        <v>0.24809303895653625</v>
      </c>
      <c r="Q39" s="70">
        <v>2007</v>
      </c>
      <c r="R39" s="21">
        <v>0</v>
      </c>
      <c r="S39" s="23">
        <f t="shared" si="4"/>
        <v>0</v>
      </c>
    </row>
    <row r="40" spans="1:19" ht="38.25" x14ac:dyDescent="0.25">
      <c r="A40" s="17"/>
      <c r="B40" s="19">
        <v>5003423</v>
      </c>
      <c r="C40" s="19" t="s">
        <v>2221</v>
      </c>
      <c r="D40" s="68">
        <v>3000478</v>
      </c>
      <c r="E40" s="19" t="s">
        <v>2177</v>
      </c>
      <c r="F40" s="69">
        <v>65</v>
      </c>
      <c r="G40" s="19" t="s">
        <v>964</v>
      </c>
      <c r="H40" s="20">
        <v>0.7535710000000001</v>
      </c>
      <c r="I40" s="21">
        <v>0.64266599999999996</v>
      </c>
      <c r="J40" s="21">
        <f t="shared" si="0"/>
        <v>0.15370167547371238</v>
      </c>
      <c r="K40" s="21">
        <v>7.7536823460832238E-2</v>
      </c>
      <c r="L40" s="21">
        <v>3.2711439998820424E-2</v>
      </c>
      <c r="M40" s="21">
        <v>4.3453412014059722E-2</v>
      </c>
      <c r="N40" s="22">
        <f t="shared" si="1"/>
        <v>0.12064870937754953</v>
      </c>
      <c r="O40" s="22">
        <f t="shared" si="2"/>
        <v>0.17154830574458999</v>
      </c>
      <c r="P40" s="23">
        <f t="shared" si="3"/>
        <v>0.23916260619623941</v>
      </c>
      <c r="Q40" s="70">
        <v>1661</v>
      </c>
      <c r="R40" s="21">
        <v>0</v>
      </c>
      <c r="S40" s="23">
        <f t="shared" si="4"/>
        <v>0</v>
      </c>
    </row>
    <row r="41" spans="1:19" ht="51" x14ac:dyDescent="0.25">
      <c r="A41" s="17"/>
      <c r="B41" s="19">
        <v>5003424</v>
      </c>
      <c r="C41" s="19" t="s">
        <v>2222</v>
      </c>
      <c r="D41" s="68">
        <v>3000478</v>
      </c>
      <c r="E41" s="19" t="s">
        <v>2177</v>
      </c>
      <c r="F41" s="69">
        <v>492</v>
      </c>
      <c r="G41" s="19" t="s">
        <v>2238</v>
      </c>
      <c r="H41" s="20">
        <v>7.0598190000000001</v>
      </c>
      <c r="I41" s="21">
        <v>9.5547460000000015</v>
      </c>
      <c r="J41" s="21">
        <f t="shared" si="0"/>
        <v>1.8225100369745633</v>
      </c>
      <c r="K41" s="21">
        <v>0.88929826045932714</v>
      </c>
      <c r="L41" s="21">
        <v>0.47719867755222367</v>
      </c>
      <c r="M41" s="21">
        <v>0.45601309896301245</v>
      </c>
      <c r="N41" s="22">
        <f t="shared" si="1"/>
        <v>9.3073982339177519E-2</v>
      </c>
      <c r="O41" s="22">
        <f t="shared" si="2"/>
        <v>0.14301761009780381</v>
      </c>
      <c r="P41" s="23">
        <f t="shared" si="3"/>
        <v>0.19074395457237303</v>
      </c>
      <c r="Q41" s="70">
        <v>76060</v>
      </c>
      <c r="R41" s="21">
        <v>0</v>
      </c>
      <c r="S41" s="23">
        <f t="shared" si="4"/>
        <v>0</v>
      </c>
    </row>
    <row r="42" spans="1:19" ht="51" x14ac:dyDescent="0.25">
      <c r="A42" s="17"/>
      <c r="B42" s="19">
        <v>5003425</v>
      </c>
      <c r="C42" s="19" t="s">
        <v>2223</v>
      </c>
      <c r="D42" s="68">
        <v>3000478</v>
      </c>
      <c r="E42" s="19" t="s">
        <v>2177</v>
      </c>
      <c r="F42" s="69">
        <v>86</v>
      </c>
      <c r="G42" s="19" t="s">
        <v>508</v>
      </c>
      <c r="H42" s="20">
        <v>4.2727060000000003</v>
      </c>
      <c r="I42" s="21">
        <v>1.367221</v>
      </c>
      <c r="J42" s="21">
        <f t="shared" si="0"/>
        <v>0.17292696423828602</v>
      </c>
      <c r="K42" s="21">
        <v>0.14221984380856156</v>
      </c>
      <c r="L42" s="21">
        <v>6.0000000521540642E-3</v>
      </c>
      <c r="M42" s="21">
        <v>2.4707120377570391E-2</v>
      </c>
      <c r="N42" s="22">
        <f t="shared" si="1"/>
        <v>0.10402110837133248</v>
      </c>
      <c r="O42" s="22">
        <f t="shared" si="2"/>
        <v>0.10840957230814596</v>
      </c>
      <c r="P42" s="23">
        <f t="shared" si="3"/>
        <v>0.1264806232776457</v>
      </c>
      <c r="Q42" s="70">
        <v>2100</v>
      </c>
      <c r="R42" s="21">
        <v>0</v>
      </c>
      <c r="S42" s="23">
        <f t="shared" si="4"/>
        <v>0</v>
      </c>
    </row>
    <row r="43" spans="1:19" ht="25.5" x14ac:dyDescent="0.25">
      <c r="A43" s="17"/>
      <c r="B43" s="19">
        <v>5004390</v>
      </c>
      <c r="C43" s="19" t="s">
        <v>2224</v>
      </c>
      <c r="D43" s="68">
        <v>3000478</v>
      </c>
      <c r="E43" s="19" t="s">
        <v>2177</v>
      </c>
      <c r="F43" s="69">
        <v>65</v>
      </c>
      <c r="G43" s="19" t="s">
        <v>964</v>
      </c>
      <c r="H43" s="20">
        <v>2.5076700000000005</v>
      </c>
      <c r="I43" s="21">
        <v>7.7673620000000003</v>
      </c>
      <c r="J43" s="21">
        <f t="shared" si="0"/>
        <v>1.033281104878597</v>
      </c>
      <c r="K43" s="21">
        <v>0.52024315686139744</v>
      </c>
      <c r="L43" s="21">
        <v>0.22761106047983048</v>
      </c>
      <c r="M43" s="21">
        <v>0.28542688753736911</v>
      </c>
      <c r="N43" s="22">
        <f t="shared" si="1"/>
        <v>6.6978101041434326E-2</v>
      </c>
      <c r="O43" s="22">
        <f t="shared" si="2"/>
        <v>9.6281622684925447E-2</v>
      </c>
      <c r="P43" s="23">
        <f t="shared" si="3"/>
        <v>0.13302857583805119</v>
      </c>
      <c r="Q43" s="70">
        <v>20950</v>
      </c>
      <c r="R43" s="21">
        <v>0</v>
      </c>
      <c r="S43" s="23">
        <f t="shared" si="4"/>
        <v>0</v>
      </c>
    </row>
    <row r="44" spans="1:19" ht="38.25" x14ac:dyDescent="0.25">
      <c r="A44" s="17"/>
      <c r="B44" s="19">
        <v>5005708</v>
      </c>
      <c r="C44" s="19" t="s">
        <v>2225</v>
      </c>
      <c r="D44" s="68">
        <v>3000001</v>
      </c>
      <c r="E44" s="19" t="s">
        <v>284</v>
      </c>
      <c r="F44" s="69">
        <v>80</v>
      </c>
      <c r="G44" s="19" t="s">
        <v>319</v>
      </c>
      <c r="H44" s="20">
        <v>25.025979</v>
      </c>
      <c r="I44" s="21">
        <v>11.550046</v>
      </c>
      <c r="J44" s="21">
        <f t="shared" si="0"/>
        <v>1.7144705820574018</v>
      </c>
      <c r="K44" s="21">
        <v>0.66942779945748043</v>
      </c>
      <c r="L44" s="21">
        <v>0.66388214172184234</v>
      </c>
      <c r="M44" s="21">
        <v>0.38116064087807899</v>
      </c>
      <c r="N44" s="22">
        <f t="shared" si="1"/>
        <v>5.795888600421855E-2</v>
      </c>
      <c r="O44" s="22">
        <f t="shared" si="2"/>
        <v>0.11543763039379434</v>
      </c>
      <c r="P44" s="23">
        <f t="shared" si="3"/>
        <v>0.14843842025022252</v>
      </c>
      <c r="Q44" s="70">
        <v>4</v>
      </c>
      <c r="R44" s="21">
        <v>0</v>
      </c>
      <c r="S44" s="23">
        <f t="shared" si="4"/>
        <v>0</v>
      </c>
    </row>
    <row r="45" spans="1:19" ht="38.25" x14ac:dyDescent="0.25">
      <c r="A45" s="17"/>
      <c r="B45" s="19">
        <v>5005709</v>
      </c>
      <c r="C45" s="19" t="s">
        <v>2226</v>
      </c>
      <c r="D45" s="68">
        <v>3000001</v>
      </c>
      <c r="E45" s="19" t="s">
        <v>284</v>
      </c>
      <c r="F45" s="69">
        <v>486</v>
      </c>
      <c r="G45" s="19" t="s">
        <v>770</v>
      </c>
      <c r="H45" s="20">
        <v>0</v>
      </c>
      <c r="I45" s="21">
        <v>1.0479000000000001</v>
      </c>
      <c r="J45" s="21">
        <f t="shared" si="0"/>
        <v>0.31195428245700896</v>
      </c>
      <c r="K45" s="21">
        <v>0.28503715246915817</v>
      </c>
      <c r="L45" s="21">
        <v>-6.9382870336994529E-2</v>
      </c>
      <c r="M45" s="21">
        <v>9.6300000324845314E-2</v>
      </c>
      <c r="N45" s="22">
        <f t="shared" si="1"/>
        <v>0.27200797067387933</v>
      </c>
      <c r="O45" s="22">
        <f t="shared" si="2"/>
        <v>0.20579662384976014</v>
      </c>
      <c r="P45" s="23">
        <f t="shared" si="3"/>
        <v>0.29769470603779841</v>
      </c>
      <c r="Q45" s="70">
        <v>0</v>
      </c>
      <c r="R45" s="21">
        <v>0</v>
      </c>
      <c r="S45" s="23">
        <f t="shared" si="4"/>
        <v>0</v>
      </c>
    </row>
    <row r="46" spans="1:19" ht="25.5" x14ac:dyDescent="0.25">
      <c r="A46" s="17"/>
      <c r="B46" s="19">
        <v>5005710</v>
      </c>
      <c r="C46" s="19" t="s">
        <v>2227</v>
      </c>
      <c r="D46" s="68">
        <v>3000001</v>
      </c>
      <c r="E46" s="19" t="s">
        <v>284</v>
      </c>
      <c r="F46" s="69">
        <v>96</v>
      </c>
      <c r="G46" s="19" t="s">
        <v>817</v>
      </c>
      <c r="H46" s="20">
        <v>0.15071700000000002</v>
      </c>
      <c r="I46" s="21">
        <v>0.53049899999999994</v>
      </c>
      <c r="J46" s="21">
        <f t="shared" si="0"/>
        <v>0.1308893692039419</v>
      </c>
      <c r="K46" s="21">
        <v>7.1012541011441499E-2</v>
      </c>
      <c r="L46" s="21">
        <v>3.3032818697392941E-2</v>
      </c>
      <c r="M46" s="21">
        <v>2.6844009495107457E-2</v>
      </c>
      <c r="N46" s="22">
        <f t="shared" si="1"/>
        <v>0.13385989608169196</v>
      </c>
      <c r="O46" s="22">
        <f t="shared" si="2"/>
        <v>0.19612734370627363</v>
      </c>
      <c r="P46" s="23">
        <f t="shared" si="3"/>
        <v>0.24672877649899794</v>
      </c>
      <c r="Q46" s="70">
        <v>0</v>
      </c>
      <c r="R46" s="21">
        <v>0</v>
      </c>
      <c r="S46" s="23">
        <f t="shared" si="4"/>
        <v>0</v>
      </c>
    </row>
    <row r="47" spans="1:19" x14ac:dyDescent="0.25">
      <c r="A47" s="17"/>
      <c r="B47" s="19">
        <v>5005712</v>
      </c>
      <c r="C47" s="19" t="s">
        <v>2228</v>
      </c>
      <c r="D47" s="68">
        <v>3000001</v>
      </c>
      <c r="E47" s="19" t="s">
        <v>284</v>
      </c>
      <c r="F47" s="69">
        <v>60</v>
      </c>
      <c r="G47" s="19" t="s">
        <v>318</v>
      </c>
      <c r="H47" s="20">
        <v>0.66490099999999996</v>
      </c>
      <c r="I47" s="21">
        <v>0.66490099999999996</v>
      </c>
      <c r="J47" s="21">
        <f t="shared" si="0"/>
        <v>7.6712410604159231E-2</v>
      </c>
      <c r="K47" s="21">
        <v>2.5226530007785186E-2</v>
      </c>
      <c r="L47" s="21">
        <v>2.4930209829108207E-2</v>
      </c>
      <c r="M47" s="21">
        <v>2.6555670767265838E-2</v>
      </c>
      <c r="N47" s="22">
        <f t="shared" si="1"/>
        <v>3.7940279842841547E-2</v>
      </c>
      <c r="O47" s="22">
        <f t="shared" si="2"/>
        <v>7.5434899085568219E-2</v>
      </c>
      <c r="P47" s="23">
        <f t="shared" si="3"/>
        <v>0.11537418443371154</v>
      </c>
      <c r="Q47" s="70">
        <v>0</v>
      </c>
      <c r="R47" s="21">
        <v>0</v>
      </c>
      <c r="S47" s="23">
        <f t="shared" si="4"/>
        <v>0</v>
      </c>
    </row>
    <row r="48" spans="1:19" ht="25.5" x14ac:dyDescent="0.25">
      <c r="A48" s="17"/>
      <c r="B48" s="19">
        <v>5005713</v>
      </c>
      <c r="C48" s="19" t="s">
        <v>2229</v>
      </c>
      <c r="D48" s="68">
        <v>3000001</v>
      </c>
      <c r="E48" s="19" t="s">
        <v>284</v>
      </c>
      <c r="F48" s="69">
        <v>177</v>
      </c>
      <c r="G48" s="19" t="s">
        <v>874</v>
      </c>
      <c r="H48" s="20">
        <v>41.331698000000003</v>
      </c>
      <c r="I48" s="21">
        <v>39.535206000000002</v>
      </c>
      <c r="J48" s="21">
        <f t="shared" si="0"/>
        <v>14.000001907348633</v>
      </c>
      <c r="K48" s="21">
        <v>7</v>
      </c>
      <c r="L48" s="21">
        <v>3.5000019073486328</v>
      </c>
      <c r="M48" s="21">
        <v>3.5</v>
      </c>
      <c r="N48" s="22">
        <f t="shared" si="1"/>
        <v>0.17705738019930892</v>
      </c>
      <c r="O48" s="22">
        <f t="shared" si="2"/>
        <v>0.26558611854327085</v>
      </c>
      <c r="P48" s="23">
        <f t="shared" si="3"/>
        <v>0.35411480864292527</v>
      </c>
      <c r="Q48" s="70">
        <v>0</v>
      </c>
      <c r="R48" s="21">
        <v>0</v>
      </c>
      <c r="S48" s="23">
        <f t="shared" si="4"/>
        <v>0</v>
      </c>
    </row>
    <row r="49" spans="1:19" ht="25.5" x14ac:dyDescent="0.25">
      <c r="A49" s="17"/>
      <c r="B49" s="19">
        <v>5005715</v>
      </c>
      <c r="C49" s="19" t="s">
        <v>2230</v>
      </c>
      <c r="D49" s="68">
        <v>3000001</v>
      </c>
      <c r="E49" s="19" t="s">
        <v>284</v>
      </c>
      <c r="F49" s="69">
        <v>1</v>
      </c>
      <c r="G49" s="19" t="s">
        <v>539</v>
      </c>
      <c r="H49" s="20">
        <v>12.687674999999999</v>
      </c>
      <c r="I49" s="21">
        <v>12.687163999999999</v>
      </c>
      <c r="J49" s="21">
        <f t="shared" si="0"/>
        <v>3.3359659055495285</v>
      </c>
      <c r="K49" s="21">
        <v>1.2149662722731591</v>
      </c>
      <c r="L49" s="21">
        <v>1.1520535105883027</v>
      </c>
      <c r="M49" s="21">
        <v>0.96894612268806668</v>
      </c>
      <c r="N49" s="22">
        <f t="shared" si="1"/>
        <v>9.5763424534683964E-2</v>
      </c>
      <c r="O49" s="22">
        <f t="shared" si="2"/>
        <v>0.18656807643232656</v>
      </c>
      <c r="P49" s="23">
        <f t="shared" si="3"/>
        <v>0.26294023672662614</v>
      </c>
      <c r="Q49" s="70">
        <v>12</v>
      </c>
      <c r="R49" s="21">
        <v>0</v>
      </c>
      <c r="S49" s="23">
        <f t="shared" si="4"/>
        <v>0</v>
      </c>
    </row>
    <row r="50" spans="1:19" ht="38.25" x14ac:dyDescent="0.25">
      <c r="A50" s="17"/>
      <c r="B50" s="19">
        <v>5005718</v>
      </c>
      <c r="C50" s="19" t="s">
        <v>2231</v>
      </c>
      <c r="D50" s="68">
        <v>3000748</v>
      </c>
      <c r="E50" s="19" t="s">
        <v>2180</v>
      </c>
      <c r="F50" s="69">
        <v>618</v>
      </c>
      <c r="G50" s="19" t="s">
        <v>2239</v>
      </c>
      <c r="H50" s="20">
        <v>0</v>
      </c>
      <c r="I50" s="21">
        <v>84.702023999999994</v>
      </c>
      <c r="J50" s="21">
        <f t="shared" si="0"/>
        <v>0</v>
      </c>
      <c r="K50" s="21">
        <v>0</v>
      </c>
      <c r="L50" s="21">
        <v>0</v>
      </c>
      <c r="M50" s="21">
        <v>0</v>
      </c>
      <c r="N50" s="22">
        <f t="shared" si="1"/>
        <v>0</v>
      </c>
      <c r="O50" s="22">
        <f t="shared" si="2"/>
        <v>0</v>
      </c>
      <c r="P50" s="23">
        <f t="shared" si="3"/>
        <v>0</v>
      </c>
      <c r="Q50" s="70">
        <v>0</v>
      </c>
      <c r="R50" s="21">
        <v>0</v>
      </c>
      <c r="S50" s="23">
        <f t="shared" si="4"/>
        <v>0</v>
      </c>
    </row>
    <row r="51" spans="1:19" ht="38.25" x14ac:dyDescent="0.25">
      <c r="A51" s="17"/>
      <c r="B51" s="19">
        <v>5005735</v>
      </c>
      <c r="C51" s="19" t="s">
        <v>2232</v>
      </c>
      <c r="D51" s="68">
        <v>3000753</v>
      </c>
      <c r="E51" s="19" t="s">
        <v>2185</v>
      </c>
      <c r="F51" s="69">
        <v>67</v>
      </c>
      <c r="G51" s="19" t="s">
        <v>773</v>
      </c>
      <c r="H51" s="20">
        <v>76.873999999999995</v>
      </c>
      <c r="I51" s="21">
        <v>76.873999999999995</v>
      </c>
      <c r="J51" s="21">
        <f t="shared" si="0"/>
        <v>36.098837852478027</v>
      </c>
      <c r="K51" s="21">
        <v>17.012779235839844</v>
      </c>
      <c r="L51" s="21">
        <v>0</v>
      </c>
      <c r="M51" s="21">
        <v>19.086058616638184</v>
      </c>
      <c r="N51" s="22">
        <f t="shared" si="1"/>
        <v>0.22130732413871848</v>
      </c>
      <c r="O51" s="22">
        <f t="shared" si="2"/>
        <v>0.22130732413871848</v>
      </c>
      <c r="P51" s="23">
        <f t="shared" si="3"/>
        <v>0.46958448698491073</v>
      </c>
      <c r="Q51" s="70">
        <v>0</v>
      </c>
      <c r="R51" s="21">
        <v>0</v>
      </c>
      <c r="S51" s="23">
        <f t="shared" si="4"/>
        <v>0</v>
      </c>
    </row>
    <row r="52" spans="1:19" ht="38.25" x14ac:dyDescent="0.25">
      <c r="A52" s="17"/>
      <c r="B52" s="19">
        <v>5005736</v>
      </c>
      <c r="C52" s="19" t="s">
        <v>2233</v>
      </c>
      <c r="D52" s="68">
        <v>3000753</v>
      </c>
      <c r="E52" s="19" t="s">
        <v>2185</v>
      </c>
      <c r="F52" s="69">
        <v>46</v>
      </c>
      <c r="G52" s="19" t="s">
        <v>772</v>
      </c>
      <c r="H52" s="20">
        <v>3.154388</v>
      </c>
      <c r="I52" s="21">
        <v>3.154388</v>
      </c>
      <c r="J52" s="21">
        <f t="shared" si="0"/>
        <v>9.4750000163912773E-2</v>
      </c>
      <c r="K52" s="21">
        <v>3.3250000327825546E-2</v>
      </c>
      <c r="L52" s="21">
        <v>5.324999988079071E-2</v>
      </c>
      <c r="M52" s="21">
        <v>8.2499999552965164E-3</v>
      </c>
      <c r="N52" s="22">
        <f t="shared" si="1"/>
        <v>1.0540872057535582E-2</v>
      </c>
      <c r="O52" s="22">
        <f t="shared" si="2"/>
        <v>2.7422118080786591E-2</v>
      </c>
      <c r="P52" s="23">
        <f t="shared" si="3"/>
        <v>3.0037522385931208E-2</v>
      </c>
      <c r="Q52" s="70">
        <v>0</v>
      </c>
      <c r="R52" s="21">
        <v>0</v>
      </c>
      <c r="S52" s="23">
        <f t="shared" si="4"/>
        <v>0</v>
      </c>
    </row>
    <row r="53" spans="1:19" ht="25.5" x14ac:dyDescent="0.25">
      <c r="A53" s="17"/>
      <c r="B53" s="19">
        <v>5005827</v>
      </c>
      <c r="C53" s="19" t="s">
        <v>428</v>
      </c>
      <c r="D53" s="68">
        <v>3000131</v>
      </c>
      <c r="E53" s="19" t="s">
        <v>2170</v>
      </c>
      <c r="F53" s="69">
        <v>67</v>
      </c>
      <c r="G53" s="19" t="s">
        <v>773</v>
      </c>
      <c r="H53" s="20">
        <v>0</v>
      </c>
      <c r="I53" s="21">
        <v>149.27626400000003</v>
      </c>
      <c r="J53" s="21">
        <f t="shared" si="0"/>
        <v>53.940997817808238</v>
      </c>
      <c r="K53" s="21">
        <v>0.63235957049619174</v>
      </c>
      <c r="L53" s="21">
        <v>17.815000534057617</v>
      </c>
      <c r="M53" s="21">
        <v>35.493637713254429</v>
      </c>
      <c r="N53" s="22">
        <f t="shared" si="1"/>
        <v>4.2361695928844496E-3</v>
      </c>
      <c r="O53" s="22">
        <f t="shared" si="2"/>
        <v>0.12357865617908154</v>
      </c>
      <c r="P53" s="23">
        <f t="shared" si="3"/>
        <v>0.36135013278338901</v>
      </c>
      <c r="Q53" s="70">
        <v>1.0000000000000005E-3</v>
      </c>
      <c r="R53" s="21">
        <v>0</v>
      </c>
      <c r="S53" s="23">
        <f t="shared" si="4"/>
        <v>0</v>
      </c>
    </row>
    <row r="54" spans="1:19" ht="25.5" x14ac:dyDescent="0.25">
      <c r="A54" s="17"/>
      <c r="B54" s="19">
        <v>5005827</v>
      </c>
      <c r="C54" s="19" t="s">
        <v>428</v>
      </c>
      <c r="D54" s="68">
        <v>3000132</v>
      </c>
      <c r="E54" s="19" t="s">
        <v>2171</v>
      </c>
      <c r="F54" s="69">
        <v>67</v>
      </c>
      <c r="G54" s="19" t="s">
        <v>773</v>
      </c>
      <c r="H54" s="20">
        <v>0</v>
      </c>
      <c r="I54" s="21">
        <v>0.84432300000000016</v>
      </c>
      <c r="J54" s="21">
        <f t="shared" si="0"/>
        <v>0.53374513568269322</v>
      </c>
      <c r="K54" s="21">
        <v>0.36055459594354033</v>
      </c>
      <c r="L54" s="21">
        <v>0.15554766886634752</v>
      </c>
      <c r="M54" s="21">
        <v>1.7642870872805361E-2</v>
      </c>
      <c r="N54" s="22">
        <f t="shared" si="1"/>
        <v>0.42703396205426153</v>
      </c>
      <c r="O54" s="22">
        <f t="shared" si="2"/>
        <v>0.61126164371915459</v>
      </c>
      <c r="P54" s="23">
        <f t="shared" si="3"/>
        <v>0.63215752227843269</v>
      </c>
      <c r="Q54" s="70">
        <v>5.0009999999999994</v>
      </c>
      <c r="R54" s="21">
        <v>0</v>
      </c>
      <c r="S54" s="23">
        <f t="shared" si="4"/>
        <v>0</v>
      </c>
    </row>
    <row r="55" spans="1:19" ht="25.5" x14ac:dyDescent="0.25">
      <c r="A55" s="17"/>
      <c r="B55" s="19">
        <v>5005827</v>
      </c>
      <c r="C55" s="19" t="s">
        <v>428</v>
      </c>
      <c r="D55" s="68">
        <v>3000133</v>
      </c>
      <c r="E55" s="19" t="s">
        <v>2172</v>
      </c>
      <c r="F55" s="69">
        <v>67</v>
      </c>
      <c r="G55" s="19" t="s">
        <v>773</v>
      </c>
      <c r="H55" s="20">
        <v>0</v>
      </c>
      <c r="I55" s="21">
        <v>2.5436670000000001</v>
      </c>
      <c r="J55" s="21">
        <f t="shared" si="0"/>
        <v>0.5775930053787306</v>
      </c>
      <c r="K55" s="21">
        <v>0</v>
      </c>
      <c r="L55" s="21">
        <v>0.51736700534820557</v>
      </c>
      <c r="M55" s="21">
        <v>6.0226000030525029E-2</v>
      </c>
      <c r="N55" s="22">
        <f t="shared" si="1"/>
        <v>0</v>
      </c>
      <c r="O55" s="22">
        <f t="shared" si="2"/>
        <v>0.20339415707645911</v>
      </c>
      <c r="P55" s="23">
        <f t="shared" si="3"/>
        <v>0.22707099843601011</v>
      </c>
      <c r="Q55" s="70">
        <v>131.95999999999998</v>
      </c>
      <c r="R55" s="21">
        <v>0</v>
      </c>
      <c r="S55" s="23">
        <f t="shared" si="4"/>
        <v>0</v>
      </c>
    </row>
    <row r="56" spans="1:19" x14ac:dyDescent="0.25">
      <c r="A56" s="17"/>
      <c r="B56" s="19">
        <v>9000000</v>
      </c>
      <c r="C56" s="19" t="s">
        <v>312</v>
      </c>
      <c r="D56" s="68">
        <v>9000000</v>
      </c>
      <c r="E56" s="19" t="s">
        <v>313</v>
      </c>
      <c r="F56" s="69"/>
      <c r="G56" s="19" t="s">
        <v>320</v>
      </c>
      <c r="H56" s="20">
        <v>68.824287000000027</v>
      </c>
      <c r="I56" s="21">
        <v>90.88141599999993</v>
      </c>
      <c r="J56" s="21">
        <f t="shared" si="0"/>
        <v>23.145511868068297</v>
      </c>
      <c r="K56" s="21">
        <v>6.5700632147600118</v>
      </c>
      <c r="L56" s="21">
        <v>9.3873285773643147</v>
      </c>
      <c r="M56" s="21">
        <v>7.1881200759439707</v>
      </c>
      <c r="N56" s="22">
        <f t="shared" si="1"/>
        <v>7.2292702996177099E-2</v>
      </c>
      <c r="O56" s="22">
        <f t="shared" si="2"/>
        <v>0.17558476192893319</v>
      </c>
      <c r="P56" s="23">
        <f t="shared" si="3"/>
        <v>0.25467816069314231</v>
      </c>
      <c r="Q56" s="70"/>
      <c r="R56" s="21"/>
      <c r="S56" s="23">
        <f t="shared" si="4"/>
        <v>0</v>
      </c>
    </row>
    <row r="57" spans="1:19" ht="15.75" thickBot="1" x14ac:dyDescent="0.3">
      <c r="A57" s="41" t="s">
        <v>302</v>
      </c>
      <c r="B57" s="43"/>
      <c r="C57" s="43"/>
      <c r="D57" s="65"/>
      <c r="E57" s="43"/>
      <c r="F57" s="66"/>
      <c r="G57" s="43"/>
      <c r="H57" s="44">
        <f ca="1">OFFSET(H57,-MATCH("PROYECTOS",$A$8:$A$57,0)-1,0)-(OFFSET(H57,-MATCH("PROYECTOS",$A$8:$A$57,0),0))</f>
        <v>8826.3151650000018</v>
      </c>
      <c r="I57" s="45">
        <f ca="1">OFFSET(I57,-MATCH("PROYECTOS",$A$8:$A$57,0)-1,0)-(OFFSET(I57,-MATCH("PROYECTOS",$A$8:$A$57,0),0))</f>
        <v>10154.367547000007</v>
      </c>
      <c r="J57" s="45">
        <f ca="1">OFFSET(J57,-MATCH("PROYECTOS",$A$8:$A$57,0)-1,0)-(OFFSET(J57,-MATCH("PROYECTOS",$A$8:$A$57,0),0))</f>
        <v>1850.2231733955423</v>
      </c>
      <c r="K57" s="45">
        <f ca="1">+'RCTIT Prod'!G34</f>
        <v>622.23126121684618</v>
      </c>
      <c r="L57" s="45">
        <f ca="1">+'RCTIT Prod'!H34</f>
        <v>439.925521096502</v>
      </c>
      <c r="M57" s="45">
        <f ca="1">+'RCTIT Prod'!I34</f>
        <v>788.06639108219417</v>
      </c>
      <c r="N57" s="76">
        <f ca="1">IFERROR(K57/I57,0)</f>
        <v>6.1277204940319241E-2</v>
      </c>
      <c r="O57" s="76">
        <f ca="1">IFERROR(SUM(K57,L57)/I57,0)</f>
        <v>0.10460097858356038</v>
      </c>
      <c r="P57" s="77">
        <f ca="1">IFERROR(SUM(K57,L57,M57)/I57,0)</f>
        <v>0.18220959255529112</v>
      </c>
      <c r="Q57" s="67"/>
      <c r="R57" s="45"/>
      <c r="S57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  <pageSetup paperSize="9" orientation="portrait" verticalDpi="0" r:id="rId1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workbookViewId="0">
      <selection activeCell="A9" sqref="A9:L9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139</v>
      </c>
      <c r="B1" s="50" t="s">
        <v>98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2242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254.99418499999996</v>
      </c>
      <c r="E6" s="14">
        <v>255.85713699999997</v>
      </c>
      <c r="F6" s="14">
        <v>55.151927813285511</v>
      </c>
      <c r="G6" s="14">
        <v>26.416676638466015</v>
      </c>
      <c r="H6" s="14">
        <v>14.174086439163148</v>
      </c>
      <c r="I6" s="14">
        <v>14.561164735656348</v>
      </c>
      <c r="J6" s="15">
        <v>0.10324776141955351</v>
      </c>
      <c r="K6" s="15">
        <v>0.1586462021484637</v>
      </c>
      <c r="L6" s="16">
        <v>0.21555751174252183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254.99418499999999</v>
      </c>
      <c r="E7" s="38">
        <f ca="1">SUM(E8:OFFSET(E6,MATCH("GOBIERNOS REGIONALES",$A$8:$A$50,0),0))</f>
        <v>255.85713700000002</v>
      </c>
      <c r="F7" s="38">
        <f ca="1">SUM(F8:OFFSET(F6,MATCH("GOBIERNOS REGIONALES",$A$8:$A$50,0),0))</f>
        <v>55.151927813285511</v>
      </c>
      <c r="G7" s="38">
        <f ca="1">SUM(G8:OFFSET(G6,MATCH("GOBIERNOS REGIONALES",$A$8:$A$50,0),0))</f>
        <v>26.416676638466015</v>
      </c>
      <c r="H7" s="38">
        <f ca="1">SUM(H8:OFFSET(H6,MATCH("GOBIERNOS REGIONALES",$A$8:$A$50,0),0))</f>
        <v>14.174086439163148</v>
      </c>
      <c r="I7" s="38">
        <f ca="1">SUM(I8:OFFSET(I6,MATCH("GOBIERNOS REGIONALES",$A$8:$A$50,0),0))</f>
        <v>14.561164735656348</v>
      </c>
      <c r="J7" s="39">
        <f ca="1">IFERROR(G7/E7,0)</f>
        <v>0.1032477614195535</v>
      </c>
      <c r="K7" s="39">
        <f ca="1">IFERROR(SUM(G7,H7)/E7,0)</f>
        <v>0.15864620214846364</v>
      </c>
      <c r="L7" s="40">
        <f ca="1">IFERROR(SUM(G7,H7,I7)/E7,0)</f>
        <v>0.2155575117425218</v>
      </c>
      <c r="M7" s="4"/>
    </row>
    <row r="8" spans="1:13" x14ac:dyDescent="0.25">
      <c r="A8" s="17"/>
      <c r="B8" s="18">
        <v>7</v>
      </c>
      <c r="C8" s="19" t="s">
        <v>111</v>
      </c>
      <c r="D8" s="20">
        <v>253.809225</v>
      </c>
      <c r="E8" s="21">
        <v>254.67217700000003</v>
      </c>
      <c r="F8" s="21">
        <f t="shared" ref="F8:F11" si="0">SUM(G8,H8,I8)</f>
        <v>54.867004539390109</v>
      </c>
      <c r="G8" s="21">
        <v>26.312431271937385</v>
      </c>
      <c r="H8" s="21">
        <v>14.088956710622369</v>
      </c>
      <c r="I8" s="21">
        <v>14.465616556830355</v>
      </c>
      <c r="J8" s="22">
        <f t="shared" ref="J8:J11" si="1">IFERROR(G8/E8,0)</f>
        <v>0.10331882964952775</v>
      </c>
      <c r="K8" s="22">
        <f t="shared" ref="K8:K11" si="2">IFERROR(SUM(G8,H8)/E8,0)</f>
        <v>0.15864076106970942</v>
      </c>
      <c r="L8" s="23">
        <f t="shared" ref="L8:L11" si="3">IFERROR(SUM(G8,H8,I8)/E8,0)</f>
        <v>0.21544169129786842</v>
      </c>
      <c r="M8" s="4"/>
    </row>
    <row r="9" spans="1:13" x14ac:dyDescent="0.25">
      <c r="A9" s="17"/>
      <c r="B9" s="18">
        <v>71</v>
      </c>
      <c r="C9" s="19" t="s">
        <v>142</v>
      </c>
      <c r="D9" s="20">
        <v>1.18496</v>
      </c>
      <c r="E9" s="21">
        <v>1.18496</v>
      </c>
      <c r="F9" s="21">
        <f t="shared" si="0"/>
        <v>0.28492327389540151</v>
      </c>
      <c r="G9" s="21">
        <v>0.10424536652863026</v>
      </c>
      <c r="H9" s="21">
        <v>8.512972854077816E-2</v>
      </c>
      <c r="I9" s="21">
        <v>9.5548178825993091E-2</v>
      </c>
      <c r="J9" s="22">
        <f t="shared" si="1"/>
        <v>8.7973743019705522E-2</v>
      </c>
      <c r="K9" s="22">
        <f t="shared" si="2"/>
        <v>0.15981560142908488</v>
      </c>
      <c r="L9" s="23">
        <f t="shared" si="3"/>
        <v>0.24044969779182546</v>
      </c>
      <c r="M9" s="4"/>
    </row>
    <row r="10" spans="1:13" ht="15.75" thickBot="1" x14ac:dyDescent="0.3">
      <c r="A10" s="41" t="s">
        <v>214</v>
      </c>
      <c r="B10" s="58"/>
      <c r="C10" s="43"/>
      <c r="D10" s="44">
        <f ca="1">SUM(D11:OFFSET(D9,(MATCH("GOBIERNOS LOCALES",$A$8:$A$50,0)-MATCH("GOBIERNOS REGIONALES",$A$8:$A$50,0)),0))</f>
        <v>0</v>
      </c>
      <c r="E10" s="45">
        <f ca="1">SUM(E11:OFFSET(E9,(MATCH("GOBIERNOS LOCALES",$A$8:$A$50,0)-MATCH("GOBIERNOS REGIONALES",$A$8:$A$50,0)),0))</f>
        <v>0</v>
      </c>
      <c r="F10" s="45">
        <f ca="1">SUM(F11:OFFSET(F9,(MATCH("GOBIERNOS LOCALES",$A$8:$A$50,0)-MATCH("GOBIERNOS REGIONALES",$A$8:$A$50,0)),0))</f>
        <v>0</v>
      </c>
      <c r="G10" s="45">
        <f ca="1">SUM(G11:OFFSET(G9,(MATCH("GOBIERNOS LOCALES",$A$8:$A$50,0)-MATCH("GOBIERNOS REGIONALES",$A$8:$A$50,0)),0))</f>
        <v>0</v>
      </c>
      <c r="H10" s="45">
        <f ca="1">SUM(H11:OFFSET(H9,(MATCH("GOBIERNOS LOCALES",$A$8:$A$50,0)-MATCH("GOBIERNOS REGIONALES",$A$8:$A$50,0)),0))</f>
        <v>0</v>
      </c>
      <c r="I10" s="45">
        <f ca="1">SUM(I11:OFFSET(I9,(MATCH("GOBIERNOS LOCALES",$A$8:$A$50,0)-MATCH("GOBIERNOS REGIONALES",$A$8:$A$50,0)),0))</f>
        <v>0</v>
      </c>
      <c r="J10" s="46">
        <f ca="1">IFERROR(G10/E10,0)</f>
        <v>0</v>
      </c>
      <c r="K10" s="46">
        <f ca="1">IFERROR(SUM(G10,H10)/E10,0)</f>
        <v>0</v>
      </c>
      <c r="L10" s="47">
        <f ca="1">IFERROR(SUM(G10,H10,I10)/E10,0)</f>
        <v>0</v>
      </c>
      <c r="M10" s="4"/>
    </row>
    <row r="11" spans="1:13" x14ac:dyDescent="0.25">
      <c r="A11" t="s">
        <v>241</v>
      </c>
      <c r="D11" s="5"/>
      <c r="E11" s="5"/>
      <c r="F11" s="5">
        <f t="shared" si="0"/>
        <v>0</v>
      </c>
      <c r="G11" s="5"/>
      <c r="H11" s="5"/>
      <c r="I11" s="5"/>
      <c r="J11" s="4">
        <f t="shared" si="1"/>
        <v>0</v>
      </c>
      <c r="K11" s="4">
        <f t="shared" si="2"/>
        <v>0</v>
      </c>
      <c r="L11" s="4">
        <f t="shared" si="3"/>
        <v>0</v>
      </c>
      <c r="M11" s="4"/>
    </row>
    <row r="12" spans="1:13" x14ac:dyDescent="0.25">
      <c r="D12" s="5"/>
      <c r="E12" s="5"/>
      <c r="F12" s="5"/>
      <c r="G12" s="5"/>
      <c r="H12" s="5"/>
      <c r="I12" s="5"/>
      <c r="J12" s="4"/>
      <c r="K12" s="4"/>
      <c r="L12" s="4"/>
      <c r="M12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139</v>
      </c>
      <c r="B1" s="51" t="s">
        <v>98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2243</v>
      </c>
      <c r="N2" s="72" t="s">
        <v>2259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254.99418499999996</v>
      </c>
      <c r="E6" s="14">
        <f ca="1">SUM(E7:OFFSET(E7,50,0))</f>
        <v>255.85713699999997</v>
      </c>
      <c r="F6" s="14">
        <f ca="1">SUM(F7:OFFSET(F7,50,0))</f>
        <v>55.151927813285511</v>
      </c>
      <c r="G6" s="14">
        <f ca="1">SUM(G7:OFFSET(G7,50,0))</f>
        <v>26.416676638466015</v>
      </c>
      <c r="H6" s="14">
        <f ca="1">SUM(H7:OFFSET(H7,50,0))</f>
        <v>14.174086439163148</v>
      </c>
      <c r="I6" s="14">
        <f ca="1">SUM(I7:OFFSET(I7,50,0))</f>
        <v>14.561164735656348</v>
      </c>
      <c r="J6" s="15">
        <f ca="1">IFERROR(G6/E6,0)</f>
        <v>0.10324776141955351</v>
      </c>
      <c r="K6" s="15">
        <f ca="1">IFERROR(SUM(G6,H6)/E6,0)</f>
        <v>0.1586462021484637</v>
      </c>
      <c r="L6" s="16">
        <f ca="1">IFERROR(SUM(G6,H6,I6)/E6,0)</f>
        <v>0.21555751174252183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</v>
      </c>
      <c r="C7" s="19" t="s">
        <v>258</v>
      </c>
      <c r="D7" s="20">
        <v>0.25524799999999997</v>
      </c>
      <c r="E7" s="21">
        <v>0.25524799999999997</v>
      </c>
      <c r="F7" s="21">
        <f t="shared" ref="F7:F19" si="0">SUM(G7,H7,I7)</f>
        <v>0</v>
      </c>
      <c r="G7" s="21">
        <v>0</v>
      </c>
      <c r="H7" s="21">
        <v>0</v>
      </c>
      <c r="I7" s="21">
        <v>0</v>
      </c>
      <c r="J7" s="22">
        <f t="shared" ref="J7:J19" si="1">IFERROR(G7/E7,0)</f>
        <v>0</v>
      </c>
      <c r="K7" s="22">
        <f t="shared" ref="K7:K19" si="2">IFERROR(SUM(G7,H7)/E7,0)</f>
        <v>0</v>
      </c>
      <c r="L7" s="23">
        <f t="shared" ref="L7:L19" si="3">IFERROR(SUM(G7,H7,I7)/E7,0)</f>
        <v>0</v>
      </c>
      <c r="M7" s="4"/>
      <c r="N7" t="s">
        <v>270</v>
      </c>
      <c r="O7" s="5">
        <v>1.0100411921739578</v>
      </c>
      <c r="P7" s="71">
        <v>0.57868287533728835</v>
      </c>
    </row>
    <row r="8" spans="1:16" x14ac:dyDescent="0.25">
      <c r="A8" s="17"/>
      <c r="B8" s="55">
        <v>3</v>
      </c>
      <c r="C8" s="19" t="s">
        <v>260</v>
      </c>
      <c r="D8" s="20">
        <v>0.55900000000000005</v>
      </c>
      <c r="E8" s="21">
        <v>0.55900000000000005</v>
      </c>
      <c r="F8" s="21">
        <f t="shared" si="0"/>
        <v>1.9162549957400188E-2</v>
      </c>
      <c r="G8" s="21">
        <v>0</v>
      </c>
      <c r="H8" s="21">
        <v>9.5717501826584339E-3</v>
      </c>
      <c r="I8" s="21">
        <v>9.5907997747417539E-3</v>
      </c>
      <c r="J8" s="22">
        <f t="shared" si="1"/>
        <v>0</v>
      </c>
      <c r="K8" s="22">
        <f t="shared" si="2"/>
        <v>1.7122987804397912E-2</v>
      </c>
      <c r="L8" s="23">
        <f t="shared" si="3"/>
        <v>3.4280053591055792E-2</v>
      </c>
      <c r="M8" s="4"/>
      <c r="N8" t="s">
        <v>269</v>
      </c>
      <c r="O8" s="5">
        <v>0.42897379770874977</v>
      </c>
      <c r="P8" s="71">
        <v>0.332418260182965</v>
      </c>
    </row>
    <row r="9" spans="1:16" x14ac:dyDescent="0.25">
      <c r="A9" s="17"/>
      <c r="B9" s="55">
        <v>4</v>
      </c>
      <c r="C9" s="19" t="s">
        <v>261</v>
      </c>
      <c r="D9" s="20">
        <v>3.4168030000000003</v>
      </c>
      <c r="E9" s="21">
        <v>3.4168030000000003</v>
      </c>
      <c r="F9" s="21">
        <f t="shared" si="0"/>
        <v>0.20886768959462643</v>
      </c>
      <c r="G9" s="21">
        <v>2.3590000346302986E-2</v>
      </c>
      <c r="H9" s="21">
        <v>7.5835929019376636E-2</v>
      </c>
      <c r="I9" s="21">
        <v>0.10944176022894681</v>
      </c>
      <c r="J9" s="22">
        <f t="shared" si="1"/>
        <v>6.9041148542374215E-3</v>
      </c>
      <c r="K9" s="22">
        <f t="shared" si="2"/>
        <v>2.9099110883969492E-2</v>
      </c>
      <c r="L9" s="23">
        <f t="shared" si="3"/>
        <v>6.1129567491782937E-2</v>
      </c>
      <c r="M9" s="4"/>
      <c r="N9" t="s">
        <v>272</v>
      </c>
      <c r="O9" s="5">
        <v>53.16908538435564</v>
      </c>
      <c r="P9" s="71">
        <v>0.22006313749555217</v>
      </c>
    </row>
    <row r="10" spans="1:16" x14ac:dyDescent="0.25">
      <c r="A10" s="17"/>
      <c r="B10" s="55">
        <v>8</v>
      </c>
      <c r="C10" s="19" t="s">
        <v>265</v>
      </c>
      <c r="D10" s="20">
        <v>3.1443099999999999</v>
      </c>
      <c r="E10" s="21">
        <v>3.1443099999999999</v>
      </c>
      <c r="F10" s="21">
        <f t="shared" si="0"/>
        <v>0.24372979952022433</v>
      </c>
      <c r="G10" s="21">
        <v>1.8965799827128649E-2</v>
      </c>
      <c r="H10" s="21">
        <v>0.1787176001816988</v>
      </c>
      <c r="I10" s="21">
        <v>4.6046399511396885E-2</v>
      </c>
      <c r="J10" s="22">
        <f t="shared" si="1"/>
        <v>6.0317843428697076E-3</v>
      </c>
      <c r="K10" s="22">
        <f t="shared" si="2"/>
        <v>6.2870200460141482E-2</v>
      </c>
      <c r="L10" s="23">
        <f t="shared" si="3"/>
        <v>7.7514557890355704E-2</v>
      </c>
      <c r="M10" s="4"/>
      <c r="N10" t="s">
        <v>265</v>
      </c>
      <c r="O10" s="5">
        <v>0.24372979952022433</v>
      </c>
      <c r="P10" s="71">
        <v>7.7514557890355704E-2</v>
      </c>
    </row>
    <row r="11" spans="1:16" x14ac:dyDescent="0.25">
      <c r="A11" s="17"/>
      <c r="B11" s="55">
        <v>12</v>
      </c>
      <c r="C11" s="19" t="s">
        <v>269</v>
      </c>
      <c r="D11" s="20">
        <v>1.2904640000000001</v>
      </c>
      <c r="E11" s="21">
        <v>1.2904640000000001</v>
      </c>
      <c r="F11" s="21">
        <f t="shared" si="0"/>
        <v>0.42897379770874977</v>
      </c>
      <c r="G11" s="21">
        <v>0.13659719750285149</v>
      </c>
      <c r="H11" s="21">
        <v>0.12672699987888336</v>
      </c>
      <c r="I11" s="21">
        <v>0.16564960032701492</v>
      </c>
      <c r="J11" s="22">
        <f t="shared" si="1"/>
        <v>0.10585122677025588</v>
      </c>
      <c r="K11" s="22">
        <f t="shared" si="2"/>
        <v>0.20405388866464685</v>
      </c>
      <c r="L11" s="23">
        <f t="shared" si="3"/>
        <v>0.332418260182965</v>
      </c>
      <c r="M11" s="4"/>
      <c r="N11" t="s">
        <v>261</v>
      </c>
      <c r="O11" s="5">
        <v>0.20886768959462643</v>
      </c>
      <c r="P11" s="71">
        <v>6.1129567491782937E-2</v>
      </c>
    </row>
    <row r="12" spans="1:16" x14ac:dyDescent="0.25">
      <c r="A12" s="17"/>
      <c r="B12" s="55">
        <v>13</v>
      </c>
      <c r="C12" s="19" t="s">
        <v>270</v>
      </c>
      <c r="D12" s="20">
        <v>1.745414</v>
      </c>
      <c r="E12" s="21">
        <v>1.745414</v>
      </c>
      <c r="F12" s="21">
        <f t="shared" si="0"/>
        <v>1.0100411921739578</v>
      </c>
      <c r="G12" s="21">
        <v>0.24475399404764175</v>
      </c>
      <c r="H12" s="21">
        <v>0.30166869610548019</v>
      </c>
      <c r="I12" s="21">
        <v>0.46361850202083588</v>
      </c>
      <c r="J12" s="22">
        <f t="shared" si="1"/>
        <v>0.14022689977715416</v>
      </c>
      <c r="K12" s="22">
        <f t="shared" si="2"/>
        <v>0.31306193840150354</v>
      </c>
      <c r="L12" s="23">
        <f t="shared" si="3"/>
        <v>0.57868287533728835</v>
      </c>
      <c r="M12" s="4"/>
      <c r="N12" t="s">
        <v>280</v>
      </c>
      <c r="O12" s="5">
        <v>4.3167400639504194E-2</v>
      </c>
      <c r="P12" s="71">
        <v>5.3247136902234003E-2</v>
      </c>
    </row>
    <row r="13" spans="1:16" x14ac:dyDescent="0.25">
      <c r="A13" s="17"/>
      <c r="B13" s="55">
        <v>14</v>
      </c>
      <c r="C13" s="19" t="s">
        <v>271</v>
      </c>
      <c r="D13" s="20">
        <v>1.4056409999999999</v>
      </c>
      <c r="E13" s="21">
        <v>1.4056410000000004</v>
      </c>
      <c r="F13" s="21">
        <f t="shared" si="0"/>
        <v>0</v>
      </c>
      <c r="G13" s="21">
        <v>0</v>
      </c>
      <c r="H13" s="21">
        <v>0</v>
      </c>
      <c r="I13" s="21">
        <v>0</v>
      </c>
      <c r="J13" s="22">
        <f t="shared" si="1"/>
        <v>0</v>
      </c>
      <c r="K13" s="22">
        <f t="shared" si="2"/>
        <v>0</v>
      </c>
      <c r="L13" s="23">
        <f t="shared" si="3"/>
        <v>0</v>
      </c>
      <c r="M13" s="4"/>
      <c r="N13" t="s">
        <v>274</v>
      </c>
      <c r="O13" s="5">
        <v>9.9999997764825821E-3</v>
      </c>
      <c r="P13" s="71">
        <v>3.9215685397970906E-2</v>
      </c>
    </row>
    <row r="14" spans="1:16" x14ac:dyDescent="0.25">
      <c r="A14" s="17"/>
      <c r="B14" s="55">
        <v>15</v>
      </c>
      <c r="C14" s="19" t="s">
        <v>272</v>
      </c>
      <c r="D14" s="20">
        <v>240.74536999999998</v>
      </c>
      <c r="E14" s="21">
        <v>241.60832199999999</v>
      </c>
      <c r="F14" s="21">
        <f t="shared" si="0"/>
        <v>53.16908538435564</v>
      </c>
      <c r="G14" s="21">
        <v>25.99276964674209</v>
      </c>
      <c r="H14" s="21">
        <v>13.467056363793745</v>
      </c>
      <c r="I14" s="21">
        <v>13.709259373819805</v>
      </c>
      <c r="J14" s="22">
        <f t="shared" si="1"/>
        <v>0.10758226137070763</v>
      </c>
      <c r="K14" s="22">
        <f t="shared" si="2"/>
        <v>0.16332146874699058</v>
      </c>
      <c r="L14" s="23">
        <f t="shared" si="3"/>
        <v>0.22006313749555217</v>
      </c>
      <c r="M14" s="4"/>
      <c r="N14" t="s">
        <v>275</v>
      </c>
      <c r="O14" s="5">
        <v>1.8899999558925629E-2</v>
      </c>
      <c r="P14" s="71">
        <v>3.8189995350369231E-2</v>
      </c>
    </row>
    <row r="15" spans="1:16" x14ac:dyDescent="0.25">
      <c r="A15" s="17"/>
      <c r="B15" s="55">
        <v>17</v>
      </c>
      <c r="C15" s="19" t="s">
        <v>274</v>
      </c>
      <c r="D15" s="20">
        <v>0.255</v>
      </c>
      <c r="E15" s="21">
        <v>0.255</v>
      </c>
      <c r="F15" s="21">
        <f t="shared" si="0"/>
        <v>9.9999997764825821E-3</v>
      </c>
      <c r="G15" s="21">
        <v>0</v>
      </c>
      <c r="H15" s="21">
        <v>0</v>
      </c>
      <c r="I15" s="21">
        <v>9.9999997764825821E-3</v>
      </c>
      <c r="J15" s="22">
        <f t="shared" si="1"/>
        <v>0</v>
      </c>
      <c r="K15" s="22">
        <f t="shared" si="2"/>
        <v>0</v>
      </c>
      <c r="L15" s="23">
        <f t="shared" si="3"/>
        <v>3.9215685397970906E-2</v>
      </c>
      <c r="M15" s="4"/>
      <c r="N15" t="s">
        <v>260</v>
      </c>
      <c r="O15" s="5">
        <v>1.9162549957400188E-2</v>
      </c>
      <c r="P15" s="71">
        <v>3.4280053591055792E-2</v>
      </c>
    </row>
    <row r="16" spans="1:16" x14ac:dyDescent="0.25">
      <c r="A16" s="17"/>
      <c r="B16" s="55">
        <v>18</v>
      </c>
      <c r="C16" s="19" t="s">
        <v>275</v>
      </c>
      <c r="D16" s="20">
        <v>0.49489399999999995</v>
      </c>
      <c r="E16" s="21">
        <v>0.49489399999999995</v>
      </c>
      <c r="F16" s="21">
        <f t="shared" si="0"/>
        <v>1.8899999558925629E-2</v>
      </c>
      <c r="G16" s="21">
        <v>0</v>
      </c>
      <c r="H16" s="21">
        <v>3.0000000260770321E-3</v>
      </c>
      <c r="I16" s="21">
        <v>1.5899999532848597E-2</v>
      </c>
      <c r="J16" s="22">
        <f t="shared" si="1"/>
        <v>0</v>
      </c>
      <c r="K16" s="22">
        <f t="shared" si="2"/>
        <v>6.0619042180285725E-3</v>
      </c>
      <c r="L16" s="23">
        <f t="shared" si="3"/>
        <v>3.8189995350369231E-2</v>
      </c>
      <c r="M16" s="4"/>
      <c r="N16" t="s">
        <v>258</v>
      </c>
      <c r="O16" s="5">
        <v>0</v>
      </c>
      <c r="P16" s="71">
        <v>0</v>
      </c>
    </row>
    <row r="17" spans="1:16" x14ac:dyDescent="0.25">
      <c r="A17" s="17"/>
      <c r="B17" s="55">
        <v>20</v>
      </c>
      <c r="C17" s="19" t="s">
        <v>277</v>
      </c>
      <c r="D17" s="20">
        <v>0.67205599999999999</v>
      </c>
      <c r="E17" s="21">
        <v>0.67605599999999999</v>
      </c>
      <c r="F17" s="21">
        <f t="shared" si="0"/>
        <v>0</v>
      </c>
      <c r="G17" s="21">
        <v>0</v>
      </c>
      <c r="H17" s="21">
        <v>0</v>
      </c>
      <c r="I17" s="21">
        <v>0</v>
      </c>
      <c r="J17" s="22">
        <f t="shared" si="1"/>
        <v>0</v>
      </c>
      <c r="K17" s="22">
        <f t="shared" si="2"/>
        <v>0</v>
      </c>
      <c r="L17" s="23">
        <f t="shared" si="3"/>
        <v>0</v>
      </c>
      <c r="M17" s="4"/>
      <c r="N17" t="s">
        <v>271</v>
      </c>
      <c r="O17" s="5">
        <v>0</v>
      </c>
      <c r="P17" s="71">
        <v>0</v>
      </c>
    </row>
    <row r="18" spans="1:16" x14ac:dyDescent="0.25">
      <c r="A18" s="17"/>
      <c r="B18" s="55">
        <v>23</v>
      </c>
      <c r="C18" s="19" t="s">
        <v>280</v>
      </c>
      <c r="D18" s="20">
        <v>0.81069899999999984</v>
      </c>
      <c r="E18" s="21">
        <v>0.81069899999999984</v>
      </c>
      <c r="F18" s="21">
        <f t="shared" si="0"/>
        <v>4.3167400639504194E-2</v>
      </c>
      <c r="G18" s="21">
        <v>0</v>
      </c>
      <c r="H18" s="21">
        <v>1.150909997522831E-2</v>
      </c>
      <c r="I18" s="21">
        <v>3.1658300664275885E-2</v>
      </c>
      <c r="J18" s="22">
        <f t="shared" si="1"/>
        <v>0</v>
      </c>
      <c r="K18" s="22">
        <f t="shared" si="2"/>
        <v>1.4196514335441775E-2</v>
      </c>
      <c r="L18" s="23">
        <f t="shared" si="3"/>
        <v>5.3247136902234003E-2</v>
      </c>
      <c r="M18" s="4"/>
      <c r="N18" t="s">
        <v>277</v>
      </c>
      <c r="O18" s="5">
        <v>0</v>
      </c>
      <c r="P18" s="71">
        <v>0</v>
      </c>
    </row>
    <row r="19" spans="1:16" ht="15.75" thickBot="1" x14ac:dyDescent="0.3">
      <c r="A19" s="24"/>
      <c r="B19" s="56">
        <v>24</v>
      </c>
      <c r="C19" s="26" t="s">
        <v>281</v>
      </c>
      <c r="D19" s="27">
        <v>0.19928599999999999</v>
      </c>
      <c r="E19" s="28">
        <v>0.19528600000000002</v>
      </c>
      <c r="F19" s="28">
        <f t="shared" si="0"/>
        <v>0</v>
      </c>
      <c r="G19" s="28">
        <v>0</v>
      </c>
      <c r="H19" s="28">
        <v>0</v>
      </c>
      <c r="I19" s="28">
        <v>0</v>
      </c>
      <c r="J19" s="29">
        <f t="shared" si="1"/>
        <v>0</v>
      </c>
      <c r="K19" s="29">
        <f t="shared" si="2"/>
        <v>0</v>
      </c>
      <c r="L19" s="30">
        <f t="shared" si="3"/>
        <v>0</v>
      </c>
      <c r="M19" s="4"/>
      <c r="N19" t="s">
        <v>281</v>
      </c>
      <c r="O19" s="5">
        <v>0</v>
      </c>
      <c r="P19" s="71">
        <v>0</v>
      </c>
    </row>
    <row r="20" spans="1:16" x14ac:dyDescent="0.25">
      <c r="O20" s="5"/>
      <c r="P20" s="71"/>
    </row>
    <row r="21" spans="1:16" x14ac:dyDescent="0.25">
      <c r="O21" s="5"/>
      <c r="P21" s="71"/>
    </row>
    <row r="22" spans="1:16" x14ac:dyDescent="0.25">
      <c r="O22" s="5"/>
      <c r="P22" s="71"/>
    </row>
    <row r="23" spans="1:16" x14ac:dyDescent="0.25">
      <c r="O23" s="5"/>
      <c r="P23" s="71"/>
    </row>
    <row r="24" spans="1:16" x14ac:dyDescent="0.25">
      <c r="O24" s="5"/>
      <c r="P24" s="71"/>
    </row>
    <row r="25" spans="1:16" x14ac:dyDescent="0.25">
      <c r="O25" s="5"/>
      <c r="P25" s="71"/>
    </row>
    <row r="26" spans="1:16" x14ac:dyDescent="0.25">
      <c r="O26" s="5"/>
      <c r="P26" s="71"/>
    </row>
    <row r="27" spans="1:16" x14ac:dyDescent="0.25">
      <c r="O27" s="5"/>
      <c r="P27" s="71"/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workbookViewId="0">
      <selection activeCell="D7" sqref="D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139</v>
      </c>
      <c r="B1" s="49" t="s">
        <v>98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2244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254.99418499999996</v>
      </c>
      <c r="E6" s="14">
        <v>255.85713699999997</v>
      </c>
      <c r="F6" s="14">
        <v>55.151927813285511</v>
      </c>
      <c r="G6" s="14">
        <v>26.416676638466015</v>
      </c>
      <c r="H6" s="14">
        <v>14.174086439163148</v>
      </c>
      <c r="I6" s="14">
        <v>14.561164735656348</v>
      </c>
      <c r="J6" s="15">
        <v>0.10324776141955351</v>
      </c>
      <c r="K6" s="15">
        <v>0.1586462021484637</v>
      </c>
      <c r="L6" s="16">
        <v>0.21555751174252183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254.99418499999999</v>
      </c>
      <c r="E7" s="38">
        <f ca="1">SUM(E8:OFFSET(E6,MATCH("PROYECTOS",$A$8:$A$50,0),0))</f>
        <v>255.85713699999999</v>
      </c>
      <c r="F7" s="38">
        <f ca="1">SUM(F8:OFFSET(F6,MATCH("PROYECTOS",$A$8:$A$50,0),0))</f>
        <v>55.151927813285511</v>
      </c>
      <c r="G7" s="38">
        <f ca="1">SUM(G8:OFFSET(G6,MATCH("PROYECTOS",$A$8:$A$50,0),0))</f>
        <v>26.416676638466015</v>
      </c>
      <c r="H7" s="38">
        <f ca="1">SUM(H8:OFFSET(H6,MATCH("PROYECTOS",$A$8:$A$50,0),0))</f>
        <v>14.174086439163148</v>
      </c>
      <c r="I7" s="38">
        <f ca="1">SUM(I8:OFFSET(I6,MATCH("PROYECTOS",$A$8:$A$50,0),0))</f>
        <v>14.561164735656348</v>
      </c>
      <c r="J7" s="39">
        <f ca="1">IFERROR(G7/E7,0)</f>
        <v>0.10324776141955351</v>
      </c>
      <c r="K7" s="39">
        <f ca="1">IFERROR(SUM(G7,H7)/E7,0)</f>
        <v>0.15864620214846367</v>
      </c>
      <c r="L7" s="40">
        <f ca="1">IFERROR(SUM(G7,H7,I7)/E7,0)</f>
        <v>0.2155575117425218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5.123043</v>
      </c>
      <c r="E8" s="21">
        <v>5.123043</v>
      </c>
      <c r="F8" s="21">
        <f t="shared" ref="F8:F11" si="0">SUM(G8,H8,I8)</f>
        <v>7.4187496735248715E-2</v>
      </c>
      <c r="G8" s="21">
        <v>0</v>
      </c>
      <c r="H8" s="21">
        <v>0</v>
      </c>
      <c r="I8" s="21">
        <v>7.4187496735248715E-2</v>
      </c>
      <c r="J8" s="22">
        <f t="shared" ref="J8:J12" si="1">IFERROR(G8/E8,0)</f>
        <v>0</v>
      </c>
      <c r="K8" s="22">
        <f t="shared" ref="K8:K12" si="2">IFERROR(SUM(G8,H8)/E8,0)</f>
        <v>0</v>
      </c>
      <c r="L8" s="23">
        <f t="shared" ref="L8:L12" si="3">IFERROR(SUM(G8,H8,I8)/E8,0)</f>
        <v>1.4481138794901529E-2</v>
      </c>
      <c r="M8" s="4"/>
    </row>
    <row r="9" spans="1:13" ht="25.5" x14ac:dyDescent="0.25">
      <c r="A9" s="17"/>
      <c r="B9" s="19">
        <v>3000763</v>
      </c>
      <c r="C9" s="19" t="s">
        <v>2246</v>
      </c>
      <c r="D9" s="20">
        <v>0.02</v>
      </c>
      <c r="E9" s="21">
        <v>0.02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</row>
    <row r="10" spans="1:13" ht="25.5" x14ac:dyDescent="0.25">
      <c r="A10" s="17"/>
      <c r="B10" s="19">
        <v>3000764</v>
      </c>
      <c r="C10" s="19" t="s">
        <v>2247</v>
      </c>
      <c r="D10" s="20">
        <v>246.03298599999999</v>
      </c>
      <c r="E10" s="21">
        <v>246.895938</v>
      </c>
      <c r="F10" s="21">
        <f t="shared" si="0"/>
        <v>54.123440436991586</v>
      </c>
      <c r="G10" s="21">
        <v>26.069950604425685</v>
      </c>
      <c r="H10" s="21">
        <v>13.780442200682955</v>
      </c>
      <c r="I10" s="21">
        <v>14.273047631882946</v>
      </c>
      <c r="J10" s="22">
        <f t="shared" si="1"/>
        <v>0.10559084452991561</v>
      </c>
      <c r="K10" s="22">
        <f t="shared" si="2"/>
        <v>0.16140562347003312</v>
      </c>
      <c r="L10" s="23">
        <f t="shared" si="3"/>
        <v>0.21921559696535625</v>
      </c>
      <c r="M10" s="4"/>
    </row>
    <row r="11" spans="1:13" ht="38.25" x14ac:dyDescent="0.25">
      <c r="A11" s="17"/>
      <c r="B11" s="19">
        <v>3000765</v>
      </c>
      <c r="C11" s="19" t="s">
        <v>2248</v>
      </c>
      <c r="D11" s="20">
        <v>3.8181559999999997</v>
      </c>
      <c r="E11" s="21">
        <v>3.8181559999999992</v>
      </c>
      <c r="F11" s="21">
        <f t="shared" si="0"/>
        <v>0.95429987955867546</v>
      </c>
      <c r="G11" s="21">
        <v>0.34672603404032998</v>
      </c>
      <c r="H11" s="21">
        <v>0.39364423848019214</v>
      </c>
      <c r="I11" s="21">
        <v>0.21392960703815334</v>
      </c>
      <c r="J11" s="22">
        <f t="shared" si="1"/>
        <v>9.0809813438824938E-2</v>
      </c>
      <c r="K11" s="22">
        <f t="shared" si="2"/>
        <v>0.19390781113200253</v>
      </c>
      <c r="L11" s="23">
        <f t="shared" si="3"/>
        <v>0.2499373727942692</v>
      </c>
      <c r="M11" s="4"/>
    </row>
    <row r="12" spans="1:13" ht="15.75" thickBot="1" x14ac:dyDescent="0.3">
      <c r="A12" s="41" t="s">
        <v>302</v>
      </c>
      <c r="B12" s="43"/>
      <c r="C12" s="43"/>
      <c r="D12" s="44">
        <f ca="1">OFFSET(D12,-MATCH("PROYECTOS",$A$8:$A$50,0)-1,0)-(OFFSET(D12,-MATCH("PROYECTOS",$A$8:$A$50,0),0))</f>
        <v>0</v>
      </c>
      <c r="E12" s="45">
        <f t="shared" ref="E12:I12" ca="1" si="4">OFFSET(E12,-MATCH("PROYECTOS",$A$8:$A$50,0)-1,0)-(OFFSET(E12,-MATCH("PROYECTOS",$A$8:$A$50,0),0))</f>
        <v>0</v>
      </c>
      <c r="F12" s="45">
        <f t="shared" ca="1" si="4"/>
        <v>0</v>
      </c>
      <c r="G12" s="45">
        <f t="shared" ca="1" si="4"/>
        <v>0</v>
      </c>
      <c r="H12" s="45">
        <f t="shared" ca="1" si="4"/>
        <v>0</v>
      </c>
      <c r="I12" s="45">
        <f t="shared" ca="1" si="4"/>
        <v>0</v>
      </c>
      <c r="J12" s="46">
        <f t="shared" ca="1" si="1"/>
        <v>0</v>
      </c>
      <c r="K12" s="46">
        <f t="shared" ca="1" si="2"/>
        <v>0</v>
      </c>
      <c r="L12" s="47">
        <f t="shared" ca="1" si="3"/>
        <v>0</v>
      </c>
      <c r="M12" s="4"/>
    </row>
    <row r="13" spans="1:13" ht="15.75" thickBot="1" x14ac:dyDescent="0.3"/>
    <row r="14" spans="1:13" ht="15.75" thickBot="1" x14ac:dyDescent="0.3">
      <c r="A14" s="89" t="s">
        <v>324</v>
      </c>
      <c r="B14" s="90"/>
      <c r="C14" s="90"/>
      <c r="D14" s="91"/>
    </row>
    <row r="15" spans="1:13" ht="15.75" thickBot="1" x14ac:dyDescent="0.3">
      <c r="A15" s="1" t="s">
        <v>2260</v>
      </c>
    </row>
    <row r="16" spans="1:13" ht="45" customHeight="1" x14ac:dyDescent="0.25">
      <c r="A16" s="82" t="s">
        <v>326</v>
      </c>
      <c r="B16" s="83"/>
      <c r="C16" s="83"/>
      <c r="D16" s="94" t="s">
        <v>327</v>
      </c>
    </row>
    <row r="17" spans="1:4" ht="15.75" thickBot="1" x14ac:dyDescent="0.3">
      <c r="A17" s="92"/>
      <c r="B17" s="93"/>
      <c r="C17" s="93"/>
      <c r="D17" s="95"/>
    </row>
    <row r="18" spans="1:4" x14ac:dyDescent="0.25">
      <c r="A18" s="17"/>
      <c r="B18" s="19">
        <v>3000001</v>
      </c>
      <c r="C18" s="19" t="s">
        <v>284</v>
      </c>
      <c r="D18" s="23">
        <v>1.4481138794901529E-2</v>
      </c>
    </row>
    <row r="19" spans="1:4" ht="25.5" x14ac:dyDescent="0.25">
      <c r="A19" s="17"/>
      <c r="B19" s="19">
        <v>3000763</v>
      </c>
      <c r="C19" s="19" t="s">
        <v>2246</v>
      </c>
      <c r="D19" s="23">
        <v>0</v>
      </c>
    </row>
    <row r="20" spans="1:4" ht="25.5" x14ac:dyDescent="0.25">
      <c r="A20" s="17"/>
      <c r="B20" s="19">
        <v>3000764</v>
      </c>
      <c r="C20" s="19" t="s">
        <v>2247</v>
      </c>
      <c r="D20" s="23">
        <v>0.21921559696535625</v>
      </c>
    </row>
    <row r="21" spans="1:4" ht="39" thickBot="1" x14ac:dyDescent="0.3">
      <c r="A21" s="24"/>
      <c r="B21" s="26">
        <v>3000765</v>
      </c>
      <c r="C21" s="26" t="s">
        <v>2248</v>
      </c>
      <c r="D21" s="30">
        <v>0.2499373727942692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"/>
  <sheetViews>
    <sheetView workbookViewId="0">
      <selection activeCell="I12" sqref="I12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8" max="9" width="12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139</v>
      </c>
      <c r="B1" s="49" t="s">
        <v>98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2245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254.99418499999996</v>
      </c>
      <c r="I6" s="14">
        <v>255.85713699999997</v>
      </c>
      <c r="J6" s="14">
        <v>55.151927813285511</v>
      </c>
      <c r="K6" s="14">
        <v>26.416676638466015</v>
      </c>
      <c r="L6" s="14">
        <v>14.174086439163148</v>
      </c>
      <c r="M6" s="14">
        <v>14.561164735656348</v>
      </c>
      <c r="N6" s="15">
        <v>0.10324776141955351</v>
      </c>
      <c r="O6" s="15">
        <v>0.1586462021484637</v>
      </c>
      <c r="P6" s="16">
        <v>0.21555751174252183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SUM(H8:OFFSET(H6,MATCH("PROYECTOS",$A$8:$A$19,0),0))</f>
        <v>254.99418499999999</v>
      </c>
      <c r="I7" s="38">
        <f ca="1">SUM(I8:OFFSET(I6,MATCH("PROYECTOS",$A$8:$A$19,0),0))</f>
        <v>255.85713699999999</v>
      </c>
      <c r="J7" s="38">
        <f ca="1">SUM(J8:OFFSET(J6,MATCH("PROYECTOS",$A$8:$A$19,0),0))</f>
        <v>55.151927813285511</v>
      </c>
      <c r="K7" s="38">
        <f ca="1">SUM(K8:OFFSET(K6,MATCH("PROYECTOS",$A$8:$A$19,0),0))</f>
        <v>26.416676638466015</v>
      </c>
      <c r="L7" s="38">
        <f ca="1">SUM(L8:OFFSET(L6,MATCH("PROYECTOS",$A$8:$A$19,0),0))</f>
        <v>14.174086439163148</v>
      </c>
      <c r="M7" s="38">
        <f ca="1">SUM(M8:OFFSET(M6,MATCH("PROYECTOS",$A$8:$A$19,0),0))</f>
        <v>14.561164735656348</v>
      </c>
      <c r="N7" s="39">
        <f ca="1">IFERROR(K7/I7,0)</f>
        <v>0.10324776141955351</v>
      </c>
      <c r="O7" s="39">
        <f ca="1">IFERROR(SUM(K7,L7)/I7,0)</f>
        <v>0.15864620214846367</v>
      </c>
      <c r="P7" s="40">
        <f ca="1">IFERROR(SUM(K7,L7,M7)/I7,0)</f>
        <v>0.2155575117425218</v>
      </c>
      <c r="Q7" s="64"/>
      <c r="R7" s="38"/>
      <c r="S7" s="40"/>
    </row>
    <row r="8" spans="1:19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1</v>
      </c>
      <c r="G8" s="19" t="s">
        <v>539</v>
      </c>
      <c r="H8" s="20">
        <v>4.9087829999999997</v>
      </c>
      <c r="I8" s="21">
        <v>4.9125329999999998</v>
      </c>
      <c r="J8" s="21">
        <f t="shared" ref="J8:J18" si="0">SUM(K8,L8,M8)</f>
        <v>0</v>
      </c>
      <c r="K8" s="21">
        <v>0</v>
      </c>
      <c r="L8" s="21">
        <v>0</v>
      </c>
      <c r="M8" s="21">
        <v>0</v>
      </c>
      <c r="N8" s="22">
        <f t="shared" ref="N8:N18" si="1">IFERROR(K8/I8,0)</f>
        <v>0</v>
      </c>
      <c r="O8" s="22">
        <f t="shared" ref="O8:O18" si="2">IFERROR(SUM(K8,L8)/I8,0)</f>
        <v>0</v>
      </c>
      <c r="P8" s="23">
        <f t="shared" ref="P8:P18" si="3">IFERROR(SUM(K8,L8,M8)/I8,0)</f>
        <v>0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5003032</v>
      </c>
      <c r="C9" s="19" t="s">
        <v>521</v>
      </c>
      <c r="D9" s="68">
        <v>3000001</v>
      </c>
      <c r="E9" s="19" t="s">
        <v>284</v>
      </c>
      <c r="F9" s="69">
        <v>60</v>
      </c>
      <c r="G9" s="19" t="s">
        <v>318</v>
      </c>
      <c r="H9" s="20">
        <v>0.21426000000000001</v>
      </c>
      <c r="I9" s="21">
        <v>0.21051</v>
      </c>
      <c r="J9" s="21">
        <f t="shared" si="0"/>
        <v>7.4187496735248715E-2</v>
      </c>
      <c r="K9" s="21">
        <v>0</v>
      </c>
      <c r="L9" s="21">
        <v>0</v>
      </c>
      <c r="M9" s="21">
        <v>7.4187496735248715E-2</v>
      </c>
      <c r="N9" s="22">
        <f t="shared" si="1"/>
        <v>0</v>
      </c>
      <c r="O9" s="22">
        <f t="shared" si="2"/>
        <v>0</v>
      </c>
      <c r="P9" s="23">
        <f t="shared" si="3"/>
        <v>0.35241792188137722</v>
      </c>
      <c r="Q9" s="70">
        <v>0</v>
      </c>
      <c r="R9" s="21">
        <v>0</v>
      </c>
      <c r="S9" s="23">
        <f t="shared" ref="S9:S18" si="4">IFERROR(R9/Q9,0)</f>
        <v>0</v>
      </c>
    </row>
    <row r="10" spans="1:19" ht="51" x14ac:dyDescent="0.25">
      <c r="A10" s="17"/>
      <c r="B10" s="19">
        <v>5005759</v>
      </c>
      <c r="C10" s="19" t="s">
        <v>2249</v>
      </c>
      <c r="D10" s="68">
        <v>3000763</v>
      </c>
      <c r="E10" s="19" t="s">
        <v>2246</v>
      </c>
      <c r="F10" s="69">
        <v>259</v>
      </c>
      <c r="G10" s="19" t="s">
        <v>402</v>
      </c>
      <c r="H10" s="20">
        <v>0.02</v>
      </c>
      <c r="I10" s="21">
        <v>0.02</v>
      </c>
      <c r="J10" s="21">
        <f t="shared" si="0"/>
        <v>0</v>
      </c>
      <c r="K10" s="21">
        <v>0</v>
      </c>
      <c r="L10" s="21">
        <v>0</v>
      </c>
      <c r="M10" s="21">
        <v>0</v>
      </c>
      <c r="N10" s="22">
        <f t="shared" si="1"/>
        <v>0</v>
      </c>
      <c r="O10" s="22">
        <f t="shared" si="2"/>
        <v>0</v>
      </c>
      <c r="P10" s="23">
        <f t="shared" si="3"/>
        <v>0</v>
      </c>
      <c r="Q10" s="70">
        <v>0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5005760</v>
      </c>
      <c r="C11" s="19" t="s">
        <v>2250</v>
      </c>
      <c r="D11" s="68">
        <v>3000764</v>
      </c>
      <c r="E11" s="19" t="s">
        <v>2247</v>
      </c>
      <c r="F11" s="69">
        <v>60</v>
      </c>
      <c r="G11" s="19" t="s">
        <v>318</v>
      </c>
      <c r="H11" s="20">
        <v>2.2742130000000005</v>
      </c>
      <c r="I11" s="21">
        <v>2.2742130000000005</v>
      </c>
      <c r="J11" s="21">
        <f t="shared" si="0"/>
        <v>0.45299078163225204</v>
      </c>
      <c r="K11" s="21">
        <v>0.1348294869530946</v>
      </c>
      <c r="L11" s="21">
        <v>0.17807305685710162</v>
      </c>
      <c r="M11" s="21">
        <v>0.14008823782205582</v>
      </c>
      <c r="N11" s="22">
        <f t="shared" si="1"/>
        <v>5.9286217673144327E-2</v>
      </c>
      <c r="O11" s="22">
        <f t="shared" si="2"/>
        <v>0.13758717578793023</v>
      </c>
      <c r="P11" s="23">
        <f t="shared" si="3"/>
        <v>0.19918573222132313</v>
      </c>
      <c r="Q11" s="70">
        <v>232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5005761</v>
      </c>
      <c r="C12" s="19" t="s">
        <v>2251</v>
      </c>
      <c r="D12" s="68">
        <v>3000764</v>
      </c>
      <c r="E12" s="19" t="s">
        <v>2247</v>
      </c>
      <c r="F12" s="69">
        <v>87</v>
      </c>
      <c r="G12" s="19" t="s">
        <v>403</v>
      </c>
      <c r="H12" s="20">
        <v>1.9959999999999999E-2</v>
      </c>
      <c r="I12" s="21">
        <v>1.9959999999999999E-2</v>
      </c>
      <c r="J12" s="21">
        <f t="shared" si="0"/>
        <v>4.0650001028552651E-3</v>
      </c>
      <c r="K12" s="21">
        <v>0</v>
      </c>
      <c r="L12" s="21">
        <v>1.4600000577047467E-3</v>
      </c>
      <c r="M12" s="21">
        <v>2.6050000451505184E-3</v>
      </c>
      <c r="N12" s="22">
        <f t="shared" si="1"/>
        <v>0</v>
      </c>
      <c r="O12" s="22">
        <f t="shared" si="2"/>
        <v>7.3146295476189727E-2</v>
      </c>
      <c r="P12" s="23">
        <f t="shared" si="3"/>
        <v>0.20365731978232793</v>
      </c>
      <c r="Q12" s="70">
        <v>5820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5005762</v>
      </c>
      <c r="C13" s="19" t="s">
        <v>2252</v>
      </c>
      <c r="D13" s="68">
        <v>3000764</v>
      </c>
      <c r="E13" s="19" t="s">
        <v>2247</v>
      </c>
      <c r="F13" s="69">
        <v>60</v>
      </c>
      <c r="G13" s="19" t="s">
        <v>318</v>
      </c>
      <c r="H13" s="20">
        <v>1.3867700000000001</v>
      </c>
      <c r="I13" s="21">
        <v>1.3867700000000001</v>
      </c>
      <c r="J13" s="21">
        <f t="shared" si="0"/>
        <v>0.10259750112891197</v>
      </c>
      <c r="K13" s="21">
        <v>5.5897500365972519E-2</v>
      </c>
      <c r="L13" s="21">
        <v>0</v>
      </c>
      <c r="M13" s="21">
        <v>4.6700000762939453E-2</v>
      </c>
      <c r="N13" s="22">
        <f t="shared" si="1"/>
        <v>4.0307693680979917E-2</v>
      </c>
      <c r="O13" s="22">
        <f t="shared" si="2"/>
        <v>4.0307693680979917E-2</v>
      </c>
      <c r="P13" s="23">
        <f t="shared" si="3"/>
        <v>7.3983069383468034E-2</v>
      </c>
      <c r="Q13" s="70">
        <v>0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5005763</v>
      </c>
      <c r="C14" s="19" t="s">
        <v>2253</v>
      </c>
      <c r="D14" s="68">
        <v>3000764</v>
      </c>
      <c r="E14" s="19" t="s">
        <v>2247</v>
      </c>
      <c r="F14" s="69">
        <v>117</v>
      </c>
      <c r="G14" s="19" t="s">
        <v>818</v>
      </c>
      <c r="H14" s="20">
        <v>239.78210300000001</v>
      </c>
      <c r="I14" s="21">
        <v>240.46135600000002</v>
      </c>
      <c r="J14" s="21">
        <f t="shared" si="0"/>
        <v>53.241813946488037</v>
      </c>
      <c r="K14" s="21">
        <v>25.879223617106618</v>
      </c>
      <c r="L14" s="21">
        <v>13.541144675424221</v>
      </c>
      <c r="M14" s="21">
        <v>13.821445653957198</v>
      </c>
      <c r="N14" s="22">
        <f t="shared" si="1"/>
        <v>0.10762321250948371</v>
      </c>
      <c r="O14" s="22">
        <f t="shared" si="2"/>
        <v>0.16393639688420802</v>
      </c>
      <c r="P14" s="23">
        <f t="shared" si="3"/>
        <v>0.22141526119684707</v>
      </c>
      <c r="Q14" s="70">
        <v>65</v>
      </c>
      <c r="R14" s="21">
        <v>0</v>
      </c>
      <c r="S14" s="23">
        <f t="shared" si="4"/>
        <v>0</v>
      </c>
    </row>
    <row r="15" spans="1:19" ht="25.5" x14ac:dyDescent="0.25">
      <c r="A15" s="17"/>
      <c r="B15" s="19">
        <v>5005765</v>
      </c>
      <c r="C15" s="19" t="s">
        <v>2254</v>
      </c>
      <c r="D15" s="68">
        <v>3000764</v>
      </c>
      <c r="E15" s="19" t="s">
        <v>2247</v>
      </c>
      <c r="F15" s="69">
        <v>112</v>
      </c>
      <c r="G15" s="19" t="s">
        <v>840</v>
      </c>
      <c r="H15" s="20">
        <v>1.8767690000000001</v>
      </c>
      <c r="I15" s="21">
        <v>1.8931690000000001</v>
      </c>
      <c r="J15" s="21">
        <f t="shared" si="0"/>
        <v>5.2038948284462094E-2</v>
      </c>
      <c r="K15" s="21">
        <v>0</v>
      </c>
      <c r="L15" s="21">
        <v>5.9394997078925371E-3</v>
      </c>
      <c r="M15" s="21">
        <v>4.6099448576569557E-2</v>
      </c>
      <c r="N15" s="22">
        <f t="shared" si="1"/>
        <v>0</v>
      </c>
      <c r="O15" s="22">
        <f t="shared" si="2"/>
        <v>3.1373320120351308E-3</v>
      </c>
      <c r="P15" s="23">
        <f t="shared" si="3"/>
        <v>2.7487745829591594E-2</v>
      </c>
      <c r="Q15" s="70">
        <v>0</v>
      </c>
      <c r="R15" s="21">
        <v>0</v>
      </c>
      <c r="S15" s="23">
        <f t="shared" si="4"/>
        <v>0</v>
      </c>
    </row>
    <row r="16" spans="1:19" ht="25.5" x14ac:dyDescent="0.25">
      <c r="A16" s="17"/>
      <c r="B16" s="19">
        <v>5005766</v>
      </c>
      <c r="C16" s="19" t="s">
        <v>2255</v>
      </c>
      <c r="D16" s="68">
        <v>3000764</v>
      </c>
      <c r="E16" s="19" t="s">
        <v>2247</v>
      </c>
      <c r="F16" s="69">
        <v>421</v>
      </c>
      <c r="G16" s="19" t="s">
        <v>546</v>
      </c>
      <c r="H16" s="20">
        <v>0.69317099999999998</v>
      </c>
      <c r="I16" s="21">
        <v>0.86046999999999985</v>
      </c>
      <c r="J16" s="21">
        <f t="shared" si="0"/>
        <v>0.26993425935506821</v>
      </c>
      <c r="K16" s="21">
        <v>0</v>
      </c>
      <c r="L16" s="21">
        <v>5.3824968636035919E-2</v>
      </c>
      <c r="M16" s="21">
        <v>0.21610929071903229</v>
      </c>
      <c r="N16" s="22">
        <f t="shared" si="1"/>
        <v>0</v>
      </c>
      <c r="O16" s="22">
        <f t="shared" si="2"/>
        <v>6.2552986897899898E-2</v>
      </c>
      <c r="P16" s="23">
        <f t="shared" si="3"/>
        <v>0.31370560200247338</v>
      </c>
      <c r="Q16" s="70">
        <v>0</v>
      </c>
      <c r="R16" s="21">
        <v>0</v>
      </c>
      <c r="S16" s="23">
        <f t="shared" si="4"/>
        <v>0</v>
      </c>
    </row>
    <row r="17" spans="1:19" ht="38.25" x14ac:dyDescent="0.25">
      <c r="A17" s="17"/>
      <c r="B17" s="19">
        <v>5005767</v>
      </c>
      <c r="C17" s="19" t="s">
        <v>2256</v>
      </c>
      <c r="D17" s="68">
        <v>3000765</v>
      </c>
      <c r="E17" s="19" t="s">
        <v>2248</v>
      </c>
      <c r="F17" s="69">
        <v>60</v>
      </c>
      <c r="G17" s="19" t="s">
        <v>318</v>
      </c>
      <c r="H17" s="20">
        <v>0.31815600000000005</v>
      </c>
      <c r="I17" s="21">
        <v>0.31815600000000005</v>
      </c>
      <c r="J17" s="21">
        <f t="shared" si="0"/>
        <v>0.14269499480724335</v>
      </c>
      <c r="K17" s="21">
        <v>0</v>
      </c>
      <c r="L17" s="21">
        <v>0.14269499480724335</v>
      </c>
      <c r="M17" s="21">
        <v>0</v>
      </c>
      <c r="N17" s="22">
        <f t="shared" si="1"/>
        <v>0</v>
      </c>
      <c r="O17" s="22">
        <f t="shared" si="2"/>
        <v>0.44850637676876542</v>
      </c>
      <c r="P17" s="23">
        <f t="shared" si="3"/>
        <v>0.44850637676876542</v>
      </c>
      <c r="Q17" s="70">
        <v>0</v>
      </c>
      <c r="R17" s="21">
        <v>0</v>
      </c>
      <c r="S17" s="23">
        <f t="shared" si="4"/>
        <v>0</v>
      </c>
    </row>
    <row r="18" spans="1:19" ht="51" x14ac:dyDescent="0.25">
      <c r="A18" s="17"/>
      <c r="B18" s="19">
        <v>5005768</v>
      </c>
      <c r="C18" s="19" t="s">
        <v>2257</v>
      </c>
      <c r="D18" s="68">
        <v>3000765</v>
      </c>
      <c r="E18" s="19" t="s">
        <v>2248</v>
      </c>
      <c r="F18" s="69">
        <v>453</v>
      </c>
      <c r="G18" s="19" t="s">
        <v>2258</v>
      </c>
      <c r="H18" s="20">
        <v>3.4999999999999996</v>
      </c>
      <c r="I18" s="21">
        <v>3.4999999999999991</v>
      </c>
      <c r="J18" s="21">
        <f t="shared" si="0"/>
        <v>0.81160488475143211</v>
      </c>
      <c r="K18" s="21">
        <v>0.34672603404032998</v>
      </c>
      <c r="L18" s="21">
        <v>0.2509492436729488</v>
      </c>
      <c r="M18" s="21">
        <v>0.21392960703815334</v>
      </c>
      <c r="N18" s="22">
        <f t="shared" si="1"/>
        <v>9.9064581154380021E-2</v>
      </c>
      <c r="O18" s="22">
        <f t="shared" si="2"/>
        <v>0.17076436506093684</v>
      </c>
      <c r="P18" s="23">
        <f t="shared" si="3"/>
        <v>0.23188710992898065</v>
      </c>
      <c r="Q18" s="70">
        <v>0</v>
      </c>
      <c r="R18" s="21">
        <v>0</v>
      </c>
      <c r="S18" s="23">
        <f t="shared" si="4"/>
        <v>0</v>
      </c>
    </row>
    <row r="19" spans="1:19" ht="15.75" thickBot="1" x14ac:dyDescent="0.3">
      <c r="A19" s="41" t="s">
        <v>302</v>
      </c>
      <c r="B19" s="43"/>
      <c r="C19" s="43"/>
      <c r="D19" s="65"/>
      <c r="E19" s="43"/>
      <c r="F19" s="66"/>
      <c r="G19" s="43"/>
      <c r="H19" s="44">
        <f ca="1">OFFSET(H19,-MATCH("PROYECTOS",$A$8:$A$57,0)-1,0)-(OFFSET(H19,-MATCH("PROYECTOS",$A$8:$A$57,0),0))</f>
        <v>0</v>
      </c>
      <c r="I19" s="45">
        <f ca="1">OFFSET(I19,-MATCH("PROYECTOS",$A$8:$A$57,0)-1,0)-(OFFSET(I19,-MATCH("PROYECTOS",$A$8:$A$57,0),0))</f>
        <v>0</v>
      </c>
      <c r="J19" s="45">
        <f ca="1">OFFSET(J19,-MATCH("PROYECTOS",$A$8:$A$57,0)-1,0)-(OFFSET(J19,-MATCH("PROYECTOS",$A$8:$A$57,0),0))</f>
        <v>0</v>
      </c>
      <c r="K19" s="45">
        <v>0</v>
      </c>
      <c r="L19" s="45">
        <v>0</v>
      </c>
      <c r="M19" s="45">
        <v>0</v>
      </c>
      <c r="N19" s="46">
        <f ca="1">IFERROR(K19/I19,0)</f>
        <v>0</v>
      </c>
      <c r="O19" s="46">
        <f ca="1">IFERROR(SUM(K19,L19)/I19,0)</f>
        <v>0</v>
      </c>
      <c r="P19" s="47">
        <f ca="1">IFERROR(SUM(K19,L19,M19)/I19,0)</f>
        <v>0</v>
      </c>
      <c r="Q19" s="67"/>
      <c r="R19" s="45"/>
      <c r="S19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D7" sqref="D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140</v>
      </c>
      <c r="B1" s="50" t="s">
        <v>99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2261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35.212091000000001</v>
      </c>
      <c r="E6" s="14">
        <v>42.800837999999999</v>
      </c>
      <c r="F6" s="14">
        <v>8.5196524785642396</v>
      </c>
      <c r="G6" s="14">
        <v>3.6499896982277278</v>
      </c>
      <c r="H6" s="14">
        <v>2.3970522754971171</v>
      </c>
      <c r="I6" s="14">
        <v>2.4726105048393947</v>
      </c>
      <c r="J6" s="15">
        <v>8.5278463431667575E-2</v>
      </c>
      <c r="K6" s="15">
        <v>0.1412832611764481</v>
      </c>
      <c r="L6" s="16">
        <v>0.19905340354701093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35.212091000000001</v>
      </c>
      <c r="E7" s="38">
        <f ca="1">SUM(E8:OFFSET(E6,MATCH("GOBIERNOS REGIONALES",$A$8:$A$50,0),0))</f>
        <v>42.800838000000006</v>
      </c>
      <c r="F7" s="38">
        <f ca="1">SUM(F8:OFFSET(F6,MATCH("GOBIERNOS REGIONALES",$A$8:$A$50,0),0))</f>
        <v>8.5196524785642396</v>
      </c>
      <c r="G7" s="38">
        <f ca="1">SUM(G8:OFFSET(G6,MATCH("GOBIERNOS REGIONALES",$A$8:$A$50,0),0))</f>
        <v>3.6499896982277278</v>
      </c>
      <c r="H7" s="38">
        <f ca="1">SUM(H8:OFFSET(H6,MATCH("GOBIERNOS REGIONALES",$A$8:$A$50,0),0))</f>
        <v>2.3970522754971171</v>
      </c>
      <c r="I7" s="38">
        <f ca="1">SUM(I8:OFFSET(I6,MATCH("GOBIERNOS REGIONALES",$A$8:$A$50,0),0))</f>
        <v>2.4726105048393947</v>
      </c>
      <c r="J7" s="39">
        <f ca="1">IFERROR(G7/E7,0)</f>
        <v>8.5278463431667562E-2</v>
      </c>
      <c r="K7" s="39">
        <f ca="1">IFERROR(SUM(G7,H7)/E7,0)</f>
        <v>0.1412832611764481</v>
      </c>
      <c r="L7" s="40">
        <f ca="1">IFERROR(SUM(G7,H7,I7)/E7,0)</f>
        <v>0.1990534035470109</v>
      </c>
      <c r="M7" s="4"/>
    </row>
    <row r="8" spans="1:13" x14ac:dyDescent="0.25">
      <c r="A8" s="17"/>
      <c r="B8" s="18">
        <v>3</v>
      </c>
      <c r="C8" s="19" t="s">
        <v>106</v>
      </c>
      <c r="D8" s="20">
        <v>35.212091000000001</v>
      </c>
      <c r="E8" s="21">
        <v>42.800838000000006</v>
      </c>
      <c r="F8" s="21">
        <f t="shared" ref="F8:F10" si="0">SUM(G8,H8,I8)</f>
        <v>8.5196524785642396</v>
      </c>
      <c r="G8" s="21">
        <v>3.6499896982277278</v>
      </c>
      <c r="H8" s="21">
        <v>2.3970522754971171</v>
      </c>
      <c r="I8" s="21">
        <v>2.4726105048393947</v>
      </c>
      <c r="J8" s="22">
        <f t="shared" ref="J8:J10" si="1">IFERROR(G8/E8,0)</f>
        <v>8.5278463431667562E-2</v>
      </c>
      <c r="K8" s="22">
        <f t="shared" ref="K8:K10" si="2">IFERROR(SUM(G8,H8)/E8,0)</f>
        <v>0.1412832611764481</v>
      </c>
      <c r="L8" s="23">
        <f t="shared" ref="L8:L10" si="3">IFERROR(SUM(G8,H8,I8)/E8,0)</f>
        <v>0.1990534035470109</v>
      </c>
      <c r="M8" s="4"/>
    </row>
    <row r="9" spans="1:13" ht="15.75" thickBot="1" x14ac:dyDescent="0.3">
      <c r="A9" s="41" t="s">
        <v>214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241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D6" sqref="D6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140</v>
      </c>
      <c r="B1" s="51" t="s">
        <v>99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2262</v>
      </c>
      <c r="N2" s="72" t="s">
        <v>2281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35.212091000000001</v>
      </c>
      <c r="E6" s="14">
        <f ca="1">SUM(E7:OFFSET(E7,50,0))</f>
        <v>42.800837999999999</v>
      </c>
      <c r="F6" s="14">
        <f ca="1">SUM(F7:OFFSET(F7,50,0))</f>
        <v>8.5196524785642396</v>
      </c>
      <c r="G6" s="14">
        <f ca="1">SUM(G7:OFFSET(G7,50,0))</f>
        <v>3.6499896982277278</v>
      </c>
      <c r="H6" s="14">
        <f ca="1">SUM(H7:OFFSET(H7,50,0))</f>
        <v>2.3970522754971171</v>
      </c>
      <c r="I6" s="14">
        <f ca="1">SUM(I7:OFFSET(I7,50,0))</f>
        <v>2.4726105048393947</v>
      </c>
      <c r="J6" s="15">
        <f ca="1">IFERROR(G6/E6,0)</f>
        <v>8.5278463431667575E-2</v>
      </c>
      <c r="K6" s="15">
        <f ca="1">IFERROR(SUM(G6,H6)/E6,0)</f>
        <v>0.1412832611764481</v>
      </c>
      <c r="L6" s="16">
        <f ca="1">IFERROR(SUM(G6,H6,I6)/E6,0)</f>
        <v>0.19905340354701093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13</v>
      </c>
      <c r="C7" s="19" t="s">
        <v>270</v>
      </c>
      <c r="D7" s="20">
        <v>0</v>
      </c>
      <c r="E7" s="21">
        <v>2.3587380000000002</v>
      </c>
      <c r="F7" s="21">
        <f t="shared" ref="F7:F8" si="0">SUM(G7,H7,I7)</f>
        <v>0.9962149920684169</v>
      </c>
      <c r="G7" s="21">
        <v>0.4952308339998126</v>
      </c>
      <c r="H7" s="21">
        <v>0.25141586202516919</v>
      </c>
      <c r="I7" s="21">
        <v>0.24956829604343511</v>
      </c>
      <c r="J7" s="22">
        <f t="shared" ref="J7:J8" si="1">IFERROR(G7/E7,0)</f>
        <v>0.20995584672812859</v>
      </c>
      <c r="K7" s="22">
        <f t="shared" ref="K7:K8" si="2">IFERROR(SUM(G7,H7)/E7,0)</f>
        <v>0.31654498974662792</v>
      </c>
      <c r="L7" s="23">
        <f t="shared" ref="L7:L8" si="3">IFERROR(SUM(G7,H7,I7)/E7,0)</f>
        <v>0.42235084696495195</v>
      </c>
      <c r="M7" s="4"/>
      <c r="N7" t="s">
        <v>270</v>
      </c>
      <c r="O7" s="5">
        <v>0.9962149920684169</v>
      </c>
      <c r="P7" s="71">
        <v>0.42235084696495195</v>
      </c>
    </row>
    <row r="8" spans="1:16" ht="15.75" thickBot="1" x14ac:dyDescent="0.3">
      <c r="A8" s="24"/>
      <c r="B8" s="56">
        <v>15</v>
      </c>
      <c r="C8" s="26" t="s">
        <v>272</v>
      </c>
      <c r="D8" s="27">
        <v>35.212091000000001</v>
      </c>
      <c r="E8" s="28">
        <v>40.442099999999996</v>
      </c>
      <c r="F8" s="28">
        <f t="shared" si="0"/>
        <v>7.5234374864958227</v>
      </c>
      <c r="G8" s="28">
        <v>3.1547588642279152</v>
      </c>
      <c r="H8" s="28">
        <v>2.1456364134719479</v>
      </c>
      <c r="I8" s="28">
        <v>2.2230422087959596</v>
      </c>
      <c r="J8" s="29">
        <f t="shared" si="1"/>
        <v>7.8006801432861192E-2</v>
      </c>
      <c r="K8" s="29">
        <f t="shared" si="2"/>
        <v>0.1310613266299194</v>
      </c>
      <c r="L8" s="30">
        <f t="shared" si="3"/>
        <v>0.1860298423300428</v>
      </c>
      <c r="M8" s="4"/>
      <c r="N8" t="s">
        <v>272</v>
      </c>
      <c r="O8" s="5">
        <v>7.5234374864958227</v>
      </c>
      <c r="P8" s="71">
        <v>0.1860298423300428</v>
      </c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workbookViewId="0">
      <selection activeCell="F7" sqref="F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140</v>
      </c>
      <c r="B1" s="49" t="s">
        <v>99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2263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35.212091000000001</v>
      </c>
      <c r="E6" s="14">
        <v>42.800837999999999</v>
      </c>
      <c r="F6" s="14">
        <v>8.5196524785642396</v>
      </c>
      <c r="G6" s="14">
        <v>3.6499896982277278</v>
      </c>
      <c r="H6" s="14">
        <v>2.3970522754971171</v>
      </c>
      <c r="I6" s="14">
        <v>2.4726105048393947</v>
      </c>
      <c r="J6" s="15">
        <v>8.5278463431667575E-2</v>
      </c>
      <c r="K6" s="15">
        <v>0.1412832611764481</v>
      </c>
      <c r="L6" s="16">
        <v>0.19905340354701093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35.212091000000001</v>
      </c>
      <c r="E7" s="38">
        <f ca="1">SUM(E8:OFFSET(E6,MATCH("PROYECTOS",$A$8:$A$50,0),0))</f>
        <v>42.800837999999999</v>
      </c>
      <c r="F7" s="38">
        <f ca="1">SUM(F8:OFFSET(F6,MATCH("PROYECTOS",$A$8:$A$50,0),0))</f>
        <v>8.5196524785642396</v>
      </c>
      <c r="G7" s="38">
        <f ca="1">SUM(G8:OFFSET(G6,MATCH("PROYECTOS",$A$8:$A$50,0),0))</f>
        <v>3.6499896982277278</v>
      </c>
      <c r="H7" s="38">
        <f ca="1">SUM(H8:OFFSET(H6,MATCH("PROYECTOS",$A$8:$A$50,0),0))</f>
        <v>2.3970522754971171</v>
      </c>
      <c r="I7" s="38">
        <f ca="1">SUM(I8:OFFSET(I6,MATCH("PROYECTOS",$A$8:$A$50,0),0))</f>
        <v>2.4726105048393947</v>
      </c>
      <c r="J7" s="39">
        <f ca="1">IFERROR(G7/E7,0)</f>
        <v>8.5278463431667575E-2</v>
      </c>
      <c r="K7" s="39">
        <f ca="1">IFERROR(SUM(G7,H7)/E7,0)</f>
        <v>0.1412832611764481</v>
      </c>
      <c r="L7" s="40">
        <f ca="1">IFERROR(SUM(G7,H7,I7)/E7,0)</f>
        <v>0.19905340354701093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1.7370680000000003</v>
      </c>
      <c r="E8" s="21">
        <v>3.8781739999999996</v>
      </c>
      <c r="F8" s="21">
        <f t="shared" ref="F8:F12" si="0">SUM(G8,H8,I8)</f>
        <v>0.89734938691253774</v>
      </c>
      <c r="G8" s="21">
        <v>0.48673960218729917</v>
      </c>
      <c r="H8" s="21">
        <v>0.20747921607835451</v>
      </c>
      <c r="I8" s="21">
        <v>0.20313056864688406</v>
      </c>
      <c r="J8" s="22">
        <f t="shared" ref="J8:J13" si="1">IFERROR(G8/E8,0)</f>
        <v>0.12550741719873817</v>
      </c>
      <c r="K8" s="22">
        <f t="shared" ref="K8:K13" si="2">IFERROR(SUM(G8,H8)/E8,0)</f>
        <v>0.17900661967865644</v>
      </c>
      <c r="L8" s="23">
        <f t="shared" ref="L8:L13" si="3">IFERROR(SUM(G8,H8,I8)/E8,0)</f>
        <v>0.23138450902732519</v>
      </c>
      <c r="M8" s="4"/>
    </row>
    <row r="9" spans="1:13" ht="38.25" x14ac:dyDescent="0.25">
      <c r="A9" s="17"/>
      <c r="B9" s="19">
        <v>3000766</v>
      </c>
      <c r="C9" s="19" t="s">
        <v>2265</v>
      </c>
      <c r="D9" s="20">
        <v>8.4431919999999998</v>
      </c>
      <c r="E9" s="21">
        <v>9.3781459999999992</v>
      </c>
      <c r="F9" s="21">
        <f t="shared" si="0"/>
        <v>0.22787138061539736</v>
      </c>
      <c r="G9" s="21">
        <v>0.10131902096327394</v>
      </c>
      <c r="H9" s="21">
        <v>5.9622029912134167E-2</v>
      </c>
      <c r="I9" s="21">
        <v>6.6930329739989247E-2</v>
      </c>
      <c r="J9" s="22">
        <f t="shared" si="1"/>
        <v>1.080373679011544E-2</v>
      </c>
      <c r="K9" s="22">
        <f t="shared" si="2"/>
        <v>1.716128655657612E-2</v>
      </c>
      <c r="L9" s="23">
        <f t="shared" si="3"/>
        <v>2.4298126795573173E-2</v>
      </c>
      <c r="M9" s="4"/>
    </row>
    <row r="10" spans="1:13" ht="38.25" x14ac:dyDescent="0.25">
      <c r="A10" s="17"/>
      <c r="B10" s="19">
        <v>3000767</v>
      </c>
      <c r="C10" s="19" t="s">
        <v>2266</v>
      </c>
      <c r="D10" s="20">
        <v>10.813864000000001</v>
      </c>
      <c r="E10" s="21">
        <v>8.1538840000000015</v>
      </c>
      <c r="F10" s="21">
        <f t="shared" si="0"/>
        <v>1.338515571282187</v>
      </c>
      <c r="G10" s="21">
        <v>0.42109439358318923</v>
      </c>
      <c r="H10" s="21">
        <v>0.48451889711577678</v>
      </c>
      <c r="I10" s="21">
        <v>0.432902280583221</v>
      </c>
      <c r="J10" s="22">
        <f t="shared" si="1"/>
        <v>5.1643412339835736E-2</v>
      </c>
      <c r="K10" s="22">
        <f t="shared" si="2"/>
        <v>0.11106526542430158</v>
      </c>
      <c r="L10" s="23">
        <f t="shared" si="3"/>
        <v>0.16415680812753614</v>
      </c>
      <c r="M10" s="4"/>
    </row>
    <row r="11" spans="1:13" ht="51" x14ac:dyDescent="0.25">
      <c r="A11" s="17"/>
      <c r="B11" s="19">
        <v>3000768</v>
      </c>
      <c r="C11" s="19" t="s">
        <v>2267</v>
      </c>
      <c r="D11" s="20">
        <v>0.34048600000000001</v>
      </c>
      <c r="E11" s="21">
        <v>0.48798600000000003</v>
      </c>
      <c r="F11" s="21">
        <f t="shared" si="0"/>
        <v>0.10943931875226554</v>
      </c>
      <c r="G11" s="21">
        <v>5.0493669070419855E-2</v>
      </c>
      <c r="H11" s="21">
        <v>3.1058149863383733E-2</v>
      </c>
      <c r="I11" s="21">
        <v>2.7887499818461947E-2</v>
      </c>
      <c r="J11" s="22">
        <f t="shared" si="1"/>
        <v>0.10347360184599527</v>
      </c>
      <c r="K11" s="22">
        <f t="shared" si="2"/>
        <v>0.16711917746370508</v>
      </c>
      <c r="L11" s="23">
        <f t="shared" si="3"/>
        <v>0.22426733298140833</v>
      </c>
      <c r="M11" s="4"/>
    </row>
    <row r="12" spans="1:13" ht="38.25" x14ac:dyDescent="0.25">
      <c r="A12" s="17"/>
      <c r="B12" s="19">
        <v>3000773</v>
      </c>
      <c r="C12" s="19" t="s">
        <v>2268</v>
      </c>
      <c r="D12" s="20">
        <v>13.877481000000001</v>
      </c>
      <c r="E12" s="21">
        <v>20.902647999999999</v>
      </c>
      <c r="F12" s="21">
        <f t="shared" si="0"/>
        <v>5.9464768210018519</v>
      </c>
      <c r="G12" s="21">
        <v>2.5903430124235456</v>
      </c>
      <c r="H12" s="21">
        <v>1.6143739825274679</v>
      </c>
      <c r="I12" s="21">
        <v>1.7417598260508385</v>
      </c>
      <c r="J12" s="22">
        <f t="shared" si="1"/>
        <v>0.12392415604106932</v>
      </c>
      <c r="K12" s="22">
        <f t="shared" si="2"/>
        <v>0.20115714501583787</v>
      </c>
      <c r="L12" s="23">
        <f t="shared" si="3"/>
        <v>0.28448437829512568</v>
      </c>
      <c r="M12" s="4"/>
    </row>
    <row r="13" spans="1:13" ht="15.75" thickBot="1" x14ac:dyDescent="0.3">
      <c r="A13" s="41" t="s">
        <v>302</v>
      </c>
      <c r="B13" s="43"/>
      <c r="C13" s="43"/>
      <c r="D13" s="44">
        <f ca="1">OFFSET(D13,-MATCH("PROYECTOS",$A$8:$A$50,0)-1,0)-(OFFSET(D13,-MATCH("PROYECTOS",$A$8:$A$50,0),0))</f>
        <v>0</v>
      </c>
      <c r="E13" s="45">
        <f t="shared" ref="E13:I13" ca="1" si="4">OFFSET(E13,-MATCH("PROYECTOS",$A$8:$A$50,0)-1,0)-(OFFSET(E13,-MATCH("PROYECTOS",$A$8:$A$50,0),0))</f>
        <v>0</v>
      </c>
      <c r="F13" s="45">
        <f t="shared" ca="1" si="4"/>
        <v>0</v>
      </c>
      <c r="G13" s="45">
        <f t="shared" ca="1" si="4"/>
        <v>0</v>
      </c>
      <c r="H13" s="45">
        <f t="shared" ca="1" si="4"/>
        <v>0</v>
      </c>
      <c r="I13" s="45">
        <f t="shared" ca="1" si="4"/>
        <v>0</v>
      </c>
      <c r="J13" s="46">
        <f t="shared" ca="1" si="1"/>
        <v>0</v>
      </c>
      <c r="K13" s="46">
        <f t="shared" ca="1" si="2"/>
        <v>0</v>
      </c>
      <c r="L13" s="47">
        <f t="shared" ca="1" si="3"/>
        <v>0</v>
      </c>
      <c r="M13" s="4"/>
    </row>
    <row r="14" spans="1:13" ht="15.75" thickBot="1" x14ac:dyDescent="0.3"/>
    <row r="15" spans="1:13" ht="15.75" thickBot="1" x14ac:dyDescent="0.3">
      <c r="A15" s="89" t="s">
        <v>324</v>
      </c>
      <c r="B15" s="90"/>
      <c r="C15" s="90"/>
      <c r="D15" s="91"/>
    </row>
    <row r="16" spans="1:13" ht="15.75" thickBot="1" x14ac:dyDescent="0.3">
      <c r="A16" s="1" t="s">
        <v>2282</v>
      </c>
    </row>
    <row r="17" spans="1:4" ht="45" customHeight="1" x14ac:dyDescent="0.25">
      <c r="A17" s="82" t="s">
        <v>326</v>
      </c>
      <c r="B17" s="83"/>
      <c r="C17" s="83"/>
      <c r="D17" s="94" t="s">
        <v>327</v>
      </c>
    </row>
    <row r="18" spans="1:4" ht="15.75" thickBot="1" x14ac:dyDescent="0.3">
      <c r="A18" s="92"/>
      <c r="B18" s="93"/>
      <c r="C18" s="93"/>
      <c r="D18" s="95"/>
    </row>
    <row r="19" spans="1:4" x14ac:dyDescent="0.25">
      <c r="A19" s="17"/>
      <c r="B19" s="19">
        <v>3000001</v>
      </c>
      <c r="C19" s="19" t="s">
        <v>284</v>
      </c>
      <c r="D19" s="23">
        <v>0.23138450902732519</v>
      </c>
    </row>
    <row r="20" spans="1:4" ht="38.25" x14ac:dyDescent="0.25">
      <c r="A20" s="17"/>
      <c r="B20" s="19">
        <v>3000766</v>
      </c>
      <c r="C20" s="19" t="s">
        <v>2265</v>
      </c>
      <c r="D20" s="23">
        <v>2.4298126795573173E-2</v>
      </c>
    </row>
    <row r="21" spans="1:4" ht="38.25" x14ac:dyDescent="0.25">
      <c r="A21" s="17"/>
      <c r="B21" s="19">
        <v>3000767</v>
      </c>
      <c r="C21" s="19" t="s">
        <v>2266</v>
      </c>
      <c r="D21" s="23">
        <v>0.16415680812753614</v>
      </c>
    </row>
    <row r="22" spans="1:4" ht="51.75" thickBot="1" x14ac:dyDescent="0.3">
      <c r="A22" s="24"/>
      <c r="B22" s="26">
        <v>3000768</v>
      </c>
      <c r="C22" s="26" t="s">
        <v>2267</v>
      </c>
      <c r="D22" s="30">
        <v>0.22426733298140833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workbookViewId="0">
      <selection activeCell="A9" sqref="A9:L9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32</v>
      </c>
      <c r="B1" s="50" t="s">
        <v>21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589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516.30520400000012</v>
      </c>
      <c r="E6" s="14">
        <v>534.1571570000001</v>
      </c>
      <c r="F6" s="14">
        <v>86.599308331318753</v>
      </c>
      <c r="G6" s="14">
        <v>40.618772102607181</v>
      </c>
      <c r="H6" s="14">
        <v>17.227060180350236</v>
      </c>
      <c r="I6" s="14">
        <v>28.753476048361335</v>
      </c>
      <c r="J6" s="15">
        <v>7.6042736805653571E-2</v>
      </c>
      <c r="K6" s="15">
        <v>0.10829365763409102</v>
      </c>
      <c r="L6" s="16">
        <v>0.16212327626140696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516.305204</v>
      </c>
      <c r="E7" s="38">
        <f ca="1">SUM(E8:OFFSET(E6,MATCH("GOBIERNOS REGIONALES",$A$8:$A$50,0),0))</f>
        <v>534.15715699999998</v>
      </c>
      <c r="F7" s="38">
        <f ca="1">SUM(F8:OFFSET(F6,MATCH("GOBIERNOS REGIONALES",$A$8:$A$50,0),0))</f>
        <v>86.599308331318753</v>
      </c>
      <c r="G7" s="38">
        <f ca="1">SUM(G8:OFFSET(G6,MATCH("GOBIERNOS REGIONALES",$A$8:$A$50,0),0))</f>
        <v>40.618772102607181</v>
      </c>
      <c r="H7" s="38">
        <f ca="1">SUM(H8:OFFSET(H6,MATCH("GOBIERNOS REGIONALES",$A$8:$A$50,0),0))</f>
        <v>17.227060180350236</v>
      </c>
      <c r="I7" s="38">
        <f ca="1">SUM(I8:OFFSET(I6,MATCH("GOBIERNOS REGIONALES",$A$8:$A$50,0),0))</f>
        <v>28.753476048361335</v>
      </c>
      <c r="J7" s="39">
        <f ca="1">IFERROR(G7/E7,0)</f>
        <v>7.6042736805653585E-2</v>
      </c>
      <c r="K7" s="39">
        <f ca="1">IFERROR(SUM(G7,H7)/E7,0)</f>
        <v>0.10829365763409105</v>
      </c>
      <c r="L7" s="40">
        <f ca="1">IFERROR(SUM(G7,H7,I7)/E7,0)</f>
        <v>0.16212327626140702</v>
      </c>
      <c r="M7" s="4"/>
    </row>
    <row r="8" spans="1:13" x14ac:dyDescent="0.25">
      <c r="A8" s="17"/>
      <c r="B8" s="18">
        <v>7</v>
      </c>
      <c r="C8" s="19" t="s">
        <v>111</v>
      </c>
      <c r="D8" s="20">
        <v>189.28964300000001</v>
      </c>
      <c r="E8" s="21">
        <v>192.42898300000004</v>
      </c>
      <c r="F8" s="21">
        <f t="shared" ref="F8:F11" si="0">SUM(G8,H8,I8)</f>
        <v>47.1280746816592</v>
      </c>
      <c r="G8" s="21">
        <v>23.153271815361222</v>
      </c>
      <c r="H8" s="21">
        <v>12.563793302459089</v>
      </c>
      <c r="I8" s="21">
        <v>11.411009563838888</v>
      </c>
      <c r="J8" s="22">
        <f t="shared" ref="J8:J11" si="1">IFERROR(G8/E8,0)</f>
        <v>0.12032112551029393</v>
      </c>
      <c r="K8" s="22">
        <f t="shared" ref="K8:K11" si="2">IFERROR(SUM(G8,H8)/E8,0)</f>
        <v>0.18561167117855787</v>
      </c>
      <c r="L8" s="23">
        <f t="shared" ref="L8:L11" si="3">IFERROR(SUM(G8,H8,I8)/E8,0)</f>
        <v>0.24491151980811118</v>
      </c>
      <c r="M8" s="4"/>
    </row>
    <row r="9" spans="1:13" x14ac:dyDescent="0.25">
      <c r="A9" s="17"/>
      <c r="B9" s="18">
        <v>26</v>
      </c>
      <c r="C9" s="19" t="s">
        <v>123</v>
      </c>
      <c r="D9" s="20">
        <v>327.01556099999993</v>
      </c>
      <c r="E9" s="21">
        <v>341.72817399999997</v>
      </c>
      <c r="F9" s="21">
        <f t="shared" si="0"/>
        <v>39.471233649659553</v>
      </c>
      <c r="G9" s="21">
        <v>17.465500287245959</v>
      </c>
      <c r="H9" s="21">
        <v>4.6632668778911466</v>
      </c>
      <c r="I9" s="21">
        <v>17.342466484522447</v>
      </c>
      <c r="J9" s="22">
        <f t="shared" si="1"/>
        <v>5.110933664850812E-2</v>
      </c>
      <c r="K9" s="22">
        <f t="shared" si="2"/>
        <v>6.4755466036397424E-2</v>
      </c>
      <c r="L9" s="23">
        <f t="shared" si="3"/>
        <v>0.11550476856397435</v>
      </c>
      <c r="M9" s="4"/>
    </row>
    <row r="10" spans="1:13" ht="15.75" thickBot="1" x14ac:dyDescent="0.3">
      <c r="A10" s="41" t="s">
        <v>214</v>
      </c>
      <c r="B10" s="58"/>
      <c r="C10" s="43"/>
      <c r="D10" s="44">
        <f ca="1">SUM(D11:OFFSET(D9,(MATCH("GOBIERNOS LOCALES",$A$8:$A$50,0)-MATCH("GOBIERNOS REGIONALES",$A$8:$A$50,0)),0))</f>
        <v>0</v>
      </c>
      <c r="E10" s="45">
        <f ca="1">SUM(E11:OFFSET(E9,(MATCH("GOBIERNOS LOCALES",$A$8:$A$50,0)-MATCH("GOBIERNOS REGIONALES",$A$8:$A$50,0)),0))</f>
        <v>0</v>
      </c>
      <c r="F10" s="45">
        <f ca="1">SUM(F11:OFFSET(F9,(MATCH("GOBIERNOS LOCALES",$A$8:$A$50,0)-MATCH("GOBIERNOS REGIONALES",$A$8:$A$50,0)),0))</f>
        <v>0</v>
      </c>
      <c r="G10" s="45">
        <f ca="1">SUM(G11:OFFSET(G9,(MATCH("GOBIERNOS LOCALES",$A$8:$A$50,0)-MATCH("GOBIERNOS REGIONALES",$A$8:$A$50,0)),0))</f>
        <v>0</v>
      </c>
      <c r="H10" s="45">
        <f ca="1">SUM(H11:OFFSET(H9,(MATCH("GOBIERNOS LOCALES",$A$8:$A$50,0)-MATCH("GOBIERNOS REGIONALES",$A$8:$A$50,0)),0))</f>
        <v>0</v>
      </c>
      <c r="I10" s="45">
        <f ca="1">SUM(I11:OFFSET(I9,(MATCH("GOBIERNOS LOCALES",$A$8:$A$50,0)-MATCH("GOBIERNOS REGIONALES",$A$8:$A$50,0)),0))</f>
        <v>0</v>
      </c>
      <c r="J10" s="46">
        <f ca="1">IFERROR(G10/E10,0)</f>
        <v>0</v>
      </c>
      <c r="K10" s="46">
        <f ca="1">IFERROR(SUM(G10,H10)/E10,0)</f>
        <v>0</v>
      </c>
      <c r="L10" s="47">
        <f ca="1">IFERROR(SUM(G10,H10,I10)/E10,0)</f>
        <v>0</v>
      </c>
      <c r="M10" s="4"/>
    </row>
    <row r="11" spans="1:13" x14ac:dyDescent="0.25">
      <c r="A11" t="s">
        <v>241</v>
      </c>
      <c r="D11" s="5"/>
      <c r="E11" s="5"/>
      <c r="F11" s="5">
        <f t="shared" si="0"/>
        <v>0</v>
      </c>
      <c r="G11" s="5"/>
      <c r="H11" s="5"/>
      <c r="I11" s="5"/>
      <c r="J11" s="4">
        <f t="shared" si="1"/>
        <v>0</v>
      </c>
      <c r="K11" s="4">
        <f t="shared" si="2"/>
        <v>0</v>
      </c>
      <c r="L11" s="4">
        <f t="shared" si="3"/>
        <v>0</v>
      </c>
      <c r="M11" s="4"/>
    </row>
    <row r="12" spans="1:13" x14ac:dyDescent="0.25">
      <c r="D12" s="5"/>
      <c r="E12" s="5"/>
      <c r="F12" s="5"/>
      <c r="G12" s="5"/>
      <c r="H12" s="5"/>
      <c r="I12" s="5"/>
      <c r="J12" s="4"/>
      <c r="K12" s="4"/>
      <c r="L12" s="4"/>
      <c r="M12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"/>
  <sheetViews>
    <sheetView topLeftCell="A13" workbookViewId="0">
      <selection activeCell="H19" sqref="H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140</v>
      </c>
      <c r="B1" s="49" t="s">
        <v>99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2264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35.212091000000001</v>
      </c>
      <c r="I6" s="14">
        <v>42.800837999999999</v>
      </c>
      <c r="J6" s="14">
        <v>8.5196524785642396</v>
      </c>
      <c r="K6" s="14">
        <v>3.6499896982277278</v>
      </c>
      <c r="L6" s="14">
        <v>2.3970522754971171</v>
      </c>
      <c r="M6" s="14">
        <v>2.4726105048393947</v>
      </c>
      <c r="N6" s="15">
        <v>8.5278463431667575E-2</v>
      </c>
      <c r="O6" s="15">
        <v>0.1412832611764481</v>
      </c>
      <c r="P6" s="16">
        <v>0.19905340354701093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8">
        <f ca="1">SUM(H8:OFFSET(H6,MATCH("PROYECTOS",$A$8:$A$19,0),0))</f>
        <v>35.212091000000001</v>
      </c>
      <c r="I7" s="38">
        <f ca="1">SUM(I8:OFFSET(I6,MATCH("PROYECTOS",$A$8:$A$19,0),0))</f>
        <v>42.800838000000006</v>
      </c>
      <c r="J7" s="38">
        <f ca="1">SUM(J8:OFFSET(J6,MATCH("PROYECTOS",$A$8:$A$19,0),0))</f>
        <v>8.5196524785642396</v>
      </c>
      <c r="K7" s="38">
        <f ca="1">SUM(K8:OFFSET(K6,MATCH("PROYECTOS",$A$8:$A$19,0),0))</f>
        <v>3.6499896982277278</v>
      </c>
      <c r="L7" s="38">
        <f ca="1">SUM(L8:OFFSET(L6,MATCH("PROYECTOS",$A$8:$A$19,0),0))</f>
        <v>2.3970522754971171</v>
      </c>
      <c r="M7" s="38">
        <f ca="1">SUM(M8:OFFSET(M6,MATCH("PROYECTOS",$A$8:$A$19,0),0))</f>
        <v>2.4726105048393947</v>
      </c>
      <c r="N7" s="39">
        <f t="shared" ref="N7" ca="1" si="0">IFERROR(K7/I7,0)</f>
        <v>8.5278463431667562E-2</v>
      </c>
      <c r="O7" s="39">
        <f t="shared" ref="O7" ca="1" si="1">IFERROR(SUM(K7,L7)/I7,0)</f>
        <v>0.1412832611764481</v>
      </c>
      <c r="P7" s="40">
        <f t="shared" ref="P7" ca="1" si="2">IFERROR(SUM(K7,L7,M7)/I7,0)</f>
        <v>0.1990534035470109</v>
      </c>
      <c r="Q7" s="64"/>
      <c r="R7" s="38"/>
      <c r="S7" s="40"/>
    </row>
    <row r="8" spans="1:19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1</v>
      </c>
      <c r="G8" s="19" t="s">
        <v>539</v>
      </c>
      <c r="H8" s="20">
        <v>1.7370680000000003</v>
      </c>
      <c r="I8" s="21">
        <v>3.8781739999999996</v>
      </c>
      <c r="J8" s="21">
        <f t="shared" ref="J8:J18" si="3">SUM(K8,L8,M8)</f>
        <v>0.89734938691253774</v>
      </c>
      <c r="K8" s="21">
        <v>0.48673960218729917</v>
      </c>
      <c r="L8" s="21">
        <v>0.20747921607835451</v>
      </c>
      <c r="M8" s="21">
        <v>0.20313056864688406</v>
      </c>
      <c r="N8" s="22">
        <f t="shared" ref="N8:N19" si="4">IFERROR(K8/I8,0)</f>
        <v>0.12550741719873817</v>
      </c>
      <c r="O8" s="22">
        <f t="shared" ref="O8:O19" si="5">IFERROR(SUM(K8,L8)/I8,0)</f>
        <v>0.17900661967865644</v>
      </c>
      <c r="P8" s="23">
        <f t="shared" ref="P8:P19" si="6">IFERROR(SUM(K8,L8,M8)/I8,0)</f>
        <v>0.23138450902732519</v>
      </c>
      <c r="Q8" s="70">
        <v>0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5005769</v>
      </c>
      <c r="C9" s="19" t="s">
        <v>2269</v>
      </c>
      <c r="D9" s="68">
        <v>3000773</v>
      </c>
      <c r="E9" s="19" t="s">
        <v>2268</v>
      </c>
      <c r="F9" s="69">
        <v>1</v>
      </c>
      <c r="G9" s="19" t="s">
        <v>539</v>
      </c>
      <c r="H9" s="20">
        <v>0.43653600000000004</v>
      </c>
      <c r="I9" s="21">
        <v>1.1126659999999999</v>
      </c>
      <c r="J9" s="21">
        <f t="shared" si="3"/>
        <v>0.24715404713788303</v>
      </c>
      <c r="K9" s="21">
        <v>0.10464341846090974</v>
      </c>
      <c r="L9" s="21">
        <v>7.3196628669393249E-2</v>
      </c>
      <c r="M9" s="21">
        <v>6.9314000007580034E-2</v>
      </c>
      <c r="N9" s="22">
        <f t="shared" si="4"/>
        <v>9.4047466590072626E-2</v>
      </c>
      <c r="O9" s="22">
        <f t="shared" si="5"/>
        <v>0.1598323729945042</v>
      </c>
      <c r="P9" s="23">
        <f t="shared" si="6"/>
        <v>0.22212779678527342</v>
      </c>
      <c r="Q9" s="70">
        <v>0</v>
      </c>
      <c r="R9" s="21">
        <v>0</v>
      </c>
      <c r="S9" s="23">
        <f t="shared" ref="S9:S18" si="7">IFERROR(R9/Q9,0)</f>
        <v>0</v>
      </c>
    </row>
    <row r="10" spans="1:19" ht="38.25" x14ac:dyDescent="0.25">
      <c r="A10" s="17"/>
      <c r="B10" s="19">
        <v>5005770</v>
      </c>
      <c r="C10" s="19" t="s">
        <v>2270</v>
      </c>
      <c r="D10" s="68">
        <v>3000773</v>
      </c>
      <c r="E10" s="19" t="s">
        <v>2268</v>
      </c>
      <c r="F10" s="69">
        <v>1</v>
      </c>
      <c r="G10" s="19" t="s">
        <v>539</v>
      </c>
      <c r="H10" s="20">
        <v>0.26599200000000001</v>
      </c>
      <c r="I10" s="21">
        <v>0.41039400000000004</v>
      </c>
      <c r="J10" s="21">
        <f t="shared" si="3"/>
        <v>9.4629510684171692E-2</v>
      </c>
      <c r="K10" s="21">
        <v>4.0735330869210884E-2</v>
      </c>
      <c r="L10" s="21">
        <v>2.958521967229899E-2</v>
      </c>
      <c r="M10" s="21">
        <v>2.4308960142661817E-2</v>
      </c>
      <c r="N10" s="22">
        <f t="shared" si="4"/>
        <v>9.9259079979753306E-2</v>
      </c>
      <c r="O10" s="22">
        <f t="shared" si="5"/>
        <v>0.1713488758157036</v>
      </c>
      <c r="P10" s="23">
        <f t="shared" si="6"/>
        <v>0.23058210082060576</v>
      </c>
      <c r="Q10" s="70">
        <v>1</v>
      </c>
      <c r="R10" s="21">
        <v>0</v>
      </c>
      <c r="S10" s="23">
        <f t="shared" si="7"/>
        <v>0</v>
      </c>
    </row>
    <row r="11" spans="1:19" ht="38.25" x14ac:dyDescent="0.25">
      <c r="A11" s="17"/>
      <c r="B11" s="19">
        <v>5005771</v>
      </c>
      <c r="C11" s="19" t="s">
        <v>2271</v>
      </c>
      <c r="D11" s="68">
        <v>3000773</v>
      </c>
      <c r="E11" s="19" t="s">
        <v>2268</v>
      </c>
      <c r="F11" s="69">
        <v>48</v>
      </c>
      <c r="G11" s="19" t="s">
        <v>2279</v>
      </c>
      <c r="H11" s="20">
        <v>13.174953</v>
      </c>
      <c r="I11" s="21">
        <v>19.379588000000002</v>
      </c>
      <c r="J11" s="21">
        <f t="shared" si="3"/>
        <v>5.6046932631797972</v>
      </c>
      <c r="K11" s="21">
        <v>2.444964263093425</v>
      </c>
      <c r="L11" s="21">
        <v>1.5115921341857756</v>
      </c>
      <c r="M11" s="21">
        <v>1.6481368659005966</v>
      </c>
      <c r="N11" s="22">
        <f t="shared" si="4"/>
        <v>0.12616182878054089</v>
      </c>
      <c r="O11" s="22">
        <f t="shared" si="5"/>
        <v>0.20416101711136481</v>
      </c>
      <c r="P11" s="23">
        <f t="shared" si="6"/>
        <v>0.28920600702036581</v>
      </c>
      <c r="Q11" s="70">
        <v>13</v>
      </c>
      <c r="R11" s="21">
        <v>0</v>
      </c>
      <c r="S11" s="23">
        <f t="shared" si="7"/>
        <v>0</v>
      </c>
    </row>
    <row r="12" spans="1:19" ht="38.25" x14ac:dyDescent="0.25">
      <c r="A12" s="17"/>
      <c r="B12" s="19">
        <v>5005772</v>
      </c>
      <c r="C12" s="19" t="s">
        <v>2272</v>
      </c>
      <c r="D12" s="68">
        <v>3000766</v>
      </c>
      <c r="E12" s="19" t="s">
        <v>2265</v>
      </c>
      <c r="F12" s="69">
        <v>1</v>
      </c>
      <c r="G12" s="19" t="s">
        <v>539</v>
      </c>
      <c r="H12" s="20">
        <v>6.2495999999999996E-2</v>
      </c>
      <c r="I12" s="21">
        <v>0.23802699999999999</v>
      </c>
      <c r="J12" s="21">
        <f t="shared" si="3"/>
        <v>1.6635020190733485E-2</v>
      </c>
      <c r="K12" s="21">
        <v>1.1025280022295192E-2</v>
      </c>
      <c r="L12" s="21">
        <v>2.4104701078613289E-3</v>
      </c>
      <c r="M12" s="21">
        <v>3.1992700605769642E-3</v>
      </c>
      <c r="N12" s="22">
        <f t="shared" si="4"/>
        <v>4.6319451248367588E-2</v>
      </c>
      <c r="O12" s="22">
        <f t="shared" si="5"/>
        <v>5.6446328064280613E-2</v>
      </c>
      <c r="P12" s="23">
        <f t="shared" si="6"/>
        <v>6.9887114448081461E-2</v>
      </c>
      <c r="Q12" s="70">
        <v>0</v>
      </c>
      <c r="R12" s="21">
        <v>0</v>
      </c>
      <c r="S12" s="23">
        <f t="shared" si="7"/>
        <v>0</v>
      </c>
    </row>
    <row r="13" spans="1:19" ht="38.25" x14ac:dyDescent="0.25">
      <c r="A13" s="17"/>
      <c r="B13" s="19">
        <v>5005773</v>
      </c>
      <c r="C13" s="19" t="s">
        <v>2273</v>
      </c>
      <c r="D13" s="68">
        <v>3000766</v>
      </c>
      <c r="E13" s="19" t="s">
        <v>2265</v>
      </c>
      <c r="F13" s="69">
        <v>10</v>
      </c>
      <c r="G13" s="19" t="s">
        <v>1499</v>
      </c>
      <c r="H13" s="20">
        <v>0.292296</v>
      </c>
      <c r="I13" s="21">
        <v>1.2072599999999998</v>
      </c>
      <c r="J13" s="21">
        <f t="shared" si="3"/>
        <v>0.14038299774983898</v>
      </c>
      <c r="K13" s="21">
        <v>5.8358139038318768E-2</v>
      </c>
      <c r="L13" s="21">
        <v>4.1219689752324484E-2</v>
      </c>
      <c r="M13" s="21">
        <v>4.0805168959195726E-2</v>
      </c>
      <c r="N13" s="22">
        <f t="shared" si="4"/>
        <v>4.8339329587925368E-2</v>
      </c>
      <c r="O13" s="22">
        <f t="shared" si="5"/>
        <v>8.2482504837933235E-2</v>
      </c>
      <c r="P13" s="23">
        <f t="shared" si="6"/>
        <v>0.11628232340161937</v>
      </c>
      <c r="Q13" s="70">
        <v>0</v>
      </c>
      <c r="R13" s="21">
        <v>0</v>
      </c>
      <c r="S13" s="23">
        <f t="shared" si="7"/>
        <v>0</v>
      </c>
    </row>
    <row r="14" spans="1:19" ht="38.25" x14ac:dyDescent="0.25">
      <c r="A14" s="17"/>
      <c r="B14" s="19">
        <v>5005774</v>
      </c>
      <c r="C14" s="19" t="s">
        <v>2274</v>
      </c>
      <c r="D14" s="68">
        <v>3000766</v>
      </c>
      <c r="E14" s="19" t="s">
        <v>2265</v>
      </c>
      <c r="F14" s="69">
        <v>1</v>
      </c>
      <c r="G14" s="19" t="s">
        <v>539</v>
      </c>
      <c r="H14" s="20">
        <v>8.0884</v>
      </c>
      <c r="I14" s="21">
        <v>7.9328589999999997</v>
      </c>
      <c r="J14" s="21">
        <f t="shared" si="3"/>
        <v>7.0853362674824893E-2</v>
      </c>
      <c r="K14" s="21">
        <v>3.1935601902659982E-2</v>
      </c>
      <c r="L14" s="21">
        <v>1.5991870051948354E-2</v>
      </c>
      <c r="M14" s="21">
        <v>2.2925890720216557E-2</v>
      </c>
      <c r="N14" s="22">
        <f t="shared" si="4"/>
        <v>4.0257367366116027E-3</v>
      </c>
      <c r="O14" s="22">
        <f t="shared" si="5"/>
        <v>6.0416392065720994E-3</v>
      </c>
      <c r="P14" s="23">
        <f t="shared" si="6"/>
        <v>8.9316301568986532E-3</v>
      </c>
      <c r="Q14" s="70">
        <v>0</v>
      </c>
      <c r="R14" s="21">
        <v>0</v>
      </c>
      <c r="S14" s="23">
        <f t="shared" si="7"/>
        <v>0</v>
      </c>
    </row>
    <row r="15" spans="1:19" ht="38.25" x14ac:dyDescent="0.25">
      <c r="A15" s="17"/>
      <c r="B15" s="19">
        <v>5005775</v>
      </c>
      <c r="C15" s="19" t="s">
        <v>2275</v>
      </c>
      <c r="D15" s="68">
        <v>3000767</v>
      </c>
      <c r="E15" s="19" t="s">
        <v>2266</v>
      </c>
      <c r="F15" s="69">
        <v>10</v>
      </c>
      <c r="G15" s="19" t="s">
        <v>1499</v>
      </c>
      <c r="H15" s="20">
        <v>0.365232</v>
      </c>
      <c r="I15" s="21">
        <v>1.2315489999999998</v>
      </c>
      <c r="J15" s="21">
        <f t="shared" si="3"/>
        <v>0.36191328062704997</v>
      </c>
      <c r="K15" s="21">
        <v>5.7836889624013565E-2</v>
      </c>
      <c r="L15" s="21">
        <v>0.214199098154495</v>
      </c>
      <c r="M15" s="21">
        <v>8.9877292848541401E-2</v>
      </c>
      <c r="N15" s="22">
        <f t="shared" si="4"/>
        <v>4.696271900185342E-2</v>
      </c>
      <c r="O15" s="22">
        <f t="shared" si="5"/>
        <v>0.22088929289740694</v>
      </c>
      <c r="P15" s="23">
        <f t="shared" si="6"/>
        <v>0.29386835653883853</v>
      </c>
      <c r="Q15" s="70">
        <v>0</v>
      </c>
      <c r="R15" s="21">
        <v>0</v>
      </c>
      <c r="S15" s="23">
        <f t="shared" si="7"/>
        <v>0</v>
      </c>
    </row>
    <row r="16" spans="1:19" ht="38.25" x14ac:dyDescent="0.25">
      <c r="A16" s="17"/>
      <c r="B16" s="19">
        <v>5005777</v>
      </c>
      <c r="C16" s="19" t="s">
        <v>2276</v>
      </c>
      <c r="D16" s="68">
        <v>3000767</v>
      </c>
      <c r="E16" s="19" t="s">
        <v>2266</v>
      </c>
      <c r="F16" s="69">
        <v>363</v>
      </c>
      <c r="G16" s="19" t="s">
        <v>2280</v>
      </c>
      <c r="H16" s="20">
        <v>10.448632</v>
      </c>
      <c r="I16" s="21">
        <v>6.9223350000000003</v>
      </c>
      <c r="J16" s="21">
        <f t="shared" si="3"/>
        <v>0.97660229065513704</v>
      </c>
      <c r="K16" s="21">
        <v>0.36325750395917566</v>
      </c>
      <c r="L16" s="21">
        <v>0.27031979896128178</v>
      </c>
      <c r="M16" s="21">
        <v>0.3430249877346796</v>
      </c>
      <c r="N16" s="22">
        <f t="shared" si="4"/>
        <v>5.2476152043952749E-2</v>
      </c>
      <c r="O16" s="22">
        <f t="shared" si="5"/>
        <v>9.1526530126100139E-2</v>
      </c>
      <c r="P16" s="23">
        <f t="shared" si="6"/>
        <v>0.14107989437886739</v>
      </c>
      <c r="Q16" s="70">
        <v>0</v>
      </c>
      <c r="R16" s="21">
        <v>0</v>
      </c>
      <c r="S16" s="23">
        <f t="shared" si="7"/>
        <v>0</v>
      </c>
    </row>
    <row r="17" spans="1:19" ht="51" x14ac:dyDescent="0.25">
      <c r="A17" s="17"/>
      <c r="B17" s="19">
        <v>5005778</v>
      </c>
      <c r="C17" s="19" t="s">
        <v>2277</v>
      </c>
      <c r="D17" s="68">
        <v>3000768</v>
      </c>
      <c r="E17" s="19" t="s">
        <v>2267</v>
      </c>
      <c r="F17" s="69">
        <v>36</v>
      </c>
      <c r="G17" s="19" t="s">
        <v>541</v>
      </c>
      <c r="H17" s="20">
        <v>0.123695</v>
      </c>
      <c r="I17" s="21">
        <v>0.153641</v>
      </c>
      <c r="J17" s="21">
        <f t="shared" si="3"/>
        <v>5.0177068507764488E-2</v>
      </c>
      <c r="K17" s="21">
        <v>2.5128579029114917E-2</v>
      </c>
      <c r="L17" s="21">
        <v>1.2598429937497713E-2</v>
      </c>
      <c r="M17" s="21">
        <v>1.2450059541151859E-2</v>
      </c>
      <c r="N17" s="22">
        <f t="shared" si="4"/>
        <v>0.16355386276524442</v>
      </c>
      <c r="O17" s="22">
        <f t="shared" si="5"/>
        <v>0.24555300321276632</v>
      </c>
      <c r="P17" s="23">
        <f t="shared" si="6"/>
        <v>0.32658644832931633</v>
      </c>
      <c r="Q17" s="70">
        <v>0</v>
      </c>
      <c r="R17" s="21">
        <v>0</v>
      </c>
      <c r="S17" s="23">
        <f t="shared" si="7"/>
        <v>0</v>
      </c>
    </row>
    <row r="18" spans="1:19" ht="51" x14ac:dyDescent="0.25">
      <c r="A18" s="17"/>
      <c r="B18" s="19">
        <v>5005779</v>
      </c>
      <c r="C18" s="19" t="s">
        <v>2278</v>
      </c>
      <c r="D18" s="68">
        <v>3000768</v>
      </c>
      <c r="E18" s="19" t="s">
        <v>2267</v>
      </c>
      <c r="F18" s="69">
        <v>194</v>
      </c>
      <c r="G18" s="19" t="s">
        <v>1095</v>
      </c>
      <c r="H18" s="20">
        <v>0.21679100000000001</v>
      </c>
      <c r="I18" s="21">
        <v>0.334345</v>
      </c>
      <c r="J18" s="21">
        <f t="shared" si="3"/>
        <v>5.9262250244501047E-2</v>
      </c>
      <c r="K18" s="21">
        <v>2.5365090041304938E-2</v>
      </c>
      <c r="L18" s="21">
        <v>1.845971992588602E-2</v>
      </c>
      <c r="M18" s="21">
        <v>1.5437440277310088E-2</v>
      </c>
      <c r="N18" s="22">
        <f t="shared" si="4"/>
        <v>7.5865019788855639E-2</v>
      </c>
      <c r="O18" s="22">
        <f t="shared" si="5"/>
        <v>0.13107661238299051</v>
      </c>
      <c r="P18" s="23">
        <f t="shared" si="6"/>
        <v>0.17724880062361048</v>
      </c>
      <c r="Q18" s="70">
        <v>0</v>
      </c>
      <c r="R18" s="21">
        <v>0</v>
      </c>
      <c r="S18" s="23">
        <f t="shared" si="7"/>
        <v>0</v>
      </c>
    </row>
    <row r="19" spans="1:19" ht="15.75" thickBot="1" x14ac:dyDescent="0.3">
      <c r="A19" s="41" t="s">
        <v>302</v>
      </c>
      <c r="B19" s="43"/>
      <c r="C19" s="43"/>
      <c r="D19" s="65"/>
      <c r="E19" s="43"/>
      <c r="F19" s="66"/>
      <c r="G19" s="43"/>
      <c r="H19" s="44">
        <f t="shared" ref="H19:M19" ca="1" si="8">OFFSET(H19,-MATCH("PROYECTOS",$A$8:$A$35,0)-1,0)-(OFFSET(H19,-MATCH("PROYECTOS",$A$8:$A$35,0),0))</f>
        <v>0</v>
      </c>
      <c r="I19" s="45">
        <f t="shared" ca="1" si="8"/>
        <v>0</v>
      </c>
      <c r="J19" s="45">
        <f t="shared" ca="1" si="8"/>
        <v>0</v>
      </c>
      <c r="K19" s="45">
        <f t="shared" ca="1" si="8"/>
        <v>0</v>
      </c>
      <c r="L19" s="45">
        <f t="shared" ca="1" si="8"/>
        <v>0</v>
      </c>
      <c r="M19" s="45">
        <f t="shared" ca="1" si="8"/>
        <v>0</v>
      </c>
      <c r="N19" s="46">
        <f t="shared" ca="1" si="4"/>
        <v>0</v>
      </c>
      <c r="O19" s="46">
        <f t="shared" ca="1" si="5"/>
        <v>0</v>
      </c>
      <c r="P19" s="47">
        <f t="shared" ca="1" si="6"/>
        <v>0</v>
      </c>
      <c r="Q19" s="67"/>
      <c r="R19" s="45"/>
      <c r="S19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141</v>
      </c>
      <c r="B1" s="50" t="s">
        <v>100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2283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20.707214999999998</v>
      </c>
      <c r="E6" s="14">
        <v>21.203339999999997</v>
      </c>
      <c r="F6" s="14">
        <v>5.3391349939629436</v>
      </c>
      <c r="G6" s="14">
        <v>2.7298357606050558</v>
      </c>
      <c r="H6" s="14">
        <v>1.3082233734312467</v>
      </c>
      <c r="I6" s="14">
        <v>1.301075859926641</v>
      </c>
      <c r="J6" s="15">
        <v>0.12874555426668893</v>
      </c>
      <c r="K6" s="15">
        <v>0.19044448346516649</v>
      </c>
      <c r="L6" s="16">
        <v>0.25180631890838634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20.707215000000001</v>
      </c>
      <c r="E7" s="38">
        <f ca="1">SUM(E8:OFFSET(E6,MATCH("GOBIERNOS REGIONALES",$A$8:$A$50,0),0))</f>
        <v>21.203340000000001</v>
      </c>
      <c r="F7" s="38">
        <f ca="1">SUM(F8:OFFSET(F6,MATCH("GOBIERNOS REGIONALES",$A$8:$A$50,0),0))</f>
        <v>5.3391349939629436</v>
      </c>
      <c r="G7" s="38">
        <f ca="1">SUM(G8:OFFSET(G6,MATCH("GOBIERNOS REGIONALES",$A$8:$A$50,0),0))</f>
        <v>2.7298357606050558</v>
      </c>
      <c r="H7" s="38">
        <f ca="1">SUM(H8:OFFSET(H6,MATCH("GOBIERNOS REGIONALES",$A$8:$A$50,0),0))</f>
        <v>1.3082233734312467</v>
      </c>
      <c r="I7" s="38">
        <f ca="1">SUM(I8:OFFSET(I6,MATCH("GOBIERNOS REGIONALES",$A$8:$A$50,0),0))</f>
        <v>1.301075859926641</v>
      </c>
      <c r="J7" s="39">
        <f ca="1">IFERROR(G7/E7,0)</f>
        <v>0.12874555426668891</v>
      </c>
      <c r="K7" s="39">
        <f ca="1">IFERROR(SUM(G7,H7)/E7,0)</f>
        <v>0.19044448346516646</v>
      </c>
      <c r="L7" s="40">
        <f ca="1">IFERROR(SUM(G7,H7,I7)/E7,0)</f>
        <v>0.25180631890838628</v>
      </c>
      <c r="M7" s="4"/>
    </row>
    <row r="8" spans="1:13" ht="38.25" x14ac:dyDescent="0.25">
      <c r="A8" s="17"/>
      <c r="B8" s="18">
        <v>183</v>
      </c>
      <c r="C8" s="19" t="s">
        <v>156</v>
      </c>
      <c r="D8" s="20">
        <v>20.707215000000001</v>
      </c>
      <c r="E8" s="21">
        <v>21.203340000000001</v>
      </c>
      <c r="F8" s="21">
        <f t="shared" ref="F8:F10" si="0">SUM(G8,H8,I8)</f>
        <v>5.3391349939629436</v>
      </c>
      <c r="G8" s="21">
        <v>2.7298357606050558</v>
      </c>
      <c r="H8" s="21">
        <v>1.3082233734312467</v>
      </c>
      <c r="I8" s="21">
        <v>1.301075859926641</v>
      </c>
      <c r="J8" s="22">
        <f t="shared" ref="J8:J10" si="1">IFERROR(G8/E8,0)</f>
        <v>0.12874555426668891</v>
      </c>
      <c r="K8" s="22">
        <f t="shared" ref="K8:K10" si="2">IFERROR(SUM(G8,H8)/E8,0)</f>
        <v>0.19044448346516646</v>
      </c>
      <c r="L8" s="23">
        <f t="shared" ref="L8:L10" si="3">IFERROR(SUM(G8,H8,I8)/E8,0)</f>
        <v>0.25180631890838628</v>
      </c>
      <c r="M8" s="4"/>
    </row>
    <row r="9" spans="1:13" ht="15.75" thickBot="1" x14ac:dyDescent="0.3">
      <c r="A9" s="41" t="s">
        <v>214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241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141</v>
      </c>
      <c r="B1" s="51" t="s">
        <v>100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2284</v>
      </c>
      <c r="N2" s="72" t="s">
        <v>2292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20.707214999999998</v>
      </c>
      <c r="E6" s="14">
        <f ca="1">SUM(E7:OFFSET(E7,50,0))</f>
        <v>21.203339999999997</v>
      </c>
      <c r="F6" s="14">
        <f ca="1">SUM(F7:OFFSET(F7,50,0))</f>
        <v>5.3391349939629436</v>
      </c>
      <c r="G6" s="14">
        <f ca="1">SUM(G7:OFFSET(G7,50,0))</f>
        <v>2.7298357606050558</v>
      </c>
      <c r="H6" s="14">
        <f ca="1">SUM(H7:OFFSET(H7,50,0))</f>
        <v>1.3082233734312467</v>
      </c>
      <c r="I6" s="14">
        <f ca="1">SUM(I7:OFFSET(I7,50,0))</f>
        <v>1.301075859926641</v>
      </c>
      <c r="J6" s="15">
        <f ca="1">IFERROR(G6/E6,0)</f>
        <v>0.12874555426668893</v>
      </c>
      <c r="K6" s="15">
        <f ca="1">IFERROR(SUM(G6,H6)/E6,0)</f>
        <v>0.19044448346516649</v>
      </c>
      <c r="L6" s="16">
        <f ca="1">IFERROR(SUM(G6,H6,I6)/E6,0)</f>
        <v>0.25180631890838634</v>
      </c>
      <c r="M6" s="4"/>
      <c r="O6" s="5" t="s">
        <v>321</v>
      </c>
      <c r="P6" s="71" t="s">
        <v>322</v>
      </c>
    </row>
    <row r="7" spans="1:16" ht="15.75" thickBot="1" x14ac:dyDescent="0.3">
      <c r="A7" s="24"/>
      <c r="B7" s="56">
        <v>15</v>
      </c>
      <c r="C7" s="26" t="s">
        <v>272</v>
      </c>
      <c r="D7" s="27">
        <v>20.707214999999998</v>
      </c>
      <c r="E7" s="28">
        <v>21.203339999999997</v>
      </c>
      <c r="F7" s="28">
        <f>SUM(G7,H7,I7)</f>
        <v>5.3391349939629436</v>
      </c>
      <c r="G7" s="28">
        <v>2.7298357606050558</v>
      </c>
      <c r="H7" s="28">
        <v>1.3082233734312467</v>
      </c>
      <c r="I7" s="28">
        <v>1.301075859926641</v>
      </c>
      <c r="J7" s="29">
        <f>IFERROR(G7/E7,0)</f>
        <v>0.12874555426668893</v>
      </c>
      <c r="K7" s="29">
        <f>IFERROR(SUM(G7,H7)/E7,0)</f>
        <v>0.19044448346516649</v>
      </c>
      <c r="L7" s="30">
        <f>IFERROR(SUM(G7,H7,I7)/E7,0)</f>
        <v>0.25180631890838634</v>
      </c>
      <c r="M7" s="4"/>
      <c r="N7" t="s">
        <v>272</v>
      </c>
      <c r="O7" s="5">
        <v>5.3391349939629436</v>
      </c>
      <c r="P7" s="71">
        <v>0.25180631890838634</v>
      </c>
    </row>
    <row r="8" spans="1:16" x14ac:dyDescent="0.25">
      <c r="O8" s="5"/>
      <c r="P8" s="71"/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workbookViewId="0">
      <selection activeCell="E11" sqref="E1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141</v>
      </c>
      <c r="B1" s="49" t="s">
        <v>100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2285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20.707214999999998</v>
      </c>
      <c r="E6" s="14">
        <v>21.203339999999997</v>
      </c>
      <c r="F6" s="14">
        <v>5.3391349939629436</v>
      </c>
      <c r="G6" s="14">
        <v>2.7298357606050558</v>
      </c>
      <c r="H6" s="14">
        <v>1.3082233734312467</v>
      </c>
      <c r="I6" s="14">
        <v>1.301075859926641</v>
      </c>
      <c r="J6" s="15">
        <v>0.12874555426668893</v>
      </c>
      <c r="K6" s="15">
        <v>0.19044448346516649</v>
      </c>
      <c r="L6" s="16">
        <v>0.25180631890838634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20.707215000000001</v>
      </c>
      <c r="E7" s="38">
        <f ca="1">SUM(E8:OFFSET(E6,MATCH("PROYECTOS",$A$8:$A$50,0),0))</f>
        <v>21.203340000000001</v>
      </c>
      <c r="F7" s="38">
        <f ca="1">SUM(F8:OFFSET(F6,MATCH("PROYECTOS",$A$8:$A$50,0),0))</f>
        <v>5.3391349939629436</v>
      </c>
      <c r="G7" s="38">
        <f ca="1">SUM(G8:OFFSET(G6,MATCH("PROYECTOS",$A$8:$A$50,0),0))</f>
        <v>2.7298357606050558</v>
      </c>
      <c r="H7" s="38">
        <f ca="1">SUM(H8:OFFSET(H6,MATCH("PROYECTOS",$A$8:$A$50,0),0))</f>
        <v>1.3082233734312467</v>
      </c>
      <c r="I7" s="38">
        <f ca="1">SUM(I8:OFFSET(I6,MATCH("PROYECTOS",$A$8:$A$50,0),0))</f>
        <v>1.301075859926641</v>
      </c>
      <c r="J7" s="39">
        <f ca="1">IFERROR(G7/E7,0)</f>
        <v>0.12874555426668891</v>
      </c>
      <c r="K7" s="39">
        <f ca="1">IFERROR(SUM(G7,H7)/E7,0)</f>
        <v>0.19044448346516646</v>
      </c>
      <c r="L7" s="40">
        <f ca="1">IFERROR(SUM(G7,H7,I7)/E7,0)</f>
        <v>0.25180631890838628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0.154</v>
      </c>
      <c r="E8" s="21">
        <v>0.154</v>
      </c>
      <c r="F8" s="21">
        <f t="shared" ref="F8:F12" si="0">SUM(G8,H8,I8)</f>
        <v>0</v>
      </c>
      <c r="G8" s="21">
        <v>0</v>
      </c>
      <c r="H8" s="21">
        <v>0</v>
      </c>
      <c r="I8" s="21">
        <v>0</v>
      </c>
      <c r="J8" s="22">
        <f t="shared" ref="J8:J13" si="1">IFERROR(G8/E8,0)</f>
        <v>0</v>
      </c>
      <c r="K8" s="22">
        <f t="shared" ref="K8:K13" si="2">IFERROR(SUM(G8,H8)/E8,0)</f>
        <v>0</v>
      </c>
      <c r="L8" s="23">
        <f t="shared" ref="L8:L13" si="3">IFERROR(SUM(G8,H8,I8)/E8,0)</f>
        <v>0</v>
      </c>
      <c r="M8" s="4"/>
    </row>
    <row r="9" spans="1:13" ht="51" x14ac:dyDescent="0.25">
      <c r="A9" s="17"/>
      <c r="B9" s="19">
        <v>3000769</v>
      </c>
      <c r="C9" s="19" t="s">
        <v>2287</v>
      </c>
      <c r="D9" s="20">
        <v>0.29735999999999996</v>
      </c>
      <c r="E9" s="21">
        <v>0.29735999999999996</v>
      </c>
      <c r="F9" s="21">
        <f t="shared" si="0"/>
        <v>1.0530429892241955E-2</v>
      </c>
      <c r="G9" s="21">
        <v>1.0530429892241955E-2</v>
      </c>
      <c r="H9" s="21">
        <v>0</v>
      </c>
      <c r="I9" s="21">
        <v>0</v>
      </c>
      <c r="J9" s="22">
        <f t="shared" si="1"/>
        <v>3.5413067972296063E-2</v>
      </c>
      <c r="K9" s="22">
        <f t="shared" si="2"/>
        <v>3.5413067972296063E-2</v>
      </c>
      <c r="L9" s="23">
        <f t="shared" si="3"/>
        <v>3.5413067972296063E-2</v>
      </c>
      <c r="M9" s="4"/>
    </row>
    <row r="10" spans="1:13" ht="51" x14ac:dyDescent="0.25">
      <c r="A10" s="17"/>
      <c r="B10" s="19">
        <v>3000770</v>
      </c>
      <c r="C10" s="19" t="s">
        <v>2288</v>
      </c>
      <c r="D10" s="20">
        <v>1.6008390000000001</v>
      </c>
      <c r="E10" s="21">
        <v>1.6008390000000001</v>
      </c>
      <c r="F10" s="21">
        <f t="shared" si="0"/>
        <v>0.12801753025269136</v>
      </c>
      <c r="G10" s="21">
        <v>0.1253586002276279</v>
      </c>
      <c r="H10" s="21">
        <v>7.5000000651925802E-4</v>
      </c>
      <c r="I10" s="21">
        <v>1.9089300185441971E-3</v>
      </c>
      <c r="J10" s="22">
        <f t="shared" si="1"/>
        <v>7.8308062352071564E-2</v>
      </c>
      <c r="K10" s="22">
        <f t="shared" si="2"/>
        <v>7.8776566684186949E-2</v>
      </c>
      <c r="L10" s="23">
        <f t="shared" si="3"/>
        <v>7.9969022651679114E-2</v>
      </c>
      <c r="M10" s="4"/>
    </row>
    <row r="11" spans="1:13" ht="38.25" x14ac:dyDescent="0.25">
      <c r="A11" s="17"/>
      <c r="B11" s="19">
        <v>3000771</v>
      </c>
      <c r="C11" s="19" t="s">
        <v>2289</v>
      </c>
      <c r="D11" s="20">
        <v>18.442095999999999</v>
      </c>
      <c r="E11" s="21">
        <v>18.938220999999999</v>
      </c>
      <c r="F11" s="21">
        <f t="shared" si="0"/>
        <v>5.1910261835437268</v>
      </c>
      <c r="G11" s="21">
        <v>2.593946730485186</v>
      </c>
      <c r="H11" s="21">
        <v>1.3048833734355867</v>
      </c>
      <c r="I11" s="21">
        <v>1.2921960796229541</v>
      </c>
      <c r="J11" s="22">
        <f t="shared" si="1"/>
        <v>0.13696887001610056</v>
      </c>
      <c r="K11" s="22">
        <f t="shared" si="2"/>
        <v>0.20587097932381151</v>
      </c>
      <c r="L11" s="23">
        <f t="shared" si="3"/>
        <v>0.2741031580286093</v>
      </c>
      <c r="M11" s="4"/>
    </row>
    <row r="12" spans="1:13" ht="25.5" x14ac:dyDescent="0.25">
      <c r="A12" s="17"/>
      <c r="B12" s="19">
        <v>3000772</v>
      </c>
      <c r="C12" s="19" t="s">
        <v>2290</v>
      </c>
      <c r="D12" s="20">
        <v>0.21292</v>
      </c>
      <c r="E12" s="21">
        <v>0.21292</v>
      </c>
      <c r="F12" s="21">
        <f t="shared" si="0"/>
        <v>9.5608502742834389E-3</v>
      </c>
      <c r="G12" s="21">
        <v>0</v>
      </c>
      <c r="H12" s="21">
        <v>2.5899999891407788E-3</v>
      </c>
      <c r="I12" s="21">
        <v>6.9708502851426601E-3</v>
      </c>
      <c r="J12" s="22">
        <f t="shared" si="1"/>
        <v>0</v>
      </c>
      <c r="K12" s="22">
        <f t="shared" si="2"/>
        <v>1.216419307317668E-2</v>
      </c>
      <c r="L12" s="23">
        <f t="shared" si="3"/>
        <v>4.4903486165148596E-2</v>
      </c>
      <c r="M12" s="4"/>
    </row>
    <row r="13" spans="1:13" ht="15.75" thickBot="1" x14ac:dyDescent="0.3">
      <c r="A13" s="41" t="s">
        <v>302</v>
      </c>
      <c r="B13" s="43"/>
      <c r="C13" s="43"/>
      <c r="D13" s="44">
        <f ca="1">OFFSET(D13,-MATCH("PROYECTOS",$A$8:$A$50,0)-1,0)-(OFFSET(D13,-MATCH("PROYECTOS",$A$8:$A$50,0),0))</f>
        <v>0</v>
      </c>
      <c r="E13" s="45">
        <f t="shared" ref="E13:I13" ca="1" si="4">OFFSET(E13,-MATCH("PROYECTOS",$A$8:$A$50,0)-1,0)-(OFFSET(E13,-MATCH("PROYECTOS",$A$8:$A$50,0),0))</f>
        <v>0</v>
      </c>
      <c r="F13" s="45">
        <f t="shared" ca="1" si="4"/>
        <v>0</v>
      </c>
      <c r="G13" s="45">
        <f t="shared" ca="1" si="4"/>
        <v>0</v>
      </c>
      <c r="H13" s="45">
        <f t="shared" ca="1" si="4"/>
        <v>0</v>
      </c>
      <c r="I13" s="45">
        <f t="shared" ca="1" si="4"/>
        <v>0</v>
      </c>
      <c r="J13" s="46">
        <f t="shared" ca="1" si="1"/>
        <v>0</v>
      </c>
      <c r="K13" s="46">
        <f t="shared" ca="1" si="2"/>
        <v>0</v>
      </c>
      <c r="L13" s="47">
        <f t="shared" ca="1" si="3"/>
        <v>0</v>
      </c>
      <c r="M13" s="4"/>
    </row>
    <row r="14" spans="1:13" ht="15.75" thickBot="1" x14ac:dyDescent="0.3"/>
    <row r="15" spans="1:13" ht="15.75" thickBot="1" x14ac:dyDescent="0.3">
      <c r="A15" s="89" t="s">
        <v>324</v>
      </c>
      <c r="B15" s="90"/>
      <c r="C15" s="90"/>
      <c r="D15" s="91"/>
    </row>
    <row r="16" spans="1:13" ht="15.75" thickBot="1" x14ac:dyDescent="0.3">
      <c r="A16" s="1" t="s">
        <v>2293</v>
      </c>
    </row>
    <row r="17" spans="1:4" ht="45" customHeight="1" x14ac:dyDescent="0.25">
      <c r="A17" s="82" t="s">
        <v>326</v>
      </c>
      <c r="B17" s="83"/>
      <c r="C17" s="83"/>
      <c r="D17" s="94" t="s">
        <v>327</v>
      </c>
    </row>
    <row r="18" spans="1:4" ht="15.75" thickBot="1" x14ac:dyDescent="0.3">
      <c r="A18" s="92"/>
      <c r="B18" s="93"/>
      <c r="C18" s="93"/>
      <c r="D18" s="95"/>
    </row>
    <row r="19" spans="1:4" x14ac:dyDescent="0.25">
      <c r="A19" s="17"/>
      <c r="B19" s="19">
        <v>3000001</v>
      </c>
      <c r="C19" s="19" t="s">
        <v>284</v>
      </c>
      <c r="D19" s="23">
        <v>0</v>
      </c>
    </row>
    <row r="20" spans="1:4" ht="51" x14ac:dyDescent="0.25">
      <c r="A20" s="17"/>
      <c r="B20" s="19">
        <v>3000769</v>
      </c>
      <c r="C20" s="19" t="s">
        <v>2287</v>
      </c>
      <c r="D20" s="23">
        <v>3.5413067972296063E-2</v>
      </c>
    </row>
    <row r="21" spans="1:4" ht="51" x14ac:dyDescent="0.25">
      <c r="A21" s="17"/>
      <c r="B21" s="19">
        <v>3000770</v>
      </c>
      <c r="C21" s="19" t="s">
        <v>2288</v>
      </c>
      <c r="D21" s="23">
        <v>7.9969022651679114E-2</v>
      </c>
    </row>
    <row r="22" spans="1:4" ht="26.25" thickBot="1" x14ac:dyDescent="0.3">
      <c r="A22" s="24"/>
      <c r="B22" s="26">
        <v>3000772</v>
      </c>
      <c r="C22" s="26" t="s">
        <v>2290</v>
      </c>
      <c r="D22" s="30">
        <v>4.4903486165148596E-2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topLeftCell="C13" workbookViewId="0">
      <selection activeCell="H16" sqref="H1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9" max="9" width="12" bestFit="1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141</v>
      </c>
      <c r="B1" s="49" t="s">
        <v>100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2286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20.707214999999998</v>
      </c>
      <c r="I6" s="14">
        <v>21.203339999999997</v>
      </c>
      <c r="J6" s="14">
        <v>5.3391349939629436</v>
      </c>
      <c r="K6" s="14">
        <v>2.7298357606050558</v>
      </c>
      <c r="L6" s="14">
        <v>1.3082233734312467</v>
      </c>
      <c r="M6" s="14">
        <v>1.301075859926641</v>
      </c>
      <c r="N6" s="15">
        <v>0.12874555426668893</v>
      </c>
      <c r="O6" s="15">
        <v>0.19044448346516649</v>
      </c>
      <c r="P6" s="16">
        <v>0.25180631890838634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SUM(H8:OFFSET(H6,MATCH("PROYECTOS",$A$8:$A$16,0),0))</f>
        <v>20.707215000000001</v>
      </c>
      <c r="I7" s="38">
        <f ca="1">SUM(I8:OFFSET(I6,MATCH("PROYECTOS",$A$8:$A$16,0),0))</f>
        <v>21.203340000000001</v>
      </c>
      <c r="J7" s="38">
        <f ca="1">SUM(J8:OFFSET(J6,MATCH("PROYECTOS",$A$8:$A$16,0),0))</f>
        <v>5.3391349939629436</v>
      </c>
      <c r="K7" s="38">
        <f ca="1">SUM(K8:OFFSET(K6,MATCH("PROYECTOS",$A$8:$A$16,0),0))</f>
        <v>2.7298357606050558</v>
      </c>
      <c r="L7" s="38">
        <f ca="1">SUM(L8:OFFSET(L6,MATCH("PROYECTOS",$A$8:$A$16,0),0))</f>
        <v>1.3082233734312467</v>
      </c>
      <c r="M7" s="38">
        <f ca="1">SUM(M8:OFFSET(M6,MATCH("PROYECTOS",$A$8:$A$16,0),0))</f>
        <v>1.301075859926641</v>
      </c>
      <c r="N7" s="39">
        <f ca="1">IFERROR(K7/I7,0)</f>
        <v>0.12874555426668891</v>
      </c>
      <c r="O7" s="39">
        <f ca="1">IFERROR(SUM(K7,L7)/I7,0)</f>
        <v>0.19044448346516646</v>
      </c>
      <c r="P7" s="40">
        <f ca="1">IFERROR(SUM(K7,L7,M7)/I7,0)</f>
        <v>0.25180631890838628</v>
      </c>
      <c r="Q7" s="64"/>
      <c r="R7" s="38"/>
      <c r="S7" s="40"/>
    </row>
    <row r="8" spans="1:19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1</v>
      </c>
      <c r="G8" s="19" t="s">
        <v>539</v>
      </c>
      <c r="H8" s="20">
        <v>0.154</v>
      </c>
      <c r="I8" s="21">
        <v>0.154</v>
      </c>
      <c r="J8" s="21">
        <f t="shared" ref="J8:J15" si="0">SUM(K8,L8,M8)</f>
        <v>0</v>
      </c>
      <c r="K8" s="21">
        <v>0</v>
      </c>
      <c r="L8" s="21">
        <v>0</v>
      </c>
      <c r="M8" s="21">
        <v>0</v>
      </c>
      <c r="N8" s="22">
        <f t="shared" ref="N8:N16" si="1">IFERROR(K8/I8,0)</f>
        <v>0</v>
      </c>
      <c r="O8" s="22">
        <f t="shared" ref="O8:O16" si="2">IFERROR(SUM(K8,L8)/I8,0)</f>
        <v>0</v>
      </c>
      <c r="P8" s="23">
        <f t="shared" ref="P8:P16" si="3">IFERROR(SUM(K8,L8,M8)/I8,0)</f>
        <v>0</v>
      </c>
      <c r="Q8" s="70">
        <v>0</v>
      </c>
      <c r="R8" s="21">
        <v>0</v>
      </c>
      <c r="S8" s="23">
        <f>IFERROR(R8/Q8,0)</f>
        <v>0</v>
      </c>
    </row>
    <row r="9" spans="1:19" ht="51" x14ac:dyDescent="0.25">
      <c r="A9" s="17"/>
      <c r="B9" s="19">
        <v>5005780</v>
      </c>
      <c r="C9" s="19" t="s">
        <v>2291</v>
      </c>
      <c r="D9" s="68">
        <v>3000769</v>
      </c>
      <c r="E9" s="19" t="s">
        <v>2287</v>
      </c>
      <c r="F9" s="69">
        <v>36</v>
      </c>
      <c r="G9" s="19" t="s">
        <v>541</v>
      </c>
      <c r="H9" s="20">
        <v>6.2359999999999999E-2</v>
      </c>
      <c r="I9" s="21">
        <v>6.2359999999999999E-2</v>
      </c>
      <c r="J9" s="21">
        <f t="shared" si="0"/>
        <v>0</v>
      </c>
      <c r="K9" s="21">
        <v>0</v>
      </c>
      <c r="L9" s="21">
        <v>0</v>
      </c>
      <c r="M9" s="21">
        <v>0</v>
      </c>
      <c r="N9" s="22">
        <f t="shared" si="1"/>
        <v>0</v>
      </c>
      <c r="O9" s="22">
        <f t="shared" si="2"/>
        <v>0</v>
      </c>
      <c r="P9" s="23">
        <f t="shared" si="3"/>
        <v>0</v>
      </c>
      <c r="Q9" s="70">
        <v>0</v>
      </c>
      <c r="R9" s="21">
        <v>0</v>
      </c>
      <c r="S9" s="23">
        <f t="shared" ref="S9" si="4">IFERROR(R9/Q9,0)</f>
        <v>0</v>
      </c>
    </row>
    <row r="10" spans="1:19" ht="51" x14ac:dyDescent="0.25">
      <c r="A10" s="17"/>
      <c r="B10" s="19">
        <v>5005781</v>
      </c>
      <c r="C10" s="19" t="s">
        <v>2310</v>
      </c>
      <c r="D10" s="68">
        <v>3000769</v>
      </c>
      <c r="E10" s="19" t="s">
        <v>2287</v>
      </c>
      <c r="F10" s="69">
        <v>86</v>
      </c>
      <c r="G10" s="19" t="s">
        <v>508</v>
      </c>
      <c r="H10" s="20">
        <v>0.23499999999999999</v>
      </c>
      <c r="I10" s="21">
        <v>0.23499999999999999</v>
      </c>
      <c r="J10" s="21">
        <f t="shared" si="0"/>
        <v>1.0530429892241955E-2</v>
      </c>
      <c r="K10" s="21">
        <v>1.0530429892241955E-2</v>
      </c>
      <c r="L10" s="21">
        <v>0</v>
      </c>
      <c r="M10" s="21">
        <v>0</v>
      </c>
      <c r="N10" s="22">
        <f t="shared" ref="N10:N15" si="5">IFERROR(K10/I10,0)</f>
        <v>4.4810339966987044E-2</v>
      </c>
      <c r="O10" s="22">
        <f t="shared" ref="O10:O15" si="6">IFERROR(SUM(K10,L10)/I10,0)</f>
        <v>4.4810339966987044E-2</v>
      </c>
      <c r="P10" s="23">
        <f t="shared" ref="P10:P15" si="7">IFERROR(SUM(K10,L10,M10)/I10,0)</f>
        <v>4.4810339966987044E-2</v>
      </c>
      <c r="Q10" s="70"/>
      <c r="R10" s="21"/>
      <c r="S10" s="23"/>
    </row>
    <row r="11" spans="1:19" ht="51" x14ac:dyDescent="0.25">
      <c r="A11" s="17"/>
      <c r="B11" s="19">
        <v>5005782</v>
      </c>
      <c r="C11" s="19" t="s">
        <v>2311</v>
      </c>
      <c r="D11" s="68">
        <v>3000770</v>
      </c>
      <c r="E11" s="19" t="s">
        <v>2288</v>
      </c>
      <c r="F11" s="69">
        <v>107</v>
      </c>
      <c r="G11" s="19" t="s">
        <v>1228</v>
      </c>
      <c r="H11" s="20">
        <v>1.1810670000000001</v>
      </c>
      <c r="I11" s="21">
        <v>1.1810670000000001</v>
      </c>
      <c r="J11" s="21">
        <f t="shared" si="0"/>
        <v>0.12760860024718568</v>
      </c>
      <c r="K11" s="21">
        <v>0.1253586002276279</v>
      </c>
      <c r="L11" s="21">
        <v>7.5000000651925802E-4</v>
      </c>
      <c r="M11" s="21">
        <v>1.500000013038516E-3</v>
      </c>
      <c r="N11" s="22">
        <f t="shared" si="5"/>
        <v>0.10614012602809823</v>
      </c>
      <c r="O11" s="22">
        <f t="shared" si="6"/>
        <v>0.10677514504608727</v>
      </c>
      <c r="P11" s="23">
        <f t="shared" si="7"/>
        <v>0.10804518308206534</v>
      </c>
      <c r="Q11" s="70"/>
      <c r="R11" s="21"/>
      <c r="S11" s="23"/>
    </row>
    <row r="12" spans="1:19" ht="51" x14ac:dyDescent="0.25">
      <c r="A12" s="17"/>
      <c r="B12" s="19">
        <v>5005783</v>
      </c>
      <c r="C12" s="19" t="s">
        <v>2312</v>
      </c>
      <c r="D12" s="68">
        <v>3000770</v>
      </c>
      <c r="E12" s="19" t="s">
        <v>2288</v>
      </c>
      <c r="F12" s="69">
        <v>86</v>
      </c>
      <c r="G12" s="19" t="s">
        <v>508</v>
      </c>
      <c r="H12" s="20">
        <v>0.36599999999999999</v>
      </c>
      <c r="I12" s="21">
        <v>0.36600000000000005</v>
      </c>
      <c r="J12" s="21">
        <f t="shared" si="0"/>
        <v>0</v>
      </c>
      <c r="K12" s="21">
        <v>0</v>
      </c>
      <c r="L12" s="21">
        <v>0</v>
      </c>
      <c r="M12" s="21">
        <v>0</v>
      </c>
      <c r="N12" s="22">
        <f t="shared" si="5"/>
        <v>0</v>
      </c>
      <c r="O12" s="22">
        <f t="shared" si="6"/>
        <v>0</v>
      </c>
      <c r="P12" s="23">
        <f t="shared" si="7"/>
        <v>0</v>
      </c>
      <c r="Q12" s="70"/>
      <c r="R12" s="21"/>
      <c r="S12" s="23"/>
    </row>
    <row r="13" spans="1:19" ht="51" x14ac:dyDescent="0.25">
      <c r="A13" s="17"/>
      <c r="B13" s="19">
        <v>5005784</v>
      </c>
      <c r="C13" s="19" t="s">
        <v>2313</v>
      </c>
      <c r="D13" s="68">
        <v>3000770</v>
      </c>
      <c r="E13" s="19" t="s">
        <v>2288</v>
      </c>
      <c r="F13" s="69">
        <v>86</v>
      </c>
      <c r="G13" s="19" t="s">
        <v>508</v>
      </c>
      <c r="H13" s="20">
        <v>5.3772E-2</v>
      </c>
      <c r="I13" s="21">
        <v>5.3772E-2</v>
      </c>
      <c r="J13" s="21">
        <f t="shared" si="0"/>
        <v>4.0893000550568104E-4</v>
      </c>
      <c r="K13" s="21">
        <v>0</v>
      </c>
      <c r="L13" s="21">
        <v>0</v>
      </c>
      <c r="M13" s="21">
        <v>4.0893000550568104E-4</v>
      </c>
      <c r="N13" s="22">
        <f t="shared" si="5"/>
        <v>0</v>
      </c>
      <c r="O13" s="22">
        <f t="shared" si="6"/>
        <v>0</v>
      </c>
      <c r="P13" s="23">
        <f t="shared" si="7"/>
        <v>7.604887404330898E-3</v>
      </c>
      <c r="Q13" s="70"/>
      <c r="R13" s="21"/>
      <c r="S13" s="23"/>
    </row>
    <row r="14" spans="1:19" ht="38.25" x14ac:dyDescent="0.25">
      <c r="A14" s="17"/>
      <c r="B14" s="19">
        <v>5005785</v>
      </c>
      <c r="C14" s="19" t="s">
        <v>2314</v>
      </c>
      <c r="D14" s="68">
        <v>3000771</v>
      </c>
      <c r="E14" s="19" t="s">
        <v>2289</v>
      </c>
      <c r="F14" s="69">
        <v>476</v>
      </c>
      <c r="G14" s="19" t="s">
        <v>819</v>
      </c>
      <c r="H14" s="20">
        <v>18.442095999999999</v>
      </c>
      <c r="I14" s="21">
        <v>18.938220999999999</v>
      </c>
      <c r="J14" s="21">
        <f t="shared" si="0"/>
        <v>5.1910261835437268</v>
      </c>
      <c r="K14" s="21">
        <v>2.593946730485186</v>
      </c>
      <c r="L14" s="21">
        <v>1.3048833734355867</v>
      </c>
      <c r="M14" s="21">
        <v>1.2921960796229541</v>
      </c>
      <c r="N14" s="22">
        <f t="shared" si="5"/>
        <v>0.13696887001610056</v>
      </c>
      <c r="O14" s="22">
        <f t="shared" si="6"/>
        <v>0.20587097932381151</v>
      </c>
      <c r="P14" s="23">
        <f t="shared" si="7"/>
        <v>0.2741031580286093</v>
      </c>
      <c r="Q14" s="70"/>
      <c r="R14" s="21"/>
      <c r="S14" s="23"/>
    </row>
    <row r="15" spans="1:19" ht="25.5" x14ac:dyDescent="0.25">
      <c r="A15" s="17"/>
      <c r="B15" s="19">
        <v>5005787</v>
      </c>
      <c r="C15" s="19" t="s">
        <v>2315</v>
      </c>
      <c r="D15" s="68">
        <v>3000772</v>
      </c>
      <c r="E15" s="19" t="s">
        <v>2290</v>
      </c>
      <c r="F15" s="69">
        <v>63</v>
      </c>
      <c r="G15" s="19" t="s">
        <v>838</v>
      </c>
      <c r="H15" s="20">
        <v>0.21292</v>
      </c>
      <c r="I15" s="21">
        <v>0.21292</v>
      </c>
      <c r="J15" s="21">
        <f t="shared" si="0"/>
        <v>9.5608502742834389E-3</v>
      </c>
      <c r="K15" s="21">
        <v>0</v>
      </c>
      <c r="L15" s="21">
        <v>2.5899999891407788E-3</v>
      </c>
      <c r="M15" s="21">
        <v>6.9708502851426601E-3</v>
      </c>
      <c r="N15" s="22">
        <f t="shared" si="5"/>
        <v>0</v>
      </c>
      <c r="O15" s="22">
        <f t="shared" si="6"/>
        <v>1.216419307317668E-2</v>
      </c>
      <c r="P15" s="23">
        <f t="shared" si="7"/>
        <v>4.4903486165148596E-2</v>
      </c>
      <c r="Q15" s="70"/>
      <c r="R15" s="21"/>
      <c r="S15" s="23"/>
    </row>
    <row r="16" spans="1:19" ht="15.75" thickBot="1" x14ac:dyDescent="0.3">
      <c r="A16" s="41" t="s">
        <v>302</v>
      </c>
      <c r="B16" s="43"/>
      <c r="C16" s="43"/>
      <c r="D16" s="65"/>
      <c r="E16" s="43"/>
      <c r="F16" s="66"/>
      <c r="G16" s="43"/>
      <c r="H16" s="44">
        <f t="shared" ref="H16:M16" ca="1" si="8">OFFSET(H16,-MATCH("PROYECTOS",$A$8:$A$16,0)-1,0)-(OFFSET(H16,-MATCH("PROYECTOS",$A$8:$A$16,0),0))</f>
        <v>0</v>
      </c>
      <c r="I16" s="45">
        <f t="shared" ca="1" si="8"/>
        <v>0</v>
      </c>
      <c r="J16" s="45">
        <f t="shared" ca="1" si="8"/>
        <v>0</v>
      </c>
      <c r="K16" s="45">
        <f t="shared" ca="1" si="8"/>
        <v>0</v>
      </c>
      <c r="L16" s="45">
        <f t="shared" ca="1" si="8"/>
        <v>0</v>
      </c>
      <c r="M16" s="45">
        <f t="shared" ca="1" si="8"/>
        <v>0</v>
      </c>
      <c r="N16" s="46">
        <f t="shared" ca="1" si="1"/>
        <v>0</v>
      </c>
      <c r="O16" s="46">
        <f t="shared" ca="1" si="2"/>
        <v>0</v>
      </c>
      <c r="P16" s="47">
        <f t="shared" ca="1" si="3"/>
        <v>0</v>
      </c>
      <c r="Q16" s="67"/>
      <c r="R16" s="45"/>
      <c r="S16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142</v>
      </c>
      <c r="B1" s="50" t="s">
        <v>101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2294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12.547518999999999</v>
      </c>
      <c r="E6" s="14">
        <v>14.51803</v>
      </c>
      <c r="F6" s="14">
        <v>2.4663772964340751</v>
      </c>
      <c r="G6" s="14">
        <v>1.0045396636123769</v>
      </c>
      <c r="H6" s="14">
        <v>0.70875036727375118</v>
      </c>
      <c r="I6" s="14">
        <v>0.75308726554794703</v>
      </c>
      <c r="J6" s="15">
        <v>6.919256012092391E-2</v>
      </c>
      <c r="K6" s="15">
        <v>0.11801119235089941</v>
      </c>
      <c r="L6" s="16">
        <v>0.16988374431200895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11.630438999999999</v>
      </c>
      <c r="E7" s="38">
        <f ca="1">SUM(E8:OFFSET(E6,MATCH("GOBIERNOS REGIONALES",$A$8:$A$50,0),0))</f>
        <v>12.731697</v>
      </c>
      <c r="F7" s="38">
        <f ca="1">SUM(F8:OFFSET(F6,MATCH("GOBIERNOS REGIONALES",$A$8:$A$50,0),0))</f>
        <v>2.3201145250277477</v>
      </c>
      <c r="G7" s="38">
        <f ca="1">SUM(G8:OFFSET(G6,MATCH("GOBIERNOS REGIONALES",$A$8:$A$50,0),0))</f>
        <v>0.98208393339882605</v>
      </c>
      <c r="H7" s="38">
        <f ca="1">SUM(H8:OFFSET(H6,MATCH("GOBIERNOS REGIONALES",$A$8:$A$50,0),0))</f>
        <v>0.65694087731390027</v>
      </c>
      <c r="I7" s="38">
        <f ca="1">SUM(I8:OFFSET(I6,MATCH("GOBIERNOS REGIONALES",$A$8:$A$50,0),0))</f>
        <v>0.68108971431502141</v>
      </c>
      <c r="J7" s="39">
        <f ca="1">IFERROR(G7/E7,0)</f>
        <v>7.7136923176763156E-2</v>
      </c>
      <c r="K7" s="39">
        <f ca="1">IFERROR(SUM(G7,H7)/E7,0)</f>
        <v>0.12873576952960208</v>
      </c>
      <c r="L7" s="40">
        <f ca="1">IFERROR(SUM(G7,H7,I7)/E7,0)</f>
        <v>0.18223136515326649</v>
      </c>
      <c r="M7" s="4"/>
    </row>
    <row r="8" spans="1:13" ht="25.5" x14ac:dyDescent="0.25">
      <c r="A8" s="17"/>
      <c r="B8" s="18">
        <v>39</v>
      </c>
      <c r="C8" s="19" t="s">
        <v>130</v>
      </c>
      <c r="D8" s="20">
        <v>11.630438999999999</v>
      </c>
      <c r="E8" s="21">
        <v>12.731697</v>
      </c>
      <c r="F8" s="21">
        <f t="shared" ref="F8:F10" si="0">SUM(G8,H8,I8)</f>
        <v>2.3201145250277477</v>
      </c>
      <c r="G8" s="21">
        <v>0.98208393339882605</v>
      </c>
      <c r="H8" s="21">
        <v>0.65694087731390027</v>
      </c>
      <c r="I8" s="21">
        <v>0.68108971431502141</v>
      </c>
      <c r="J8" s="22">
        <f t="shared" ref="J8:J10" si="1">IFERROR(G8/E8,0)</f>
        <v>7.7136923176763156E-2</v>
      </c>
      <c r="K8" s="22">
        <f t="shared" ref="K8:K10" si="2">IFERROR(SUM(G8,H8)/E8,0)</f>
        <v>0.12873576952960208</v>
      </c>
      <c r="L8" s="23">
        <f t="shared" ref="L8:L10" si="3">IFERROR(SUM(G8,H8,I8)/E8,0)</f>
        <v>0.18223136515326649</v>
      </c>
      <c r="M8" s="4"/>
    </row>
    <row r="9" spans="1:13" x14ac:dyDescent="0.25">
      <c r="A9" s="34" t="s">
        <v>214</v>
      </c>
      <c r="B9" s="57"/>
      <c r="C9" s="36"/>
      <c r="D9" s="37">
        <f ca="1">SUM(D10:OFFSET(D8,(MATCH("GOBIERNOS LOCALES",$A$8:$A$50,0)-MATCH("GOBIERNOS REGIONALES",$A$8:$A$50,0)),0))</f>
        <v>0</v>
      </c>
      <c r="E9" s="38">
        <f ca="1">SUM(E10:OFFSET(E8,(MATCH("GOBIERNOS LOCALES",$A$8:$A$50,0)-MATCH("GOBIERNOS REGIONALES",$A$8:$A$50,0)),0))</f>
        <v>0</v>
      </c>
      <c r="F9" s="38">
        <f ca="1">SUM(F10:OFFSET(F8,(MATCH("GOBIERNOS LOCALES",$A$8:$A$50,0)-MATCH("GOBIERNOS REGIONALES",$A$8:$A$50,0)),0))</f>
        <v>0</v>
      </c>
      <c r="G9" s="38">
        <f ca="1">SUM(G10:OFFSET(G8,(MATCH("GOBIERNOS LOCALES",$A$8:$A$50,0)-MATCH("GOBIERNOS REGIONALES",$A$8:$A$50,0)),0))</f>
        <v>0</v>
      </c>
      <c r="H9" s="38">
        <f ca="1">SUM(H10:OFFSET(H8,(MATCH("GOBIERNOS LOCALES",$A$8:$A$50,0)-MATCH("GOBIERNOS REGIONALES",$A$8:$A$50,0)),0))</f>
        <v>0</v>
      </c>
      <c r="I9" s="38">
        <f ca="1">SUM(I10:OFFSET(I8,(MATCH("GOBIERNOS LOCALES",$A$8:$A$50,0)-MATCH("GOBIERNOS REGIONALES",$A$8:$A$50,0)),0))</f>
        <v>0</v>
      </c>
      <c r="J9" s="39">
        <f ca="1">IFERROR(G9/E9,0)</f>
        <v>0</v>
      </c>
      <c r="K9" s="39">
        <f ca="1">IFERROR(SUM(G9,H9)/E9,0)</f>
        <v>0</v>
      </c>
      <c r="L9" s="40">
        <f ca="1">IFERROR(SUM(G9,H9,I9)/E9,0)</f>
        <v>0</v>
      </c>
      <c r="M9" s="4"/>
    </row>
    <row r="10" spans="1:13" ht="15.75" thickBot="1" x14ac:dyDescent="0.3">
      <c r="A10" s="41" t="s">
        <v>241</v>
      </c>
      <c r="B10" s="58"/>
      <c r="C10" s="43"/>
      <c r="D10" s="44">
        <v>0.91708000000000001</v>
      </c>
      <c r="E10" s="45">
        <v>1.7863329999999997</v>
      </c>
      <c r="F10" s="45">
        <f t="shared" si="0"/>
        <v>0.14626277140632737</v>
      </c>
      <c r="G10" s="45">
        <v>2.2455730213550851E-2</v>
      </c>
      <c r="H10" s="45">
        <v>5.1809489959850907E-2</v>
      </c>
      <c r="I10" s="45">
        <v>7.1997551232925616E-2</v>
      </c>
      <c r="J10" s="46">
        <f t="shared" si="1"/>
        <v>1.2570853370312732E-2</v>
      </c>
      <c r="K10" s="46">
        <f t="shared" si="2"/>
        <v>4.1574118696459043E-2</v>
      </c>
      <c r="L10" s="47">
        <f t="shared" si="3"/>
        <v>8.1878782626938762E-2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142</v>
      </c>
      <c r="B1" s="51" t="s">
        <v>101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2295</v>
      </c>
      <c r="N2" s="72" t="s">
        <v>2300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12.547518999999999</v>
      </c>
      <c r="E6" s="14">
        <f ca="1">SUM(E7:OFFSET(E7,50,0))</f>
        <v>14.51803</v>
      </c>
      <c r="F6" s="14">
        <f ca="1">SUM(F7:OFFSET(F7,50,0))</f>
        <v>2.4663772964340751</v>
      </c>
      <c r="G6" s="14">
        <f ca="1">SUM(G7:OFFSET(G7,50,0))</f>
        <v>1.0045396636123769</v>
      </c>
      <c r="H6" s="14">
        <f ca="1">SUM(H7:OFFSET(H7,50,0))</f>
        <v>0.70875036727375118</v>
      </c>
      <c r="I6" s="14">
        <f ca="1">SUM(I7:OFFSET(I7,50,0))</f>
        <v>0.75308726554794703</v>
      </c>
      <c r="J6" s="15">
        <f ca="1">IFERROR(G6/E6,0)</f>
        <v>6.919256012092391E-2</v>
      </c>
      <c r="K6" s="15">
        <f ca="1">IFERROR(SUM(G6,H6)/E6,0)</f>
        <v>0.11801119235089941</v>
      </c>
      <c r="L6" s="16">
        <f ca="1">IFERROR(SUM(G6,H6,I6)/E6,0)</f>
        <v>0.16988374431200895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</v>
      </c>
      <c r="C7" s="19" t="s">
        <v>258</v>
      </c>
      <c r="D7" s="20">
        <v>0</v>
      </c>
      <c r="E7" s="21">
        <v>3.8711000000000002E-2</v>
      </c>
      <c r="F7" s="21">
        <f t="shared" ref="F7:F28" si="0">SUM(G7,H7,I7)</f>
        <v>3.4474398707970977E-3</v>
      </c>
      <c r="G7" s="21">
        <v>1.7234398983418941E-3</v>
      </c>
      <c r="H7" s="21">
        <v>8.6199998622760177E-4</v>
      </c>
      <c r="I7" s="21">
        <v>8.6199998622760177E-4</v>
      </c>
      <c r="J7" s="22">
        <f t="shared" ref="J7:J28" si="1">IFERROR(G7/E7,0)</f>
        <v>4.4520676250727031E-2</v>
      </c>
      <c r="K7" s="22">
        <f t="shared" ref="K7:K28" si="2">IFERROR(SUM(G7,H7)/E7,0)</f>
        <v>6.6788248419557633E-2</v>
      </c>
      <c r="L7" s="23">
        <f t="shared" ref="L7:L28" si="3">IFERROR(SUM(G7,H7,I7)/E7,0)</f>
        <v>8.9055820588388249E-2</v>
      </c>
      <c r="M7" s="4"/>
      <c r="N7" t="s">
        <v>275</v>
      </c>
      <c r="O7" s="5">
        <v>3.6934370640665293E-2</v>
      </c>
      <c r="P7" s="71">
        <v>0.72997155247673362</v>
      </c>
    </row>
    <row r="8" spans="1:16" x14ac:dyDescent="0.25">
      <c r="A8" s="17"/>
      <c r="B8" s="55">
        <v>2</v>
      </c>
      <c r="C8" s="19" t="s">
        <v>259</v>
      </c>
      <c r="D8" s="20">
        <v>0</v>
      </c>
      <c r="E8" s="21">
        <v>6.3213999999999992E-2</v>
      </c>
      <c r="F8" s="21">
        <f t="shared" si="0"/>
        <v>2.5407499633729458E-3</v>
      </c>
      <c r="G8" s="21">
        <v>1.2707499554380774E-3</v>
      </c>
      <c r="H8" s="21">
        <v>6.3500000396743417E-4</v>
      </c>
      <c r="I8" s="21">
        <v>6.3500000396743417E-4</v>
      </c>
      <c r="J8" s="22">
        <f t="shared" si="1"/>
        <v>2.0102350040150561E-2</v>
      </c>
      <c r="K8" s="22">
        <f t="shared" si="2"/>
        <v>3.0147593245254404E-2</v>
      </c>
      <c r="L8" s="23">
        <f t="shared" si="3"/>
        <v>4.0192836450358246E-2</v>
      </c>
      <c r="M8" s="4"/>
      <c r="N8" t="s">
        <v>280</v>
      </c>
      <c r="O8" s="5">
        <v>1.7464949691202492E-2</v>
      </c>
      <c r="P8" s="71">
        <v>0.3535915957970257</v>
      </c>
    </row>
    <row r="9" spans="1:16" x14ac:dyDescent="0.25">
      <c r="A9" s="17"/>
      <c r="B9" s="55">
        <v>3</v>
      </c>
      <c r="C9" s="19" t="s">
        <v>260</v>
      </c>
      <c r="D9" s="20">
        <v>0</v>
      </c>
      <c r="E9" s="21">
        <v>1.8E-3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  <c r="N9" t="s">
        <v>261</v>
      </c>
      <c r="O9" s="5">
        <v>3.6350000882521272E-3</v>
      </c>
      <c r="P9" s="71">
        <v>0.33275357819957224</v>
      </c>
    </row>
    <row r="10" spans="1:16" x14ac:dyDescent="0.25">
      <c r="A10" s="17"/>
      <c r="B10" s="55">
        <v>4</v>
      </c>
      <c r="C10" s="19" t="s">
        <v>261</v>
      </c>
      <c r="D10" s="20">
        <v>0</v>
      </c>
      <c r="E10" s="21">
        <v>1.0924E-2</v>
      </c>
      <c r="F10" s="21">
        <f t="shared" si="0"/>
        <v>3.6350000882521272E-3</v>
      </c>
      <c r="G10" s="21">
        <v>0</v>
      </c>
      <c r="H10" s="21">
        <v>0</v>
      </c>
      <c r="I10" s="21">
        <v>3.6350000882521272E-3</v>
      </c>
      <c r="J10" s="22">
        <f t="shared" si="1"/>
        <v>0</v>
      </c>
      <c r="K10" s="22">
        <f t="shared" si="2"/>
        <v>0</v>
      </c>
      <c r="L10" s="23">
        <f t="shared" si="3"/>
        <v>0.33275357819957224</v>
      </c>
      <c r="M10" s="4"/>
      <c r="N10" t="s">
        <v>270</v>
      </c>
      <c r="O10" s="5">
        <v>5.3470411032321863E-2</v>
      </c>
      <c r="P10" s="71">
        <v>0.20324386047217391</v>
      </c>
    </row>
    <row r="11" spans="1:16" x14ac:dyDescent="0.25">
      <c r="A11" s="17"/>
      <c r="B11" s="55">
        <v>5</v>
      </c>
      <c r="C11" s="19" t="s">
        <v>262</v>
      </c>
      <c r="D11" s="20">
        <v>1.7080000000000001E-2</v>
      </c>
      <c r="E11" s="21">
        <v>0.160188</v>
      </c>
      <c r="F11" s="21">
        <f t="shared" si="0"/>
        <v>2.0051749714184552E-2</v>
      </c>
      <c r="G11" s="21">
        <v>8.2007497549057007E-3</v>
      </c>
      <c r="H11" s="21">
        <v>6.1099999584257603E-3</v>
      </c>
      <c r="I11" s="21">
        <v>5.7410000008530915E-3</v>
      </c>
      <c r="J11" s="22">
        <f t="shared" si="1"/>
        <v>5.1194532392599329E-2</v>
      </c>
      <c r="K11" s="22">
        <f t="shared" si="2"/>
        <v>8.9337214481306104E-2</v>
      </c>
      <c r="L11" s="23">
        <f t="shared" si="3"/>
        <v>0.12517635349829295</v>
      </c>
      <c r="M11" s="4"/>
      <c r="N11" t="s">
        <v>272</v>
      </c>
      <c r="O11" s="5">
        <v>2.2725608356922748</v>
      </c>
      <c r="P11" s="71">
        <v>0.18045132313470735</v>
      </c>
    </row>
    <row r="12" spans="1:16" x14ac:dyDescent="0.25">
      <c r="A12" s="17"/>
      <c r="B12" s="55">
        <v>6</v>
      </c>
      <c r="C12" s="19" t="s">
        <v>263</v>
      </c>
      <c r="D12" s="20">
        <v>0</v>
      </c>
      <c r="E12" s="21">
        <v>3.3318E-2</v>
      </c>
      <c r="F12" s="21">
        <f t="shared" si="0"/>
        <v>0</v>
      </c>
      <c r="G12" s="21">
        <v>0</v>
      </c>
      <c r="H12" s="21">
        <v>0</v>
      </c>
      <c r="I12" s="21">
        <v>0</v>
      </c>
      <c r="J12" s="22">
        <f t="shared" si="1"/>
        <v>0</v>
      </c>
      <c r="K12" s="22">
        <f t="shared" si="2"/>
        <v>0</v>
      </c>
      <c r="L12" s="23">
        <f t="shared" si="3"/>
        <v>0</v>
      </c>
      <c r="M12" s="4"/>
      <c r="N12" t="s">
        <v>278</v>
      </c>
      <c r="O12" s="5">
        <v>4.5916899107396603E-3</v>
      </c>
      <c r="P12" s="71">
        <v>0.15248198156077644</v>
      </c>
    </row>
    <row r="13" spans="1:16" x14ac:dyDescent="0.25">
      <c r="A13" s="17"/>
      <c r="B13" s="55">
        <v>7</v>
      </c>
      <c r="C13" s="19" t="s">
        <v>264</v>
      </c>
      <c r="D13" s="20">
        <v>0</v>
      </c>
      <c r="E13" s="21">
        <v>9.9649999999999999E-3</v>
      </c>
      <c r="F13" s="21">
        <f t="shared" si="0"/>
        <v>0</v>
      </c>
      <c r="G13" s="21">
        <v>0</v>
      </c>
      <c r="H13" s="21">
        <v>0</v>
      </c>
      <c r="I13" s="21">
        <v>0</v>
      </c>
      <c r="J13" s="22">
        <f t="shared" si="1"/>
        <v>0</v>
      </c>
      <c r="K13" s="22">
        <f t="shared" si="2"/>
        <v>0</v>
      </c>
      <c r="L13" s="23">
        <f t="shared" si="3"/>
        <v>0</v>
      </c>
      <c r="M13" s="4"/>
      <c r="N13" t="s">
        <v>262</v>
      </c>
      <c r="O13" s="5">
        <v>2.0051749714184552E-2</v>
      </c>
      <c r="P13" s="71">
        <v>0.12517635349829295</v>
      </c>
    </row>
    <row r="14" spans="1:16" x14ac:dyDescent="0.25">
      <c r="A14" s="17"/>
      <c r="B14" s="55">
        <v>8</v>
      </c>
      <c r="C14" s="19" t="s">
        <v>265</v>
      </c>
      <c r="D14" s="20">
        <v>0.9</v>
      </c>
      <c r="E14" s="21">
        <v>8.7553000000000006E-2</v>
      </c>
      <c r="F14" s="21">
        <f t="shared" si="0"/>
        <v>1.1199999717064202E-3</v>
      </c>
      <c r="G14" s="21">
        <v>0</v>
      </c>
      <c r="H14" s="21">
        <v>0</v>
      </c>
      <c r="I14" s="21">
        <v>1.1199999717064202E-3</v>
      </c>
      <c r="J14" s="22">
        <f t="shared" si="1"/>
        <v>0</v>
      </c>
      <c r="K14" s="22">
        <f t="shared" si="2"/>
        <v>0</v>
      </c>
      <c r="L14" s="23">
        <f t="shared" si="3"/>
        <v>1.2792251227329961E-2</v>
      </c>
      <c r="M14" s="4"/>
      <c r="N14" t="s">
        <v>268</v>
      </c>
      <c r="O14" s="5">
        <v>2.1078880308778025E-2</v>
      </c>
      <c r="P14" s="71">
        <v>0.1026820550594936</v>
      </c>
    </row>
    <row r="15" spans="1:16" x14ac:dyDescent="0.25">
      <c r="A15" s="17"/>
      <c r="B15" s="55">
        <v>9</v>
      </c>
      <c r="C15" s="19" t="s">
        <v>266</v>
      </c>
      <c r="D15" s="20">
        <v>0</v>
      </c>
      <c r="E15" s="21">
        <v>3.0200000000000001E-2</v>
      </c>
      <c r="F15" s="21">
        <f t="shared" si="0"/>
        <v>6.910000229254365E-4</v>
      </c>
      <c r="G15" s="21">
        <v>0</v>
      </c>
      <c r="H15" s="21">
        <v>0</v>
      </c>
      <c r="I15" s="21">
        <v>6.910000229254365E-4</v>
      </c>
      <c r="J15" s="22">
        <f t="shared" si="1"/>
        <v>0</v>
      </c>
      <c r="K15" s="22">
        <f t="shared" si="2"/>
        <v>0</v>
      </c>
      <c r="L15" s="23">
        <f t="shared" si="3"/>
        <v>2.2880795461107169E-2</v>
      </c>
      <c r="M15" s="4"/>
      <c r="N15" t="s">
        <v>258</v>
      </c>
      <c r="O15" s="5">
        <v>3.4474398707970977E-3</v>
      </c>
      <c r="P15" s="71">
        <v>8.9055820588388249E-2</v>
      </c>
    </row>
    <row r="16" spans="1:16" x14ac:dyDescent="0.25">
      <c r="A16" s="17"/>
      <c r="B16" s="55">
        <v>10</v>
      </c>
      <c r="C16" s="19" t="s">
        <v>267</v>
      </c>
      <c r="D16" s="20">
        <v>0</v>
      </c>
      <c r="E16" s="21">
        <v>5.2195999999999999E-2</v>
      </c>
      <c r="F16" s="21">
        <f t="shared" si="0"/>
        <v>1.3850000250386074E-3</v>
      </c>
      <c r="G16" s="21">
        <v>7.6000002445653081E-4</v>
      </c>
      <c r="H16" s="21">
        <v>6.2500000058207661E-4</v>
      </c>
      <c r="I16" s="21">
        <v>0</v>
      </c>
      <c r="J16" s="22">
        <f t="shared" si="1"/>
        <v>1.4560503189066803E-2</v>
      </c>
      <c r="K16" s="22">
        <f t="shared" si="2"/>
        <v>2.6534600832221002E-2</v>
      </c>
      <c r="L16" s="23">
        <f t="shared" si="3"/>
        <v>2.6534600832221002E-2</v>
      </c>
      <c r="M16" s="4"/>
      <c r="N16" t="s">
        <v>277</v>
      </c>
      <c r="O16" s="5">
        <v>5.4251897381618619E-3</v>
      </c>
      <c r="P16" s="71">
        <v>7.0651530683985289E-2</v>
      </c>
    </row>
    <row r="17" spans="1:16" x14ac:dyDescent="0.25">
      <c r="A17" s="17"/>
      <c r="B17" s="55">
        <v>11</v>
      </c>
      <c r="C17" s="19" t="s">
        <v>268</v>
      </c>
      <c r="D17" s="20">
        <v>0</v>
      </c>
      <c r="E17" s="21">
        <v>0.20528300000000002</v>
      </c>
      <c r="F17" s="21">
        <f t="shared" si="0"/>
        <v>2.1078880308778025E-2</v>
      </c>
      <c r="G17" s="21">
        <v>1.6759080317569897E-2</v>
      </c>
      <c r="H17" s="21">
        <v>2.2269999899435788E-3</v>
      </c>
      <c r="I17" s="21">
        <v>2.0928000012645498E-3</v>
      </c>
      <c r="J17" s="22">
        <f t="shared" si="1"/>
        <v>8.1638909785856084E-2</v>
      </c>
      <c r="K17" s="22">
        <f t="shared" si="2"/>
        <v>9.248734823396712E-2</v>
      </c>
      <c r="L17" s="23">
        <f t="shared" si="3"/>
        <v>0.1026820550594936</v>
      </c>
      <c r="M17" s="4"/>
      <c r="N17" t="s">
        <v>269</v>
      </c>
      <c r="O17" s="5">
        <v>5.2356298547238111E-3</v>
      </c>
      <c r="P17" s="71">
        <v>5.127340424948891E-2</v>
      </c>
    </row>
    <row r="18" spans="1:16" x14ac:dyDescent="0.25">
      <c r="A18" s="17"/>
      <c r="B18" s="55">
        <v>12</v>
      </c>
      <c r="C18" s="19" t="s">
        <v>269</v>
      </c>
      <c r="D18" s="20">
        <v>0</v>
      </c>
      <c r="E18" s="21">
        <v>0.10211199999999999</v>
      </c>
      <c r="F18" s="21">
        <f t="shared" si="0"/>
        <v>5.2356298547238111E-3</v>
      </c>
      <c r="G18" s="21">
        <v>2.6176299434155226E-3</v>
      </c>
      <c r="H18" s="21">
        <v>1.3089999556541443E-3</v>
      </c>
      <c r="I18" s="21">
        <v>1.3089999556541443E-3</v>
      </c>
      <c r="J18" s="22">
        <f t="shared" si="1"/>
        <v>2.5634890545827353E-2</v>
      </c>
      <c r="K18" s="22">
        <f t="shared" si="2"/>
        <v>3.845414739765813E-2</v>
      </c>
      <c r="L18" s="23">
        <f t="shared" si="3"/>
        <v>5.127340424948891E-2</v>
      </c>
      <c r="M18" s="4"/>
      <c r="N18" t="s">
        <v>273</v>
      </c>
      <c r="O18" s="5">
        <v>5.744399968534708E-3</v>
      </c>
      <c r="P18" s="71">
        <v>4.335036312860599E-2</v>
      </c>
    </row>
    <row r="19" spans="1:16" x14ac:dyDescent="0.25">
      <c r="A19" s="17"/>
      <c r="B19" s="55">
        <v>13</v>
      </c>
      <c r="C19" s="19" t="s">
        <v>270</v>
      </c>
      <c r="D19" s="20">
        <v>0</v>
      </c>
      <c r="E19" s="21">
        <v>0.26308499999999996</v>
      </c>
      <c r="F19" s="21">
        <f t="shared" si="0"/>
        <v>5.3470411032321863E-2</v>
      </c>
      <c r="G19" s="21">
        <v>3.0010001501068473E-4</v>
      </c>
      <c r="H19" s="21">
        <v>2.8835670163971372E-2</v>
      </c>
      <c r="I19" s="21">
        <v>2.4334640853339806E-2</v>
      </c>
      <c r="J19" s="22">
        <f t="shared" si="1"/>
        <v>1.1406960298408681E-3</v>
      </c>
      <c r="K19" s="22">
        <f t="shared" si="2"/>
        <v>0.11074660348929836</v>
      </c>
      <c r="L19" s="23">
        <f t="shared" si="3"/>
        <v>0.20324386047217391</v>
      </c>
      <c r="M19" s="4"/>
      <c r="N19" t="s">
        <v>259</v>
      </c>
      <c r="O19" s="5">
        <v>2.5407499633729458E-3</v>
      </c>
      <c r="P19" s="71">
        <v>4.0192836450358246E-2</v>
      </c>
    </row>
    <row r="20" spans="1:16" x14ac:dyDescent="0.25">
      <c r="A20" s="17"/>
      <c r="B20" s="55">
        <v>14</v>
      </c>
      <c r="C20" s="19" t="s">
        <v>271</v>
      </c>
      <c r="D20" s="20">
        <v>0</v>
      </c>
      <c r="E20" s="21">
        <v>2.7814000000000002E-2</v>
      </c>
      <c r="F20" s="21">
        <f t="shared" si="0"/>
        <v>0</v>
      </c>
      <c r="G20" s="21">
        <v>0</v>
      </c>
      <c r="H20" s="21">
        <v>0</v>
      </c>
      <c r="I20" s="21">
        <v>0</v>
      </c>
      <c r="J20" s="22">
        <f t="shared" si="1"/>
        <v>0</v>
      </c>
      <c r="K20" s="22">
        <f t="shared" si="2"/>
        <v>0</v>
      </c>
      <c r="L20" s="23">
        <f t="shared" si="3"/>
        <v>0</v>
      </c>
      <c r="M20" s="4"/>
      <c r="N20" t="s">
        <v>267</v>
      </c>
      <c r="O20" s="5">
        <v>1.3850000250386074E-3</v>
      </c>
      <c r="P20" s="71">
        <v>2.6534600832221002E-2</v>
      </c>
    </row>
    <row r="21" spans="1:16" x14ac:dyDescent="0.25">
      <c r="A21" s="17"/>
      <c r="B21" s="55">
        <v>15</v>
      </c>
      <c r="C21" s="19" t="s">
        <v>272</v>
      </c>
      <c r="D21" s="20">
        <v>11.630438999999999</v>
      </c>
      <c r="E21" s="21">
        <v>12.593760999999999</v>
      </c>
      <c r="F21" s="21">
        <f t="shared" si="0"/>
        <v>2.2725608356922748</v>
      </c>
      <c r="G21" s="21">
        <v>0.95718624393339269</v>
      </c>
      <c r="H21" s="21">
        <v>0.64449287737807026</v>
      </c>
      <c r="I21" s="21">
        <v>0.6708817143808119</v>
      </c>
      <c r="J21" s="22">
        <f t="shared" si="1"/>
        <v>7.6004796655533863E-2</v>
      </c>
      <c r="K21" s="22">
        <f t="shared" si="2"/>
        <v>0.1271803650483333</v>
      </c>
      <c r="L21" s="23">
        <f t="shared" si="3"/>
        <v>0.18045132313470735</v>
      </c>
      <c r="M21" s="4"/>
      <c r="N21" t="s">
        <v>281</v>
      </c>
      <c r="O21" s="5">
        <v>1.0999999940395355E-2</v>
      </c>
      <c r="P21" s="71">
        <v>2.4491958711890745E-2</v>
      </c>
    </row>
    <row r="22" spans="1:16" x14ac:dyDescent="0.25">
      <c r="A22" s="17"/>
      <c r="B22" s="55">
        <v>16</v>
      </c>
      <c r="C22" s="19" t="s">
        <v>273</v>
      </c>
      <c r="D22" s="20">
        <v>0</v>
      </c>
      <c r="E22" s="21">
        <v>0.13251099999999999</v>
      </c>
      <c r="F22" s="21">
        <f t="shared" si="0"/>
        <v>5.744399968534708E-3</v>
      </c>
      <c r="G22" s="21">
        <v>2.8723999857902527E-3</v>
      </c>
      <c r="H22" s="21">
        <v>1.4359999913722277E-3</v>
      </c>
      <c r="I22" s="21">
        <v>1.4359999913722277E-3</v>
      </c>
      <c r="J22" s="22">
        <f t="shared" si="1"/>
        <v>2.1676690884456784E-2</v>
      </c>
      <c r="K22" s="22">
        <f t="shared" si="2"/>
        <v>3.2513527006531387E-2</v>
      </c>
      <c r="L22" s="23">
        <f t="shared" si="3"/>
        <v>4.335036312860599E-2</v>
      </c>
      <c r="M22" s="4"/>
      <c r="N22" t="s">
        <v>266</v>
      </c>
      <c r="O22" s="5">
        <v>6.910000229254365E-4</v>
      </c>
      <c r="P22" s="71">
        <v>2.2880795461107169E-2</v>
      </c>
    </row>
    <row r="23" spans="1:16" x14ac:dyDescent="0.25">
      <c r="A23" s="17"/>
      <c r="B23" s="55">
        <v>18</v>
      </c>
      <c r="C23" s="19" t="s">
        <v>275</v>
      </c>
      <c r="D23" s="20">
        <v>0</v>
      </c>
      <c r="E23" s="21">
        <v>5.0597000000000003E-2</v>
      </c>
      <c r="F23" s="21">
        <f t="shared" si="0"/>
        <v>3.6934370640665293E-2</v>
      </c>
      <c r="G23" s="21">
        <v>7.6306299306452274E-3</v>
      </c>
      <c r="H23" s="21">
        <v>8.608819916844368E-3</v>
      </c>
      <c r="I23" s="21">
        <v>2.0694920793175697E-2</v>
      </c>
      <c r="J23" s="22">
        <f t="shared" si="1"/>
        <v>0.15081190447349105</v>
      </c>
      <c r="K23" s="22">
        <f t="shared" si="2"/>
        <v>0.32095677307922593</v>
      </c>
      <c r="L23" s="23">
        <f t="shared" si="3"/>
        <v>0.72997155247673362</v>
      </c>
      <c r="M23" s="4"/>
      <c r="N23" t="s">
        <v>265</v>
      </c>
      <c r="O23" s="5">
        <v>1.1199999717064202E-3</v>
      </c>
      <c r="P23" s="71">
        <v>1.2792251227329961E-2</v>
      </c>
    </row>
    <row r="24" spans="1:16" x14ac:dyDescent="0.25">
      <c r="A24" s="17"/>
      <c r="B24" s="55">
        <v>20</v>
      </c>
      <c r="C24" s="19" t="s">
        <v>277</v>
      </c>
      <c r="D24" s="20">
        <v>0</v>
      </c>
      <c r="E24" s="21">
        <v>7.6787999999999995E-2</v>
      </c>
      <c r="F24" s="21">
        <f t="shared" si="0"/>
        <v>5.4251897381618619E-3</v>
      </c>
      <c r="G24" s="21">
        <v>0</v>
      </c>
      <c r="H24" s="21">
        <v>0</v>
      </c>
      <c r="I24" s="21">
        <v>5.4251897381618619E-3</v>
      </c>
      <c r="J24" s="22">
        <f t="shared" si="1"/>
        <v>0</v>
      </c>
      <c r="K24" s="22">
        <f t="shared" si="2"/>
        <v>0</v>
      </c>
      <c r="L24" s="23">
        <f t="shared" si="3"/>
        <v>7.0651530683985289E-2</v>
      </c>
      <c r="M24" s="4"/>
      <c r="N24" t="s">
        <v>260</v>
      </c>
      <c r="O24" s="5">
        <v>0</v>
      </c>
      <c r="P24" s="71">
        <v>0</v>
      </c>
    </row>
    <row r="25" spans="1:16" x14ac:dyDescent="0.25">
      <c r="A25" s="17"/>
      <c r="B25" s="55">
        <v>21</v>
      </c>
      <c r="C25" s="19" t="s">
        <v>278</v>
      </c>
      <c r="D25" s="20">
        <v>0</v>
      </c>
      <c r="E25" s="21">
        <v>3.0112999999999997E-2</v>
      </c>
      <c r="F25" s="21">
        <f t="shared" si="0"/>
        <v>4.5916899107396603E-3</v>
      </c>
      <c r="G25" s="21">
        <v>1.5456898836418986E-3</v>
      </c>
      <c r="H25" s="21">
        <v>7.7300000702962279E-4</v>
      </c>
      <c r="I25" s="21">
        <v>2.2730000200681388E-3</v>
      </c>
      <c r="J25" s="22">
        <f t="shared" si="1"/>
        <v>5.1329654423069727E-2</v>
      </c>
      <c r="K25" s="22">
        <f t="shared" si="2"/>
        <v>7.6999631078654457E-2</v>
      </c>
      <c r="L25" s="23">
        <f t="shared" si="3"/>
        <v>0.15248198156077644</v>
      </c>
      <c r="M25" s="4"/>
      <c r="N25" t="s">
        <v>263</v>
      </c>
      <c r="O25" s="5">
        <v>0</v>
      </c>
      <c r="P25" s="71">
        <v>0</v>
      </c>
    </row>
    <row r="26" spans="1:16" x14ac:dyDescent="0.25">
      <c r="A26" s="17"/>
      <c r="B26" s="55">
        <v>22</v>
      </c>
      <c r="C26" s="19" t="s">
        <v>279</v>
      </c>
      <c r="D26" s="20">
        <v>0</v>
      </c>
      <c r="E26" s="21">
        <v>4.9377000000000004E-2</v>
      </c>
      <c r="F26" s="21">
        <f t="shared" si="0"/>
        <v>0</v>
      </c>
      <c r="G26" s="21">
        <v>0</v>
      </c>
      <c r="H26" s="21">
        <v>0</v>
      </c>
      <c r="I26" s="21">
        <v>0</v>
      </c>
      <c r="J26" s="22">
        <f t="shared" si="1"/>
        <v>0</v>
      </c>
      <c r="K26" s="22">
        <f t="shared" si="2"/>
        <v>0</v>
      </c>
      <c r="L26" s="23">
        <f t="shared" si="3"/>
        <v>0</v>
      </c>
      <c r="M26" s="4"/>
      <c r="N26" t="s">
        <v>264</v>
      </c>
      <c r="O26" s="5">
        <v>0</v>
      </c>
      <c r="P26" s="71">
        <v>0</v>
      </c>
    </row>
    <row r="27" spans="1:16" x14ac:dyDescent="0.25">
      <c r="A27" s="17"/>
      <c r="B27" s="55">
        <v>23</v>
      </c>
      <c r="C27" s="19" t="s">
        <v>280</v>
      </c>
      <c r="D27" s="20">
        <v>0</v>
      </c>
      <c r="E27" s="21">
        <v>4.9393000000000006E-2</v>
      </c>
      <c r="F27" s="21">
        <f t="shared" si="0"/>
        <v>1.7464949691202492E-2</v>
      </c>
      <c r="G27" s="21">
        <v>3.6729499697685242E-3</v>
      </c>
      <c r="H27" s="21">
        <v>1.8359999812673777E-3</v>
      </c>
      <c r="I27" s="21">
        <v>1.195599974016659E-2</v>
      </c>
      <c r="J27" s="22">
        <f t="shared" si="1"/>
        <v>7.4361751053155789E-2</v>
      </c>
      <c r="K27" s="22">
        <f t="shared" si="2"/>
        <v>0.11153300975919464</v>
      </c>
      <c r="L27" s="23">
        <f t="shared" si="3"/>
        <v>0.3535915957970257</v>
      </c>
      <c r="M27" s="4"/>
      <c r="N27" t="s">
        <v>271</v>
      </c>
      <c r="O27" s="5">
        <v>0</v>
      </c>
      <c r="P27" s="71">
        <v>0</v>
      </c>
    </row>
    <row r="28" spans="1:16" ht="15.75" thickBot="1" x14ac:dyDescent="0.3">
      <c r="A28" s="24"/>
      <c r="B28" s="56">
        <v>24</v>
      </c>
      <c r="C28" s="26" t="s">
        <v>281</v>
      </c>
      <c r="D28" s="27">
        <v>0</v>
      </c>
      <c r="E28" s="28">
        <v>0.449127</v>
      </c>
      <c r="F28" s="28">
        <f t="shared" si="0"/>
        <v>1.0999999940395355E-2</v>
      </c>
      <c r="G28" s="28">
        <v>0</v>
      </c>
      <c r="H28" s="28">
        <v>1.0999999940395355E-2</v>
      </c>
      <c r="I28" s="28">
        <v>0</v>
      </c>
      <c r="J28" s="29">
        <f t="shared" si="1"/>
        <v>0</v>
      </c>
      <c r="K28" s="29">
        <f t="shared" si="2"/>
        <v>2.4491958711890745E-2</v>
      </c>
      <c r="L28" s="30">
        <f t="shared" si="3"/>
        <v>2.4491958711890745E-2</v>
      </c>
      <c r="M28" s="4"/>
      <c r="N28" t="s">
        <v>279</v>
      </c>
      <c r="O28" s="5">
        <v>0</v>
      </c>
      <c r="P28" s="71">
        <v>0</v>
      </c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topLeftCell="A4"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142</v>
      </c>
      <c r="B1" s="49" t="s">
        <v>101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2296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12.547518999999999</v>
      </c>
      <c r="E6" s="14">
        <v>14.51803</v>
      </c>
      <c r="F6" s="14">
        <v>2.4663772964340751</v>
      </c>
      <c r="G6" s="14">
        <v>1.0045396636123769</v>
      </c>
      <c r="H6" s="14">
        <v>0.70875036727375118</v>
      </c>
      <c r="I6" s="14">
        <v>0.75308726554794703</v>
      </c>
      <c r="J6" s="15">
        <v>6.919256012092391E-2</v>
      </c>
      <c r="K6" s="15">
        <v>0.11801119235089941</v>
      </c>
      <c r="L6" s="16">
        <v>0.16988374431200895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11.647518999999999</v>
      </c>
      <c r="E7" s="38">
        <f ca="1">SUM(E8:OFFSET(E6,MATCH("PROYECTOS",$A$8:$A$50,0),0))</f>
        <v>13.967760000000006</v>
      </c>
      <c r="F7" s="38">
        <f ca="1">SUM(F8:OFFSET(F6,MATCH("PROYECTOS",$A$8:$A$50,0),0))</f>
        <v>2.4073779260870651</v>
      </c>
      <c r="G7" s="38">
        <f ca="1">SUM(G8:OFFSET(G6,MATCH("PROYECTOS",$A$8:$A$50,0),0))</f>
        <v>0.99690903368173167</v>
      </c>
      <c r="H7" s="38">
        <f ca="1">SUM(H8:OFFSET(H6,MATCH("PROYECTOS",$A$8:$A$50,0),0))</f>
        <v>0.68914154741651146</v>
      </c>
      <c r="I7" s="38">
        <f ca="1">SUM(I8:OFFSET(I6,MATCH("PROYECTOS",$A$8:$A$50,0),0))</f>
        <v>0.72132734498882201</v>
      </c>
      <c r="J7" s="39">
        <f ca="1">IFERROR(G7/E7,0)</f>
        <v>7.1372147980902537E-2</v>
      </c>
      <c r="K7" s="39">
        <f ca="1">IFERROR(SUM(G7,H7)/E7,0)</f>
        <v>0.12071016262437517</v>
      </c>
      <c r="L7" s="40">
        <f ca="1">IFERROR(SUM(G7,H7,I7)/E7,0)</f>
        <v>0.17235246926400971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1.493349</v>
      </c>
      <c r="E8" s="21">
        <v>1.8881490000000003</v>
      </c>
      <c r="F8" s="21">
        <f t="shared" ref="F8:F10" si="0">SUM(G8,H8,I8)</f>
        <v>0.22295438288711011</v>
      </c>
      <c r="G8" s="21">
        <v>0.11961962481291266</v>
      </c>
      <c r="H8" s="21">
        <v>5.8967788507288788E-2</v>
      </c>
      <c r="I8" s="21">
        <v>4.4366969566908665E-2</v>
      </c>
      <c r="J8" s="22">
        <f t="shared" ref="J8:J11" si="1">IFERROR(G8/E8,0)</f>
        <v>6.3352852350589198E-2</v>
      </c>
      <c r="K8" s="22">
        <f t="shared" ref="K8:K11" si="2">IFERROR(SUM(G8,H8)/E8,0)</f>
        <v>9.4583326485463498E-2</v>
      </c>
      <c r="L8" s="23">
        <f t="shared" ref="L8:L11" si="3">IFERROR(SUM(G8,H8,I8)/E8,0)</f>
        <v>0.11808092628659607</v>
      </c>
      <c r="M8" s="4"/>
    </row>
    <row r="9" spans="1:13" ht="38.25" x14ac:dyDescent="0.25">
      <c r="A9" s="17"/>
      <c r="B9" s="19">
        <v>3000775</v>
      </c>
      <c r="C9" s="19" t="s">
        <v>2298</v>
      </c>
      <c r="D9" s="20">
        <v>0.12</v>
      </c>
      <c r="E9" s="21">
        <v>0.12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</row>
    <row r="10" spans="1:13" ht="38.25" x14ac:dyDescent="0.25">
      <c r="A10" s="17"/>
      <c r="B10" s="19">
        <v>3000776</v>
      </c>
      <c r="C10" s="19" t="s">
        <v>2299</v>
      </c>
      <c r="D10" s="20">
        <v>10.03417</v>
      </c>
      <c r="E10" s="21">
        <v>11.959611000000004</v>
      </c>
      <c r="F10" s="21">
        <f t="shared" si="0"/>
        <v>2.184423543199955</v>
      </c>
      <c r="G10" s="21">
        <v>0.87728940886881901</v>
      </c>
      <c r="H10" s="21">
        <v>0.63017375890922267</v>
      </c>
      <c r="I10" s="21">
        <v>0.67696037542191334</v>
      </c>
      <c r="J10" s="22">
        <f t="shared" si="1"/>
        <v>7.3354343119422419E-2</v>
      </c>
      <c r="K10" s="22">
        <f t="shared" si="2"/>
        <v>0.1260461705466876</v>
      </c>
      <c r="L10" s="23">
        <f t="shared" si="3"/>
        <v>0.18265004967134418</v>
      </c>
      <c r="M10" s="4"/>
    </row>
    <row r="11" spans="1:13" ht="15.75" thickBot="1" x14ac:dyDescent="0.3">
      <c r="A11" s="41" t="s">
        <v>302</v>
      </c>
      <c r="B11" s="43"/>
      <c r="C11" s="43"/>
      <c r="D11" s="44">
        <f ca="1">OFFSET(D11,-MATCH("PROYECTOS",$A$8:$A$50,0)-1,0)-(OFFSET(D11,-MATCH("PROYECTOS",$A$8:$A$50,0),0))</f>
        <v>0.90000000000000036</v>
      </c>
      <c r="E11" s="45">
        <f t="shared" ref="E11:I11" ca="1" si="4">OFFSET(E11,-MATCH("PROYECTOS",$A$8:$A$50,0)-1,0)-(OFFSET(E11,-MATCH("PROYECTOS",$A$8:$A$50,0),0))</f>
        <v>0.55026999999999404</v>
      </c>
      <c r="F11" s="45">
        <f t="shared" ca="1" si="4"/>
        <v>5.8999370347009972E-2</v>
      </c>
      <c r="G11" s="45">
        <f t="shared" ca="1" si="4"/>
        <v>7.6306299306452274E-3</v>
      </c>
      <c r="H11" s="45">
        <f t="shared" ca="1" si="4"/>
        <v>1.9608819857239723E-2</v>
      </c>
      <c r="I11" s="45">
        <f t="shared" ca="1" si="4"/>
        <v>3.1759920559125021E-2</v>
      </c>
      <c r="J11" s="46">
        <f t="shared" ca="1" si="1"/>
        <v>1.3867065132835353E-2</v>
      </c>
      <c r="K11" s="46">
        <f t="shared" ca="1" si="2"/>
        <v>4.9501971373844197E-2</v>
      </c>
      <c r="L11" s="47">
        <f t="shared" ca="1" si="3"/>
        <v>0.10721894769297001</v>
      </c>
      <c r="M11" s="4"/>
    </row>
    <row r="12" spans="1:13" ht="15.75" thickBot="1" x14ac:dyDescent="0.3"/>
    <row r="13" spans="1:13" ht="15.75" thickBot="1" x14ac:dyDescent="0.3">
      <c r="A13" s="89" t="s">
        <v>324</v>
      </c>
      <c r="B13" s="90"/>
      <c r="C13" s="90"/>
      <c r="D13" s="91"/>
    </row>
    <row r="14" spans="1:13" ht="15.75" thickBot="1" x14ac:dyDescent="0.3">
      <c r="A14" s="1" t="s">
        <v>2301</v>
      </c>
    </row>
    <row r="15" spans="1:13" ht="45" customHeight="1" x14ac:dyDescent="0.25">
      <c r="A15" s="82" t="s">
        <v>326</v>
      </c>
      <c r="B15" s="83"/>
      <c r="C15" s="83"/>
      <c r="D15" s="94" t="s">
        <v>327</v>
      </c>
    </row>
    <row r="16" spans="1:13" ht="15.75" thickBot="1" x14ac:dyDescent="0.3">
      <c r="A16" s="92"/>
      <c r="B16" s="93"/>
      <c r="C16" s="93"/>
      <c r="D16" s="95"/>
    </row>
    <row r="17" spans="1:4" x14ac:dyDescent="0.25">
      <c r="A17" s="17"/>
      <c r="B17" s="19">
        <v>3000001</v>
      </c>
      <c r="C17" s="19" t="s">
        <v>284</v>
      </c>
      <c r="D17" s="23">
        <v>0.11808092628659607</v>
      </c>
    </row>
    <row r="18" spans="1:4" ht="38.25" x14ac:dyDescent="0.25">
      <c r="A18" s="17"/>
      <c r="B18" s="19">
        <v>3000775</v>
      </c>
      <c r="C18" s="19" t="s">
        <v>2298</v>
      </c>
      <c r="D18" s="23">
        <v>0</v>
      </c>
    </row>
    <row r="19" spans="1:4" ht="39" thickBot="1" x14ac:dyDescent="0.3">
      <c r="A19" s="24"/>
      <c r="B19" s="26">
        <v>3000776</v>
      </c>
      <c r="C19" s="26" t="s">
        <v>2299</v>
      </c>
      <c r="D19" s="30">
        <v>0.18265004967134418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topLeftCell="A13" workbookViewId="0">
      <selection activeCell="H18" sqref="H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9" max="9" width="12" bestFit="1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142</v>
      </c>
      <c r="B1" s="49" t="s">
        <v>101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2297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12.547518999999999</v>
      </c>
      <c r="I6" s="14">
        <v>14.51803</v>
      </c>
      <c r="J6" s="14">
        <v>2.4663772964340751</v>
      </c>
      <c r="K6" s="14">
        <v>1.0045396636123769</v>
      </c>
      <c r="L6" s="14">
        <v>0.70875036727375118</v>
      </c>
      <c r="M6" s="14">
        <v>0.75308726554794703</v>
      </c>
      <c r="N6" s="15">
        <v>6.919256012092391E-2</v>
      </c>
      <c r="O6" s="15">
        <v>0.11801119235089941</v>
      </c>
      <c r="P6" s="16">
        <v>0.16988374431200895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SUM(H8:OFFSET(H6,MATCH("PROYECTOS",$A$8:$A$18,0),0))</f>
        <v>11.647519000000001</v>
      </c>
      <c r="I7" s="38">
        <f ca="1">SUM(I8:OFFSET(I6,MATCH("PROYECTOS",$A$8:$A$18,0),0))</f>
        <v>13.96776</v>
      </c>
      <c r="J7" s="38">
        <f ca="1">SUM(J8:OFFSET(J6,MATCH("PROYECTOS",$A$8:$A$18,0),0))</f>
        <v>2.4073779260870651</v>
      </c>
      <c r="K7" s="38">
        <f ca="1">SUM(K8:OFFSET(K6,MATCH("PROYECTOS",$A$8:$A$18,0),0))</f>
        <v>0.99690903368173167</v>
      </c>
      <c r="L7" s="38">
        <f ca="1">SUM(L8:OFFSET(L6,MATCH("PROYECTOS",$A$8:$A$18,0),0))</f>
        <v>0.68914154741651146</v>
      </c>
      <c r="M7" s="38">
        <f ca="1">SUM(M8:OFFSET(M6,MATCH("PROYECTOS",$A$8:$A$18,0),0))</f>
        <v>0.72132734498882201</v>
      </c>
      <c r="N7" s="39">
        <f ca="1">IFERROR(K7/I7,0)</f>
        <v>7.1372147980902564E-2</v>
      </c>
      <c r="O7" s="39">
        <f ca="1">IFERROR(SUM(K7,L7)/I7,0)</f>
        <v>0.12071016262437521</v>
      </c>
      <c r="P7" s="40">
        <f ca="1">IFERROR(SUM(K7,L7,M7)/I7,0)</f>
        <v>0.17235246926400977</v>
      </c>
      <c r="Q7" s="64"/>
      <c r="R7" s="38"/>
      <c r="S7" s="40"/>
    </row>
    <row r="8" spans="1:19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1</v>
      </c>
      <c r="G8" s="19" t="s">
        <v>539</v>
      </c>
      <c r="H8" s="20">
        <v>1.3677489999999999</v>
      </c>
      <c r="I8" s="21">
        <v>1.7625490000000001</v>
      </c>
      <c r="J8" s="21">
        <f t="shared" ref="J8:J17" si="0">SUM(K8,L8,M8)</f>
        <v>0.22055638290476054</v>
      </c>
      <c r="K8" s="21">
        <v>0.11961962481291266</v>
      </c>
      <c r="L8" s="21">
        <v>5.8967788507288788E-2</v>
      </c>
      <c r="M8" s="21">
        <v>4.196896958455909E-2</v>
      </c>
      <c r="N8" s="22">
        <f t="shared" ref="N8:N18" si="1">IFERROR(K8/I8,0)</f>
        <v>6.786740386389975E-2</v>
      </c>
      <c r="O8" s="22">
        <f t="shared" ref="O8:O18" si="2">IFERROR(SUM(K8,L8)/I8,0)</f>
        <v>0.10132337502117753</v>
      </c>
      <c r="P8" s="23">
        <f t="shared" ref="P8:P18" si="3">IFERROR(SUM(K8,L8,M8)/I8,0)</f>
        <v>0.12513489435173747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5003032</v>
      </c>
      <c r="C9" s="19" t="s">
        <v>521</v>
      </c>
      <c r="D9" s="68">
        <v>3000001</v>
      </c>
      <c r="E9" s="19" t="s">
        <v>284</v>
      </c>
      <c r="F9" s="69">
        <v>60</v>
      </c>
      <c r="G9" s="19" t="s">
        <v>318</v>
      </c>
      <c r="H9" s="20">
        <v>6.3600000000000004E-2</v>
      </c>
      <c r="I9" s="21">
        <v>6.3600000000000004E-2</v>
      </c>
      <c r="J9" s="21">
        <f t="shared" si="0"/>
        <v>2.3979999823495746E-3</v>
      </c>
      <c r="K9" s="21">
        <v>0</v>
      </c>
      <c r="L9" s="21">
        <v>0</v>
      </c>
      <c r="M9" s="21">
        <v>2.3979999823495746E-3</v>
      </c>
      <c r="N9" s="22">
        <f t="shared" si="1"/>
        <v>0</v>
      </c>
      <c r="O9" s="22">
        <f t="shared" si="2"/>
        <v>0</v>
      </c>
      <c r="P9" s="23">
        <f t="shared" si="3"/>
        <v>3.7704402238200853E-2</v>
      </c>
      <c r="Q9" s="70">
        <v>0</v>
      </c>
      <c r="R9" s="21">
        <v>0</v>
      </c>
      <c r="S9" s="23">
        <f t="shared" ref="S9:S17" si="4">IFERROR(R9/Q9,0)</f>
        <v>0</v>
      </c>
    </row>
    <row r="10" spans="1:19" ht="25.5" x14ac:dyDescent="0.25">
      <c r="A10" s="17"/>
      <c r="B10" s="19">
        <v>5003461</v>
      </c>
      <c r="C10" s="19" t="s">
        <v>1161</v>
      </c>
      <c r="D10" s="68">
        <v>3000001</v>
      </c>
      <c r="E10" s="19" t="s">
        <v>284</v>
      </c>
      <c r="F10" s="69">
        <v>86</v>
      </c>
      <c r="G10" s="19" t="s">
        <v>508</v>
      </c>
      <c r="H10" s="20">
        <v>6.2E-2</v>
      </c>
      <c r="I10" s="21">
        <v>6.2E-2</v>
      </c>
      <c r="J10" s="21">
        <f t="shared" si="0"/>
        <v>0</v>
      </c>
      <c r="K10" s="21">
        <v>0</v>
      </c>
      <c r="L10" s="21">
        <v>0</v>
      </c>
      <c r="M10" s="21">
        <v>0</v>
      </c>
      <c r="N10" s="22">
        <f t="shared" si="1"/>
        <v>0</v>
      </c>
      <c r="O10" s="22">
        <f t="shared" si="2"/>
        <v>0</v>
      </c>
      <c r="P10" s="23">
        <f t="shared" si="3"/>
        <v>0</v>
      </c>
      <c r="Q10" s="70">
        <v>1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5005796</v>
      </c>
      <c r="C11" s="19" t="s">
        <v>2316</v>
      </c>
      <c r="D11" s="68">
        <v>3000775</v>
      </c>
      <c r="E11" s="19" t="s">
        <v>2298</v>
      </c>
      <c r="F11" s="69">
        <v>86</v>
      </c>
      <c r="G11" s="19" t="s">
        <v>508</v>
      </c>
      <c r="H11" s="20">
        <v>0.06</v>
      </c>
      <c r="I11" s="21">
        <v>0.06</v>
      </c>
      <c r="J11" s="21">
        <f t="shared" si="0"/>
        <v>0</v>
      </c>
      <c r="K11" s="21">
        <v>0</v>
      </c>
      <c r="L11" s="21">
        <v>0</v>
      </c>
      <c r="M11" s="21">
        <v>0</v>
      </c>
      <c r="N11" s="22">
        <f t="shared" si="1"/>
        <v>0</v>
      </c>
      <c r="O11" s="22">
        <f t="shared" si="2"/>
        <v>0</v>
      </c>
      <c r="P11" s="23">
        <f t="shared" si="3"/>
        <v>0</v>
      </c>
      <c r="Q11" s="70">
        <v>13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5005797</v>
      </c>
      <c r="C12" s="19" t="s">
        <v>2317</v>
      </c>
      <c r="D12" s="68">
        <v>3000775</v>
      </c>
      <c r="E12" s="19" t="s">
        <v>2298</v>
      </c>
      <c r="F12" s="69">
        <v>86</v>
      </c>
      <c r="G12" s="19" t="s">
        <v>508</v>
      </c>
      <c r="H12" s="20">
        <v>0.06</v>
      </c>
      <c r="I12" s="21">
        <v>0.06</v>
      </c>
      <c r="J12" s="21">
        <f t="shared" si="0"/>
        <v>0</v>
      </c>
      <c r="K12" s="21">
        <v>0</v>
      </c>
      <c r="L12" s="21">
        <v>0</v>
      </c>
      <c r="M12" s="21">
        <v>0</v>
      </c>
      <c r="N12" s="22">
        <f t="shared" si="1"/>
        <v>0</v>
      </c>
      <c r="O12" s="22">
        <f t="shared" si="2"/>
        <v>0</v>
      </c>
      <c r="P12" s="23">
        <f t="shared" si="3"/>
        <v>0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5005798</v>
      </c>
      <c r="C13" s="19" t="s">
        <v>2318</v>
      </c>
      <c r="D13" s="68">
        <v>3000776</v>
      </c>
      <c r="E13" s="19" t="s">
        <v>2299</v>
      </c>
      <c r="F13" s="69">
        <v>86</v>
      </c>
      <c r="G13" s="19" t="s">
        <v>508</v>
      </c>
      <c r="H13" s="20">
        <v>1.9540990000000003</v>
      </c>
      <c r="I13" s="21">
        <v>1.6537699999999997</v>
      </c>
      <c r="J13" s="21">
        <f t="shared" si="0"/>
        <v>0.36860487844387535</v>
      </c>
      <c r="K13" s="21">
        <v>0.21674521705426741</v>
      </c>
      <c r="L13" s="21">
        <v>7.704941020347178E-2</v>
      </c>
      <c r="M13" s="21">
        <v>7.4810251186136156E-2</v>
      </c>
      <c r="N13" s="22">
        <f t="shared" si="1"/>
        <v>0.13106128243605064</v>
      </c>
      <c r="O13" s="22">
        <f t="shared" si="2"/>
        <v>0.17765144322229767</v>
      </c>
      <c r="P13" s="23">
        <f t="shared" si="3"/>
        <v>0.22288763155933136</v>
      </c>
      <c r="Q13" s="70">
        <v>0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5005799</v>
      </c>
      <c r="C14" s="19" t="s">
        <v>2319</v>
      </c>
      <c r="D14" s="68">
        <v>3000776</v>
      </c>
      <c r="E14" s="19" t="s">
        <v>2299</v>
      </c>
      <c r="F14" s="69">
        <v>86</v>
      </c>
      <c r="G14" s="19" t="s">
        <v>508</v>
      </c>
      <c r="H14" s="20">
        <v>4.4792649999999998</v>
      </c>
      <c r="I14" s="21">
        <v>2.4443940000000004</v>
      </c>
      <c r="J14" s="21">
        <f t="shared" si="0"/>
        <v>0.59778294300485868</v>
      </c>
      <c r="K14" s="21">
        <v>0.23236973013263196</v>
      </c>
      <c r="L14" s="21">
        <v>0.26146110435365699</v>
      </c>
      <c r="M14" s="21">
        <v>0.10395210851856973</v>
      </c>
      <c r="N14" s="22">
        <f t="shared" si="1"/>
        <v>9.5062305885479967E-2</v>
      </c>
      <c r="O14" s="22">
        <f t="shared" si="2"/>
        <v>0.20202587409651998</v>
      </c>
      <c r="P14" s="23">
        <f t="shared" si="3"/>
        <v>0.24455261426957298</v>
      </c>
      <c r="Q14" s="70">
        <v>0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5005800</v>
      </c>
      <c r="C15" s="19" t="s">
        <v>2320</v>
      </c>
      <c r="D15" s="68">
        <v>3000776</v>
      </c>
      <c r="E15" s="19" t="s">
        <v>2299</v>
      </c>
      <c r="F15" s="69">
        <v>86</v>
      </c>
      <c r="G15" s="19" t="s">
        <v>508</v>
      </c>
      <c r="H15" s="20">
        <v>2.002421</v>
      </c>
      <c r="I15" s="21">
        <v>4.6832539999999998</v>
      </c>
      <c r="J15" s="21">
        <f t="shared" si="0"/>
        <v>0.94339234954532003</v>
      </c>
      <c r="K15" s="21">
        <v>0.37612264196650358</v>
      </c>
      <c r="L15" s="21">
        <v>0.23808627425751183</v>
      </c>
      <c r="M15" s="21">
        <v>0.32918343332130462</v>
      </c>
      <c r="N15" s="22">
        <f t="shared" si="1"/>
        <v>8.0312244855073753E-2</v>
      </c>
      <c r="O15" s="22">
        <f t="shared" si="2"/>
        <v>0.13115003290959992</v>
      </c>
      <c r="P15" s="23">
        <f t="shared" si="3"/>
        <v>0.2014395011556751</v>
      </c>
      <c r="Q15" s="70">
        <v>0</v>
      </c>
      <c r="R15" s="21">
        <v>0</v>
      </c>
      <c r="S15" s="23">
        <f t="shared" si="4"/>
        <v>0</v>
      </c>
    </row>
    <row r="16" spans="1:19" ht="38.25" x14ac:dyDescent="0.25">
      <c r="A16" s="17"/>
      <c r="B16" s="19">
        <v>5005801</v>
      </c>
      <c r="C16" s="19" t="s">
        <v>2321</v>
      </c>
      <c r="D16" s="68">
        <v>3000776</v>
      </c>
      <c r="E16" s="19" t="s">
        <v>2299</v>
      </c>
      <c r="F16" s="69">
        <v>86</v>
      </c>
      <c r="G16" s="19" t="s">
        <v>508</v>
      </c>
      <c r="H16" s="20">
        <v>1.5725049999999998</v>
      </c>
      <c r="I16" s="21">
        <v>1.8377300000000001</v>
      </c>
      <c r="J16" s="21">
        <f t="shared" si="0"/>
        <v>0.15804189100163057</v>
      </c>
      <c r="K16" s="21">
        <v>3.7226719432510436E-2</v>
      </c>
      <c r="L16" s="21">
        <v>1.2447999935830012E-2</v>
      </c>
      <c r="M16" s="21">
        <v>0.10836717163329013</v>
      </c>
      <c r="N16" s="22">
        <f t="shared" si="1"/>
        <v>2.0256903588944206E-2</v>
      </c>
      <c r="O16" s="22">
        <f t="shared" si="2"/>
        <v>2.7030477474025261E-2</v>
      </c>
      <c r="P16" s="23">
        <f t="shared" si="3"/>
        <v>8.599842795276269E-2</v>
      </c>
      <c r="Q16" s="70">
        <v>0</v>
      </c>
      <c r="R16" s="21">
        <v>0</v>
      </c>
      <c r="S16" s="23">
        <f t="shared" si="4"/>
        <v>0</v>
      </c>
    </row>
    <row r="17" spans="1:19" ht="38.25" x14ac:dyDescent="0.25">
      <c r="A17" s="17"/>
      <c r="B17" s="19">
        <v>5005802</v>
      </c>
      <c r="C17" s="19" t="s">
        <v>2322</v>
      </c>
      <c r="D17" s="68">
        <v>3000776</v>
      </c>
      <c r="E17" s="19" t="s">
        <v>2299</v>
      </c>
      <c r="F17" s="69">
        <v>86</v>
      </c>
      <c r="G17" s="19" t="s">
        <v>508</v>
      </c>
      <c r="H17" s="20">
        <v>2.588E-2</v>
      </c>
      <c r="I17" s="21">
        <v>1.340463</v>
      </c>
      <c r="J17" s="21">
        <f t="shared" si="0"/>
        <v>0.11660148120427039</v>
      </c>
      <c r="K17" s="21">
        <v>1.4825100282905623E-2</v>
      </c>
      <c r="L17" s="21">
        <v>4.1128970158752054E-2</v>
      </c>
      <c r="M17" s="21">
        <v>6.0647410762612708E-2</v>
      </c>
      <c r="N17" s="22">
        <f t="shared" si="1"/>
        <v>1.1059686304587014E-2</v>
      </c>
      <c r="O17" s="22">
        <f t="shared" si="2"/>
        <v>4.1742346071213958E-2</v>
      </c>
      <c r="P17" s="23">
        <f t="shared" si="3"/>
        <v>8.6985975147594818E-2</v>
      </c>
      <c r="Q17" s="70">
        <v>0</v>
      </c>
      <c r="R17" s="21">
        <v>0</v>
      </c>
      <c r="S17" s="23">
        <f t="shared" si="4"/>
        <v>0</v>
      </c>
    </row>
    <row r="18" spans="1:19" ht="15.75" thickBot="1" x14ac:dyDescent="0.3">
      <c r="A18" s="41" t="s">
        <v>302</v>
      </c>
      <c r="B18" s="43"/>
      <c r="C18" s="43"/>
      <c r="D18" s="65"/>
      <c r="E18" s="43"/>
      <c r="F18" s="66"/>
      <c r="G18" s="43"/>
      <c r="H18" s="44">
        <f ca="1">OFFSET(H18,-MATCH("PROYECTOS",$A$8:$A$18,0)-1,0)-(OFFSET(H18,-MATCH("PROYECTOS",$A$8:$A$18,0),0))</f>
        <v>0.89999999999999858</v>
      </c>
      <c r="I18" s="45">
        <f ca="1">OFFSET(I18,-MATCH("PROYECTOS",$A$8:$A$18,0)-1,0)-(OFFSET(I18,-MATCH("PROYECTOS",$A$8:$A$18,0),0))</f>
        <v>0.55026999999999937</v>
      </c>
      <c r="J18" s="45">
        <f ca="1">OFFSET(J18,-MATCH("PROYECTOS",$A$8:$A$18,0)-1,0)-(OFFSET(J18,-MATCH("PROYECTOS",$A$8:$A$18,0),0))</f>
        <v>5.8999370347009972E-2</v>
      </c>
      <c r="K18" s="45">
        <f t="shared" ref="K18:M18" ca="1" si="5">OFFSET(K18,-MATCH("PROYECTOS",$A$8:$A$18,0)-1,0)-(OFFSET(K18,-MATCH("PROYECTOS",$A$8:$A$18,0),0))</f>
        <v>7.6306299306452274E-3</v>
      </c>
      <c r="L18" s="45">
        <f t="shared" ca="1" si="5"/>
        <v>1.9608819857239723E-2</v>
      </c>
      <c r="M18" s="45">
        <f t="shared" ca="1" si="5"/>
        <v>3.1759920559125021E-2</v>
      </c>
      <c r="N18" s="46">
        <f t="shared" ca="1" si="1"/>
        <v>1.386706513283522E-2</v>
      </c>
      <c r="O18" s="46">
        <f t="shared" ca="1" si="2"/>
        <v>4.9501971373843719E-2</v>
      </c>
      <c r="P18" s="47">
        <f t="shared" ca="1" si="3"/>
        <v>0.10721894769296898</v>
      </c>
      <c r="Q18" s="67"/>
      <c r="R18" s="45"/>
      <c r="S18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143</v>
      </c>
      <c r="B1" s="50" t="s">
        <v>2302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2303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0</v>
      </c>
      <c r="E6" s="14">
        <v>6.6266230000000004</v>
      </c>
      <c r="F6" s="14">
        <v>0</v>
      </c>
      <c r="G6" s="14">
        <v>0</v>
      </c>
      <c r="H6" s="14">
        <v>0</v>
      </c>
      <c r="I6" s="14">
        <v>0</v>
      </c>
      <c r="J6" s="15">
        <v>0</v>
      </c>
      <c r="K6" s="15">
        <v>0</v>
      </c>
      <c r="L6" s="16">
        <v>0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0</v>
      </c>
      <c r="E7" s="38">
        <f ca="1">SUM(E8:OFFSET(E6,MATCH("GOBIERNOS REGIONALES",$A$8:$A$50,0),0))</f>
        <v>6.6266230000000004</v>
      </c>
      <c r="F7" s="38">
        <f ca="1">SUM(F8:OFFSET(F6,MATCH("GOBIERNOS REGIONALES",$A$8:$A$50,0),0))</f>
        <v>0</v>
      </c>
      <c r="G7" s="38">
        <f ca="1">SUM(G8:OFFSET(G6,MATCH("GOBIERNOS REGIONALES",$A$8:$A$50,0),0))</f>
        <v>0</v>
      </c>
      <c r="H7" s="38">
        <f ca="1">SUM(H8:OFFSET(H6,MATCH("GOBIERNOS REGIONALES",$A$8:$A$50,0),0))</f>
        <v>0</v>
      </c>
      <c r="I7" s="38">
        <f ca="1">SUM(I8:OFFSET(I6,MATCH("GOBIERNOS REGIONALES",$A$8:$A$50,0),0))</f>
        <v>0</v>
      </c>
      <c r="J7" s="39">
        <f ca="1">IFERROR(G7/E7,0)</f>
        <v>0</v>
      </c>
      <c r="K7" s="39">
        <f ca="1">IFERROR(SUM(G7,H7)/E7,0)</f>
        <v>0</v>
      </c>
      <c r="L7" s="40">
        <f ca="1">IFERROR(SUM(G7,H7,I7)/E7,0)</f>
        <v>0</v>
      </c>
      <c r="M7" s="4"/>
    </row>
    <row r="8" spans="1:13" x14ac:dyDescent="0.25">
      <c r="A8" s="17"/>
      <c r="B8" s="18">
        <v>4</v>
      </c>
      <c r="C8" s="19" t="s">
        <v>107</v>
      </c>
      <c r="D8" s="20">
        <v>0</v>
      </c>
      <c r="E8" s="21">
        <v>6.6266230000000004</v>
      </c>
      <c r="F8" s="21">
        <f t="shared" ref="F8:F10" si="0">SUM(G8,H8,I8)</f>
        <v>0</v>
      </c>
      <c r="G8" s="21">
        <v>0</v>
      </c>
      <c r="H8" s="21">
        <v>0</v>
      </c>
      <c r="I8" s="21">
        <v>0</v>
      </c>
      <c r="J8" s="22">
        <f t="shared" ref="J8:J10" si="1">IFERROR(G8/E8,0)</f>
        <v>0</v>
      </c>
      <c r="K8" s="22">
        <f t="shared" ref="K8:K10" si="2">IFERROR(SUM(G8,H8)/E8,0)</f>
        <v>0</v>
      </c>
      <c r="L8" s="23">
        <f t="shared" ref="L8:L10" si="3">IFERROR(SUM(G8,H8,I8)/E8,0)</f>
        <v>0</v>
      </c>
      <c r="M8" s="4"/>
    </row>
    <row r="9" spans="1:13" ht="15.75" thickBot="1" x14ac:dyDescent="0.3">
      <c r="A9" s="41" t="s">
        <v>214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241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32</v>
      </c>
      <c r="B1" s="51" t="s">
        <v>21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590</v>
      </c>
      <c r="N2" s="72" t="s">
        <v>604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516.30520400000012</v>
      </c>
      <c r="E6" s="14">
        <f ca="1">SUM(E7:OFFSET(E7,50,0))</f>
        <v>534.1571570000001</v>
      </c>
      <c r="F6" s="14">
        <f ca="1">SUM(F7:OFFSET(F7,50,0))</f>
        <v>86.599308331318753</v>
      </c>
      <c r="G6" s="14">
        <f ca="1">SUM(G7:OFFSET(G7,50,0))</f>
        <v>40.618772102607181</v>
      </c>
      <c r="H6" s="14">
        <f ca="1">SUM(H7:OFFSET(H7,50,0))</f>
        <v>17.227060180350236</v>
      </c>
      <c r="I6" s="14">
        <f ca="1">SUM(I7:OFFSET(I7,50,0))</f>
        <v>28.753476048361335</v>
      </c>
      <c r="J6" s="15">
        <f ca="1">IFERROR(G6/E6,0)</f>
        <v>7.6042736805653571E-2</v>
      </c>
      <c r="K6" s="15">
        <f ca="1">IFERROR(SUM(G6,H6)/E6,0)</f>
        <v>0.10829365763409102</v>
      </c>
      <c r="L6" s="16">
        <f ca="1">IFERROR(SUM(G6,H6,I6)/E6,0)</f>
        <v>0.16212327626140696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5</v>
      </c>
      <c r="C7" s="19" t="s">
        <v>262</v>
      </c>
      <c r="D7" s="20">
        <v>3.8747319999999998</v>
      </c>
      <c r="E7" s="21">
        <v>7.5779369999999986</v>
      </c>
      <c r="F7" s="21">
        <f t="shared" ref="F7:F13" si="0">SUM(G7,H7,I7)</f>
        <v>0</v>
      </c>
      <c r="G7" s="21">
        <v>0</v>
      </c>
      <c r="H7" s="21">
        <v>0</v>
      </c>
      <c r="I7" s="21">
        <v>0</v>
      </c>
      <c r="J7" s="22">
        <f t="shared" ref="J7:J13" si="1">IFERROR(G7/E7,0)</f>
        <v>0</v>
      </c>
      <c r="K7" s="22">
        <f t="shared" ref="K7:K13" si="2">IFERROR(SUM(G7,H7)/E7,0)</f>
        <v>0</v>
      </c>
      <c r="L7" s="23">
        <f t="shared" ref="L7:L13" si="3">IFERROR(SUM(G7,H7,I7)/E7,0)</f>
        <v>0</v>
      </c>
      <c r="M7" s="4"/>
      <c r="N7" t="s">
        <v>279</v>
      </c>
      <c r="O7" s="5">
        <v>17.46219566480795</v>
      </c>
      <c r="P7" s="71">
        <v>0.31018301311777624</v>
      </c>
    </row>
    <row r="8" spans="1:16" x14ac:dyDescent="0.25">
      <c r="A8" s="17"/>
      <c r="B8" s="55">
        <v>7</v>
      </c>
      <c r="C8" s="19" t="s">
        <v>264</v>
      </c>
      <c r="D8" s="20">
        <v>0</v>
      </c>
      <c r="E8" s="21">
        <v>24.582000000000001</v>
      </c>
      <c r="F8" s="21">
        <f t="shared" si="0"/>
        <v>4.7596103809773922</v>
      </c>
      <c r="G8" s="21">
        <v>2.6609482765197754</v>
      </c>
      <c r="H8" s="21">
        <v>1.5610870309174061</v>
      </c>
      <c r="I8" s="21">
        <v>0.53757507354021072</v>
      </c>
      <c r="J8" s="22">
        <f t="shared" si="1"/>
        <v>0.10824783485964426</v>
      </c>
      <c r="K8" s="22">
        <f t="shared" si="2"/>
        <v>0.17175312453979258</v>
      </c>
      <c r="L8" s="23">
        <f t="shared" si="3"/>
        <v>0.19362177125447042</v>
      </c>
      <c r="M8" s="4"/>
      <c r="N8" t="s">
        <v>272</v>
      </c>
      <c r="O8" s="5">
        <v>9.7786338178120786</v>
      </c>
      <c r="P8" s="71">
        <v>0.28292473066278745</v>
      </c>
    </row>
    <row r="9" spans="1:16" x14ac:dyDescent="0.25">
      <c r="A9" s="17"/>
      <c r="B9" s="55">
        <v>8</v>
      </c>
      <c r="C9" s="19" t="s">
        <v>265</v>
      </c>
      <c r="D9" s="20">
        <v>405.16763300000008</v>
      </c>
      <c r="E9" s="21">
        <v>393.29641200000003</v>
      </c>
      <c r="F9" s="21">
        <f t="shared" si="0"/>
        <v>54.598868467721331</v>
      </c>
      <c r="G9" s="21">
        <v>24.935727991221938</v>
      </c>
      <c r="H9" s="21">
        <v>7.7885750238929177</v>
      </c>
      <c r="I9" s="21">
        <v>21.874565452606475</v>
      </c>
      <c r="J9" s="22">
        <f t="shared" si="1"/>
        <v>6.3401870015590014E-2</v>
      </c>
      <c r="K9" s="22">
        <f t="shared" si="2"/>
        <v>8.3205190834832368E-2</v>
      </c>
      <c r="L9" s="23">
        <f t="shared" si="3"/>
        <v>0.13882371362116908</v>
      </c>
      <c r="M9" s="4"/>
      <c r="N9" t="s">
        <v>264</v>
      </c>
      <c r="O9" s="5">
        <v>4.7596103809773922</v>
      </c>
      <c r="P9" s="71">
        <v>0.19362177125447042</v>
      </c>
    </row>
    <row r="10" spans="1:16" x14ac:dyDescent="0.25">
      <c r="A10" s="17"/>
      <c r="B10" s="55">
        <v>9</v>
      </c>
      <c r="C10" s="19" t="s">
        <v>266</v>
      </c>
      <c r="D10" s="20">
        <v>3.9858470000000001</v>
      </c>
      <c r="E10" s="21">
        <v>3.9858470000000001</v>
      </c>
      <c r="F10" s="21">
        <f t="shared" si="0"/>
        <v>0</v>
      </c>
      <c r="G10" s="21">
        <v>0</v>
      </c>
      <c r="H10" s="21">
        <v>0</v>
      </c>
      <c r="I10" s="21">
        <v>0</v>
      </c>
      <c r="J10" s="22">
        <f t="shared" si="1"/>
        <v>0</v>
      </c>
      <c r="K10" s="22">
        <f t="shared" si="2"/>
        <v>0</v>
      </c>
      <c r="L10" s="23">
        <f t="shared" si="3"/>
        <v>0</v>
      </c>
      <c r="M10" s="4"/>
      <c r="N10" t="s">
        <v>265</v>
      </c>
      <c r="O10" s="5">
        <v>54.598868467721331</v>
      </c>
      <c r="P10" s="71">
        <v>0.13882371362116908</v>
      </c>
    </row>
    <row r="11" spans="1:16" x14ac:dyDescent="0.25">
      <c r="A11" s="17"/>
      <c r="B11" s="55">
        <v>12</v>
      </c>
      <c r="C11" s="19" t="s">
        <v>269</v>
      </c>
      <c r="D11" s="20">
        <v>13.855864</v>
      </c>
      <c r="E11" s="21">
        <v>13.855864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  <c r="N11" t="s">
        <v>262</v>
      </c>
      <c r="O11" s="5">
        <v>0</v>
      </c>
      <c r="P11" s="71">
        <v>0</v>
      </c>
    </row>
    <row r="12" spans="1:16" x14ac:dyDescent="0.25">
      <c r="A12" s="17"/>
      <c r="B12" s="55">
        <v>15</v>
      </c>
      <c r="C12" s="19" t="s">
        <v>272</v>
      </c>
      <c r="D12" s="20">
        <v>32.919700000000006</v>
      </c>
      <c r="E12" s="21">
        <v>34.562669000000021</v>
      </c>
      <c r="F12" s="21">
        <f t="shared" si="0"/>
        <v>9.7786338178120786</v>
      </c>
      <c r="G12" s="21">
        <v>3.9872557747003157</v>
      </c>
      <c r="H12" s="21">
        <v>3.6619578993268078</v>
      </c>
      <c r="I12" s="21">
        <v>2.1294201437849551</v>
      </c>
      <c r="J12" s="22">
        <f t="shared" si="1"/>
        <v>0.11536307496103132</v>
      </c>
      <c r="K12" s="22">
        <f t="shared" si="2"/>
        <v>0.22131432251447708</v>
      </c>
      <c r="L12" s="23">
        <f t="shared" si="3"/>
        <v>0.28292473066278745</v>
      </c>
      <c r="M12" s="4"/>
      <c r="N12" t="s">
        <v>266</v>
      </c>
      <c r="O12" s="5">
        <v>0</v>
      </c>
      <c r="P12" s="71">
        <v>0</v>
      </c>
    </row>
    <row r="13" spans="1:16" ht="15.75" thickBot="1" x14ac:dyDescent="0.3">
      <c r="A13" s="24"/>
      <c r="B13" s="56">
        <v>22</v>
      </c>
      <c r="C13" s="26" t="s">
        <v>279</v>
      </c>
      <c r="D13" s="27">
        <v>56.501428000000026</v>
      </c>
      <c r="E13" s="28">
        <v>56.29642800000002</v>
      </c>
      <c r="F13" s="28">
        <f t="shared" si="0"/>
        <v>17.46219566480795</v>
      </c>
      <c r="G13" s="28">
        <v>9.034840060165152</v>
      </c>
      <c r="H13" s="28">
        <v>4.2154402262131043</v>
      </c>
      <c r="I13" s="28">
        <v>4.2119153784296941</v>
      </c>
      <c r="J13" s="29">
        <f t="shared" si="1"/>
        <v>0.16048691508749274</v>
      </c>
      <c r="K13" s="29">
        <f t="shared" si="2"/>
        <v>0.2353662702432604</v>
      </c>
      <c r="L13" s="30">
        <f t="shared" si="3"/>
        <v>0.31018301311777624</v>
      </c>
      <c r="M13" s="4"/>
      <c r="N13" t="s">
        <v>269</v>
      </c>
      <c r="O13" s="5">
        <v>0</v>
      </c>
      <c r="P13" s="71">
        <v>0</v>
      </c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143</v>
      </c>
      <c r="B1" s="51" t="s">
        <v>2302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2304</v>
      </c>
      <c r="N2" s="72" t="s">
        <v>2308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0</v>
      </c>
      <c r="E6" s="14">
        <f ca="1">SUM(E7:OFFSET(E7,50,0))</f>
        <v>6.6266230000000004</v>
      </c>
      <c r="F6" s="14">
        <f ca="1">SUM(F7:OFFSET(F7,50,0))</f>
        <v>0</v>
      </c>
      <c r="G6" s="14">
        <f ca="1">SUM(G7:OFFSET(G7,50,0))</f>
        <v>0</v>
      </c>
      <c r="H6" s="14">
        <f ca="1">SUM(H7:OFFSET(H7,50,0))</f>
        <v>0</v>
      </c>
      <c r="I6" s="14">
        <f ca="1">SUM(I7:OFFSET(I7,50,0))</f>
        <v>0</v>
      </c>
      <c r="J6" s="15">
        <f ca="1">IFERROR(G6/E6,0)</f>
        <v>0</v>
      </c>
      <c r="K6" s="15">
        <f ca="1">IFERROR(SUM(G6,H6)/E6,0)</f>
        <v>0</v>
      </c>
      <c r="L6" s="16">
        <f ca="1">IFERROR(SUM(G6,H6,I6)/E6,0)</f>
        <v>0</v>
      </c>
      <c r="M6" s="4"/>
      <c r="O6" s="5" t="s">
        <v>321</v>
      </c>
      <c r="P6" s="71" t="s">
        <v>322</v>
      </c>
    </row>
    <row r="7" spans="1:16" ht="15.75" thickBot="1" x14ac:dyDescent="0.3">
      <c r="A7" s="24"/>
      <c r="B7" s="56">
        <v>15</v>
      </c>
      <c r="C7" s="26" t="s">
        <v>272</v>
      </c>
      <c r="D7" s="27">
        <v>0</v>
      </c>
      <c r="E7" s="28">
        <v>6.6266230000000004</v>
      </c>
      <c r="F7" s="28">
        <f>SUM(G7,H7,I7)</f>
        <v>0</v>
      </c>
      <c r="G7" s="28">
        <v>0</v>
      </c>
      <c r="H7" s="28">
        <v>0</v>
      </c>
      <c r="I7" s="28">
        <v>0</v>
      </c>
      <c r="J7" s="29">
        <f>IFERROR(G7/E7,0)</f>
        <v>0</v>
      </c>
      <c r="K7" s="29">
        <f>IFERROR(SUM(G7,H7)/E7,0)</f>
        <v>0</v>
      </c>
      <c r="L7" s="30">
        <f>IFERROR(SUM(G7,H7,I7)/E7,0)</f>
        <v>0</v>
      </c>
      <c r="M7" s="4"/>
      <c r="N7" t="s">
        <v>272</v>
      </c>
      <c r="O7" s="5">
        <v>0</v>
      </c>
      <c r="P7" s="71">
        <v>0</v>
      </c>
    </row>
    <row r="8" spans="1:16" x14ac:dyDescent="0.25">
      <c r="O8" s="5"/>
      <c r="P8" s="71"/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workbookViewId="0">
      <selection activeCell="A15" sqref="A15:D1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143</v>
      </c>
      <c r="B1" s="49" t="s">
        <v>2302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2305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0</v>
      </c>
      <c r="E6" s="14">
        <v>6.6266230000000004</v>
      </c>
      <c r="F6" s="14">
        <v>0</v>
      </c>
      <c r="G6" s="14">
        <v>0</v>
      </c>
      <c r="H6" s="14">
        <v>0</v>
      </c>
      <c r="I6" s="14">
        <v>0</v>
      </c>
      <c r="J6" s="15">
        <v>0</v>
      </c>
      <c r="K6" s="15">
        <v>0</v>
      </c>
      <c r="L6" s="16">
        <v>0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0</v>
      </c>
      <c r="E7" s="38">
        <f ca="1">SUM(E8:OFFSET(E6,MATCH("PROYECTOS",$A$8:$A$50,0),0))</f>
        <v>6.6266230000000004</v>
      </c>
      <c r="F7" s="38">
        <f ca="1">SUM(F8:OFFSET(F6,MATCH("PROYECTOS",$A$8:$A$50,0),0))</f>
        <v>0</v>
      </c>
      <c r="G7" s="38">
        <f ca="1">SUM(G8:OFFSET(G6,MATCH("PROYECTOS",$A$8:$A$50,0),0))</f>
        <v>0</v>
      </c>
      <c r="H7" s="38">
        <f ca="1">SUM(H8:OFFSET(H6,MATCH("PROYECTOS",$A$8:$A$50,0),0))</f>
        <v>0</v>
      </c>
      <c r="I7" s="38">
        <f ca="1">SUM(I8:OFFSET(I6,MATCH("PROYECTOS",$A$8:$A$50,0),0))</f>
        <v>0</v>
      </c>
      <c r="J7" s="39">
        <f ca="1">IFERROR(G7/E7,0)</f>
        <v>0</v>
      </c>
      <c r="K7" s="39">
        <f ca="1">IFERROR(SUM(G7,H7)/E7,0)</f>
        <v>0</v>
      </c>
      <c r="L7" s="40">
        <f ca="1">IFERROR(SUM(G7,H7,I7)/E7,0)</f>
        <v>0</v>
      </c>
      <c r="M7" s="4"/>
    </row>
    <row r="8" spans="1:13" ht="25.5" x14ac:dyDescent="0.25">
      <c r="A8" s="17"/>
      <c r="B8" s="19">
        <v>3000780</v>
      </c>
      <c r="C8" s="19" t="s">
        <v>2307</v>
      </c>
      <c r="D8" s="20">
        <v>0</v>
      </c>
      <c r="E8" s="21">
        <v>6.6266230000000004</v>
      </c>
      <c r="F8" s="21">
        <f t="shared" ref="F8" si="0">SUM(G8,H8,I8)</f>
        <v>0</v>
      </c>
      <c r="G8" s="21">
        <v>0</v>
      </c>
      <c r="H8" s="21">
        <v>0</v>
      </c>
      <c r="I8" s="21">
        <v>0</v>
      </c>
      <c r="J8" s="22">
        <f t="shared" ref="J8:J9" si="1">IFERROR(G8/E8,0)</f>
        <v>0</v>
      </c>
      <c r="K8" s="22">
        <f t="shared" ref="K8:K9" si="2">IFERROR(SUM(G8,H8)/E8,0)</f>
        <v>0</v>
      </c>
      <c r="L8" s="23">
        <f t="shared" ref="L8:L9" si="3">IFERROR(SUM(G8,H8,I8)/E8,0)</f>
        <v>0</v>
      </c>
      <c r="M8" s="4"/>
    </row>
    <row r="9" spans="1:13" ht="15.75" thickBot="1" x14ac:dyDescent="0.3">
      <c r="A9" s="41" t="s">
        <v>302</v>
      </c>
      <c r="B9" s="43"/>
      <c r="C9" s="43"/>
      <c r="D9" s="44">
        <f ca="1">OFFSET(D9,-MATCH("PROYECTOS",$A$8:$A$50,0)-1,0)-(OFFSET(D9,-MATCH("PROYECTOS",$A$8:$A$50,0),0))</f>
        <v>0</v>
      </c>
      <c r="E9" s="45">
        <f t="shared" ref="E9:I9" ca="1" si="4">OFFSET(E9,-MATCH("PROYECTOS",$A$8:$A$50,0)-1,0)-(OFFSET(E9,-MATCH("PROYECTOS",$A$8:$A$50,0),0))</f>
        <v>0</v>
      </c>
      <c r="F9" s="45">
        <f t="shared" ca="1" si="4"/>
        <v>0</v>
      </c>
      <c r="G9" s="45">
        <f t="shared" ca="1" si="4"/>
        <v>0</v>
      </c>
      <c r="H9" s="45">
        <f t="shared" ca="1" si="4"/>
        <v>0</v>
      </c>
      <c r="I9" s="45">
        <f t="shared" ca="1" si="4"/>
        <v>0</v>
      </c>
      <c r="J9" s="46">
        <f t="shared" ca="1" si="1"/>
        <v>0</v>
      </c>
      <c r="K9" s="46">
        <f t="shared" ca="1" si="2"/>
        <v>0</v>
      </c>
      <c r="L9" s="47">
        <f t="shared" ca="1" si="3"/>
        <v>0</v>
      </c>
      <c r="M9" s="4"/>
    </row>
    <row r="10" spans="1:13" ht="15.75" thickBot="1" x14ac:dyDescent="0.3"/>
    <row r="11" spans="1:13" ht="15.75" thickBot="1" x14ac:dyDescent="0.3">
      <c r="A11" s="89" t="s">
        <v>324</v>
      </c>
      <c r="B11" s="90"/>
      <c r="C11" s="90"/>
      <c r="D11" s="91"/>
    </row>
    <row r="12" spans="1:13" ht="15.75" thickBot="1" x14ac:dyDescent="0.3">
      <c r="A12" s="1" t="s">
        <v>2309</v>
      </c>
    </row>
    <row r="13" spans="1:13" ht="45" customHeight="1" x14ac:dyDescent="0.25">
      <c r="A13" s="82" t="s">
        <v>326</v>
      </c>
      <c r="B13" s="83"/>
      <c r="C13" s="83"/>
      <c r="D13" s="94" t="s">
        <v>327</v>
      </c>
    </row>
    <row r="14" spans="1:13" ht="15.75" thickBot="1" x14ac:dyDescent="0.3">
      <c r="A14" s="85"/>
      <c r="B14" s="86"/>
      <c r="C14" s="86"/>
      <c r="D14" s="105"/>
    </row>
    <row r="15" spans="1:13" ht="26.25" thickBot="1" x14ac:dyDescent="0.3">
      <c r="A15" s="73"/>
      <c r="B15" s="74">
        <v>3000780</v>
      </c>
      <c r="C15" s="74" t="s">
        <v>2307</v>
      </c>
      <c r="D15" s="75">
        <v>0</v>
      </c>
    </row>
  </sheetData>
  <mergeCells count="10">
    <mergeCell ref="A11:D11"/>
    <mergeCell ref="A13:C14"/>
    <mergeCell ref="D13:D14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"/>
  <sheetViews>
    <sheetView workbookViewId="0">
      <selection activeCell="I9" sqref="I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9" max="9" width="12" bestFit="1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143</v>
      </c>
      <c r="B1" s="49" t="s">
        <v>2302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2306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0</v>
      </c>
      <c r="I6" s="14">
        <v>6.6266230000000004</v>
      </c>
      <c r="J6" s="14">
        <v>0</v>
      </c>
      <c r="K6" s="14">
        <v>0</v>
      </c>
      <c r="L6" s="14">
        <v>0</v>
      </c>
      <c r="M6" s="14">
        <v>0</v>
      </c>
      <c r="N6" s="15">
        <v>0</v>
      </c>
      <c r="O6" s="15">
        <v>0</v>
      </c>
      <c r="P6" s="16">
        <v>0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SUM(H8:OFFSET(H6,MATCH("PROYECTOS",$A$8:$A$9,0),0))</f>
        <v>0</v>
      </c>
      <c r="I7" s="38">
        <f ca="1">SUM(I8:OFFSET(I6,MATCH("PROYECTOS",$A$8:$A$9,0),0))</f>
        <v>6.6266230000000004</v>
      </c>
      <c r="J7" s="38">
        <f ca="1">SUM(J8:OFFSET(J6,MATCH("PROYECTOS",$A$8:$A$9,0),0))</f>
        <v>0</v>
      </c>
      <c r="K7" s="38">
        <f ca="1">SUM(K8:OFFSET(K6,MATCH("PROYECTOS",$A$8:$A$9,0),0))</f>
        <v>0</v>
      </c>
      <c r="L7" s="38">
        <f ca="1">SUM(L8:OFFSET(L6,MATCH("PROYECTOS",$A$8:$A$9,0),0))</f>
        <v>0</v>
      </c>
      <c r="M7" s="38">
        <f ca="1">SUM(M8:OFFSET(M6,MATCH("PROYECTOS",$A$8:$A$9,0),0))</f>
        <v>0</v>
      </c>
      <c r="N7" s="39">
        <f ca="1">IFERROR(K7/I7,0)</f>
        <v>0</v>
      </c>
      <c r="O7" s="39">
        <f ca="1">IFERROR(SUM(K7,L7)/I7,0)</f>
        <v>0</v>
      </c>
      <c r="P7" s="40">
        <f ca="1">IFERROR(SUM(K7,L7,M7)/I7,0)</f>
        <v>0</v>
      </c>
      <c r="Q7" s="64"/>
      <c r="R7" s="38"/>
      <c r="S7" s="40"/>
    </row>
    <row r="8" spans="1:19" ht="25.5" x14ac:dyDescent="0.25">
      <c r="A8" s="17"/>
      <c r="B8" s="19">
        <v>5002360</v>
      </c>
      <c r="C8" s="19" t="s">
        <v>1031</v>
      </c>
      <c r="D8" s="68">
        <v>3000780</v>
      </c>
      <c r="E8" s="19" t="s">
        <v>2307</v>
      </c>
      <c r="F8" s="69">
        <v>53</v>
      </c>
      <c r="G8" s="19" t="s">
        <v>635</v>
      </c>
      <c r="H8" s="20">
        <v>0</v>
      </c>
      <c r="I8" s="21">
        <v>6.6266230000000004</v>
      </c>
      <c r="J8" s="21">
        <f t="shared" ref="J8" si="0">SUM(K8,L8,M8)</f>
        <v>0</v>
      </c>
      <c r="K8" s="21">
        <v>0</v>
      </c>
      <c r="L8" s="21">
        <v>0</v>
      </c>
      <c r="M8" s="21">
        <v>0</v>
      </c>
      <c r="N8" s="22">
        <f t="shared" ref="N8" si="1">IFERROR(K8/I8,0)</f>
        <v>0</v>
      </c>
      <c r="O8" s="22">
        <f t="shared" ref="O8" si="2">IFERROR(SUM(K8,L8)/I8,0)</f>
        <v>0</v>
      </c>
      <c r="P8" s="23">
        <f t="shared" ref="P8" si="3">IFERROR(SUM(K8,L8,M8)/I8,0)</f>
        <v>0</v>
      </c>
      <c r="Q8" s="70"/>
      <c r="R8" s="21"/>
      <c r="S8" s="23"/>
    </row>
    <row r="9" spans="1:19" ht="15.75" thickBot="1" x14ac:dyDescent="0.3">
      <c r="A9" s="41" t="s">
        <v>302</v>
      </c>
      <c r="B9" s="43"/>
      <c r="C9" s="43"/>
      <c r="D9" s="65"/>
      <c r="E9" s="43"/>
      <c r="F9" s="66"/>
      <c r="G9" s="43"/>
      <c r="H9" s="44">
        <f t="shared" ref="H9:M9" ca="1" si="4">OFFSET(H9,-MATCH("PROYECTOS",$A$8:$A$9,0)-1,0)-(OFFSET(H9,-MATCH("PROYECTOS",$A$8:$A$9,0),0))</f>
        <v>0</v>
      </c>
      <c r="I9" s="45">
        <f t="shared" ca="1" si="4"/>
        <v>0</v>
      </c>
      <c r="J9" s="45">
        <f t="shared" ca="1" si="4"/>
        <v>0</v>
      </c>
      <c r="K9" s="45">
        <f t="shared" ca="1" si="4"/>
        <v>0</v>
      </c>
      <c r="L9" s="45">
        <f t="shared" ca="1" si="4"/>
        <v>0</v>
      </c>
      <c r="M9" s="45">
        <f t="shared" ca="1" si="4"/>
        <v>0</v>
      </c>
      <c r="N9" s="46">
        <f t="shared" ref="N9" ca="1" si="5">IFERROR(K9/I9,0)</f>
        <v>0</v>
      </c>
      <c r="O9" s="46">
        <f t="shared" ref="O9" ca="1" si="6">IFERROR(SUM(K9,L9)/I9,0)</f>
        <v>0</v>
      </c>
      <c r="P9" s="47">
        <f t="shared" ref="P9" ca="1" si="7">IFERROR(SUM(K9,L9,M9)/I9,0)</f>
        <v>0</v>
      </c>
      <c r="Q9" s="67"/>
      <c r="R9" s="45"/>
      <c r="S9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workbookViewId="0">
      <selection activeCell="B10" sqref="B1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32</v>
      </c>
      <c r="B1" s="49" t="s">
        <v>21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591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516.30520400000012</v>
      </c>
      <c r="E6" s="14">
        <v>534.1571570000001</v>
      </c>
      <c r="F6" s="14">
        <v>86.599308331318753</v>
      </c>
      <c r="G6" s="14">
        <v>40.618772102607181</v>
      </c>
      <c r="H6" s="14">
        <v>17.227060180350236</v>
      </c>
      <c r="I6" s="14">
        <v>28.753476048361335</v>
      </c>
      <c r="J6" s="15">
        <v>7.6042736805653571E-2</v>
      </c>
      <c r="K6" s="15">
        <v>0.10829365763409102</v>
      </c>
      <c r="L6" s="16">
        <v>0.16212327626140696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438.09333900000007</v>
      </c>
      <c r="E7" s="38">
        <f ca="1">SUM(E8:OFFSET(E6,MATCH("PROYECTOS",$A$8:$A$50,0),0))</f>
        <v>438.86557000000005</v>
      </c>
      <c r="F7" s="38">
        <f ca="1">SUM(F8:OFFSET(F6,MATCH("PROYECTOS",$A$8:$A$50,0),0))</f>
        <v>86.196574202560441</v>
      </c>
      <c r="G7" s="38">
        <f ca="1">SUM(G8:OFFSET(G6,MATCH("PROYECTOS",$A$8:$A$50,0),0))</f>
        <v>40.618772102607181</v>
      </c>
      <c r="H7" s="38">
        <f ca="1">SUM(H8:OFFSET(H6,MATCH("PROYECTOS",$A$8:$A$50,0),0))</f>
        <v>17.227060180350236</v>
      </c>
      <c r="I7" s="38">
        <f ca="1">SUM(I8:OFFSET(I6,MATCH("PROYECTOS",$A$8:$A$50,0),0))</f>
        <v>28.350741919603024</v>
      </c>
      <c r="J7" s="39">
        <f ca="1">IFERROR(G7/E7,0)</f>
        <v>9.2554018540591323E-2</v>
      </c>
      <c r="K7" s="39">
        <f ca="1">IFERROR(SUM(G7,H7)/E7,0)</f>
        <v>0.13180763367460657</v>
      </c>
      <c r="L7" s="40">
        <f ca="1">IFERROR(SUM(G7,H7,I7)/E7,0)</f>
        <v>0.19640769314065906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25.403277000000003</v>
      </c>
      <c r="E8" s="21">
        <v>24.675507999999997</v>
      </c>
      <c r="F8" s="21">
        <f t="shared" ref="F8:F10" si="0">SUM(G8,H8,I8)</f>
        <v>3.8048143416817766</v>
      </c>
      <c r="G8" s="21">
        <v>4.3616399634629488E-3</v>
      </c>
      <c r="H8" s="21">
        <v>0.66221992252394557</v>
      </c>
      <c r="I8" s="21">
        <v>3.138232779194368</v>
      </c>
      <c r="J8" s="22">
        <f t="shared" ref="J8:J11" si="1">IFERROR(G8/E8,0)</f>
        <v>1.7675988528637179E-4</v>
      </c>
      <c r="K8" s="22">
        <f t="shared" ref="K8:K11" si="2">IFERROR(SUM(G8,H8)/E8,0)</f>
        <v>2.7013894201789426E-2</v>
      </c>
      <c r="L8" s="23">
        <f t="shared" ref="L8:L11" si="3">IFERROR(SUM(G8,H8,I8)/E8,0)</f>
        <v>0.15419396195133153</v>
      </c>
      <c r="M8" s="4"/>
    </row>
    <row r="9" spans="1:13" ht="25.5" x14ac:dyDescent="0.25">
      <c r="A9" s="17"/>
      <c r="B9" s="19">
        <v>3000595</v>
      </c>
      <c r="C9" s="19" t="s">
        <v>593</v>
      </c>
      <c r="D9" s="20">
        <v>60.367816000000005</v>
      </c>
      <c r="E9" s="21">
        <v>60.532817000000001</v>
      </c>
      <c r="F9" s="21">
        <f t="shared" si="0"/>
        <v>1.5310512553696753</v>
      </c>
      <c r="G9" s="21">
        <v>0.50111997127532959</v>
      </c>
      <c r="H9" s="21">
        <v>0.47896365844644606</v>
      </c>
      <c r="I9" s="21">
        <v>0.55096762564789969</v>
      </c>
      <c r="J9" s="22">
        <f t="shared" si="1"/>
        <v>8.278484235672191E-3</v>
      </c>
      <c r="K9" s="22">
        <f t="shared" si="2"/>
        <v>1.6190946965540621E-2</v>
      </c>
      <c r="L9" s="23">
        <f t="shared" si="3"/>
        <v>2.529291269179948E-2</v>
      </c>
      <c r="M9" s="4"/>
    </row>
    <row r="10" spans="1:13" ht="25.5" x14ac:dyDescent="0.25">
      <c r="A10" s="17"/>
      <c r="B10" s="19">
        <v>3000596</v>
      </c>
      <c r="C10" s="19" t="s">
        <v>594</v>
      </c>
      <c r="D10" s="20">
        <v>352.32224600000006</v>
      </c>
      <c r="E10" s="21">
        <v>353.65724500000005</v>
      </c>
      <c r="F10" s="21">
        <f t="shared" si="0"/>
        <v>80.860708605508989</v>
      </c>
      <c r="G10" s="21">
        <v>40.113290491368389</v>
      </c>
      <c r="H10" s="21">
        <v>16.085876599379844</v>
      </c>
      <c r="I10" s="21">
        <v>24.661541514760756</v>
      </c>
      <c r="J10" s="22">
        <f t="shared" si="1"/>
        <v>0.11342420113963277</v>
      </c>
      <c r="K10" s="22">
        <f t="shared" si="2"/>
        <v>0.15890857004993134</v>
      </c>
      <c r="L10" s="23">
        <f t="shared" si="3"/>
        <v>0.2286414593471964</v>
      </c>
      <c r="M10" s="4"/>
    </row>
    <row r="11" spans="1:13" ht="15.75" thickBot="1" x14ac:dyDescent="0.3">
      <c r="A11" s="41" t="s">
        <v>302</v>
      </c>
      <c r="B11" s="43"/>
      <c r="C11" s="43"/>
      <c r="D11" s="44">
        <f ca="1">OFFSET(D11,-MATCH("PROYECTOS",$A$8:$A$50,0)-1,0)-(OFFSET(D11,-MATCH("PROYECTOS",$A$8:$A$50,0),0))</f>
        <v>78.211865000000046</v>
      </c>
      <c r="E11" s="45">
        <f t="shared" ref="E11:I11" ca="1" si="4">OFFSET(E11,-MATCH("PROYECTOS",$A$8:$A$50,0)-1,0)-(OFFSET(E11,-MATCH("PROYECTOS",$A$8:$A$50,0),0))</f>
        <v>95.29158700000005</v>
      </c>
      <c r="F11" s="45">
        <f t="shared" ca="1" si="4"/>
        <v>0.40273412875831127</v>
      </c>
      <c r="G11" s="45">
        <f t="shared" ca="1" si="4"/>
        <v>0</v>
      </c>
      <c r="H11" s="45">
        <f t="shared" ca="1" si="4"/>
        <v>0</v>
      </c>
      <c r="I11" s="45">
        <f t="shared" ca="1" si="4"/>
        <v>0.40273412875831127</v>
      </c>
      <c r="J11" s="46">
        <f t="shared" ca="1" si="1"/>
        <v>0</v>
      </c>
      <c r="K11" s="46">
        <f t="shared" ca="1" si="2"/>
        <v>0</v>
      </c>
      <c r="L11" s="47">
        <f t="shared" ca="1" si="3"/>
        <v>4.2263345740932096E-3</v>
      </c>
      <c r="M11" s="4"/>
    </row>
    <row r="12" spans="1:13" ht="15.75" thickBot="1" x14ac:dyDescent="0.3"/>
    <row r="13" spans="1:13" ht="15.75" thickBot="1" x14ac:dyDescent="0.3">
      <c r="A13" s="89" t="s">
        <v>324</v>
      </c>
      <c r="B13" s="90"/>
      <c r="C13" s="90"/>
      <c r="D13" s="91"/>
    </row>
    <row r="14" spans="1:13" ht="15.75" thickBot="1" x14ac:dyDescent="0.3">
      <c r="A14" s="1" t="s">
        <v>605</v>
      </c>
    </row>
    <row r="15" spans="1:13" ht="45" customHeight="1" x14ac:dyDescent="0.25">
      <c r="A15" s="82" t="s">
        <v>326</v>
      </c>
      <c r="B15" s="83"/>
      <c r="C15" s="83"/>
      <c r="D15" s="94" t="s">
        <v>327</v>
      </c>
    </row>
    <row r="16" spans="1:13" ht="15.75" thickBot="1" x14ac:dyDescent="0.3">
      <c r="A16" s="92"/>
      <c r="B16" s="93"/>
      <c r="C16" s="93"/>
      <c r="D16" s="95"/>
    </row>
    <row r="17" spans="1:4" x14ac:dyDescent="0.25">
      <c r="A17" s="17"/>
      <c r="B17" s="19">
        <v>3000001</v>
      </c>
      <c r="C17" s="19" t="s">
        <v>284</v>
      </c>
      <c r="D17" s="23">
        <v>0.15419396195133153</v>
      </c>
    </row>
    <row r="18" spans="1:4" ht="25.5" x14ac:dyDescent="0.25">
      <c r="A18" s="17"/>
      <c r="B18" s="19">
        <v>3000595</v>
      </c>
      <c r="C18" s="19" t="s">
        <v>593</v>
      </c>
      <c r="D18" s="23">
        <v>2.529291269179948E-2</v>
      </c>
    </row>
    <row r="19" spans="1:4" ht="26.25" thickBot="1" x14ac:dyDescent="0.3">
      <c r="A19" s="24"/>
      <c r="B19" s="26">
        <v>3000596</v>
      </c>
      <c r="C19" s="26" t="s">
        <v>594</v>
      </c>
      <c r="D19" s="30">
        <v>0.2286414593471964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topLeftCell="A10" workbookViewId="0">
      <selection activeCell="A18" sqref="A18:XFD3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32</v>
      </c>
      <c r="B1" s="49" t="s">
        <v>21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592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516.30520400000012</v>
      </c>
      <c r="I6" s="14">
        <v>534.1571570000001</v>
      </c>
      <c r="J6" s="14">
        <v>86.599308331318753</v>
      </c>
      <c r="K6" s="14">
        <v>40.618772102607181</v>
      </c>
      <c r="L6" s="14">
        <v>17.227060180350236</v>
      </c>
      <c r="M6" s="14">
        <v>28.753476048361335</v>
      </c>
      <c r="N6" s="15">
        <v>7.6042736805653571E-2</v>
      </c>
      <c r="O6" s="15">
        <v>0.10829365763409102</v>
      </c>
      <c r="P6" s="16">
        <v>0.16212327626140696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SUM(H8:OFFSET(H6,MATCH("PROYECTOS",$A$8:$A$37,0),0))</f>
        <v>438.09333899999996</v>
      </c>
      <c r="I7" s="38">
        <f ca="1">SUM(I8:OFFSET(I6,MATCH("PROYECTOS",$A$8:$A$37,0),0))</f>
        <v>438.86556999999999</v>
      </c>
      <c r="J7" s="38">
        <f ca="1">SUM(J8:OFFSET(J6,MATCH("PROYECTOS",$A$8:$A$37,0),0))</f>
        <v>86.196574202560441</v>
      </c>
      <c r="K7" s="38">
        <f ca="1">SUM(K8:OFFSET(K6,MATCH("PROYECTOS",$A$8:$A$37,0),0))</f>
        <v>40.618772102607181</v>
      </c>
      <c r="L7" s="38">
        <f ca="1">SUM(L8:OFFSET(L6,MATCH("PROYECTOS",$A$8:$A$37,0),0))</f>
        <v>17.227060180350236</v>
      </c>
      <c r="M7" s="38">
        <f ca="1">SUM(M8:OFFSET(M6,MATCH("PROYECTOS",$A$8:$A$37,0),0))</f>
        <v>28.350741919603024</v>
      </c>
      <c r="N7" s="39">
        <f ca="1">IFERROR(K7/I7,0)</f>
        <v>9.2554018540591323E-2</v>
      </c>
      <c r="O7" s="39">
        <f ca="1">IFERROR(SUM(K7,L7)/I7,0)</f>
        <v>0.1318076336746066</v>
      </c>
      <c r="P7" s="40">
        <f ca="1">IFERROR(SUM(K7,L7,M7)/I7,0)</f>
        <v>0.19640769314065909</v>
      </c>
      <c r="Q7" s="64"/>
      <c r="R7" s="38"/>
      <c r="S7" s="40"/>
    </row>
    <row r="8" spans="1:19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1</v>
      </c>
      <c r="G8" s="19" t="s">
        <v>539</v>
      </c>
      <c r="H8" s="20">
        <v>25.220277000000003</v>
      </c>
      <c r="I8" s="21">
        <v>24.492508000000001</v>
      </c>
      <c r="J8" s="21">
        <f t="shared" ref="J8:J17" si="0">SUM(K8,L8,M8)</f>
        <v>3.727174401486991</v>
      </c>
      <c r="K8" s="21">
        <v>0</v>
      </c>
      <c r="L8" s="21">
        <v>0.64323720289394259</v>
      </c>
      <c r="M8" s="21">
        <v>3.0839371985930484</v>
      </c>
      <c r="N8" s="22">
        <f t="shared" ref="N8:N18" si="1">IFERROR(K8/I8,0)</f>
        <v>0</v>
      </c>
      <c r="O8" s="22">
        <f t="shared" ref="O8:O18" si="2">IFERROR(SUM(K8,L8)/I8,0)</f>
        <v>2.6262610709117357E-2</v>
      </c>
      <c r="P8" s="23">
        <f t="shared" ref="P8:P18" si="3">IFERROR(SUM(K8,L8,M8)/I8,0)</f>
        <v>0.15217610223856989</v>
      </c>
      <c r="Q8" s="70">
        <v>6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5003032</v>
      </c>
      <c r="C9" s="19" t="s">
        <v>521</v>
      </c>
      <c r="D9" s="68">
        <v>3000001</v>
      </c>
      <c r="E9" s="19" t="s">
        <v>284</v>
      </c>
      <c r="F9" s="69">
        <v>60</v>
      </c>
      <c r="G9" s="19" t="s">
        <v>318</v>
      </c>
      <c r="H9" s="20">
        <v>0.183</v>
      </c>
      <c r="I9" s="21">
        <v>0.183</v>
      </c>
      <c r="J9" s="21">
        <f t="shared" si="0"/>
        <v>7.7639940194785595E-2</v>
      </c>
      <c r="K9" s="21">
        <v>4.3616399634629488E-3</v>
      </c>
      <c r="L9" s="21">
        <v>1.8982719630002975E-2</v>
      </c>
      <c r="M9" s="21">
        <v>5.4295580601319671E-2</v>
      </c>
      <c r="N9" s="22">
        <f t="shared" si="1"/>
        <v>2.3834098160999722E-2</v>
      </c>
      <c r="O9" s="22">
        <f t="shared" si="2"/>
        <v>0.12756480652167171</v>
      </c>
      <c r="P9" s="23">
        <f t="shared" si="3"/>
        <v>0.42426196827751694</v>
      </c>
      <c r="Q9" s="70">
        <v>0</v>
      </c>
      <c r="R9" s="21">
        <v>0</v>
      </c>
      <c r="S9" s="23">
        <f t="shared" ref="S9:S17" si="4">IFERROR(R9/Q9,0)</f>
        <v>0</v>
      </c>
    </row>
    <row r="10" spans="1:19" ht="25.5" x14ac:dyDescent="0.25">
      <c r="A10" s="17"/>
      <c r="B10" s="19">
        <v>5004379</v>
      </c>
      <c r="C10" s="19" t="s">
        <v>595</v>
      </c>
      <c r="D10" s="68">
        <v>3000595</v>
      </c>
      <c r="E10" s="19" t="s">
        <v>593</v>
      </c>
      <c r="F10" s="69">
        <v>1</v>
      </c>
      <c r="G10" s="19" t="s">
        <v>539</v>
      </c>
      <c r="H10" s="20">
        <v>37.642710999999998</v>
      </c>
      <c r="I10" s="21">
        <v>37.642712000000003</v>
      </c>
      <c r="J10" s="21">
        <f t="shared" si="0"/>
        <v>1.1000000522471964E-3</v>
      </c>
      <c r="K10" s="21">
        <v>0</v>
      </c>
      <c r="L10" s="21">
        <v>0</v>
      </c>
      <c r="M10" s="21">
        <v>1.1000000522471964E-3</v>
      </c>
      <c r="N10" s="22">
        <f t="shared" si="1"/>
        <v>0</v>
      </c>
      <c r="O10" s="22">
        <f t="shared" si="2"/>
        <v>0</v>
      </c>
      <c r="P10" s="23">
        <f t="shared" si="3"/>
        <v>2.9222125447475632E-5</v>
      </c>
      <c r="Q10" s="70">
        <v>0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5004380</v>
      </c>
      <c r="C11" s="19" t="s">
        <v>596</v>
      </c>
      <c r="D11" s="68">
        <v>3000595</v>
      </c>
      <c r="E11" s="19" t="s">
        <v>593</v>
      </c>
      <c r="F11" s="69">
        <v>1</v>
      </c>
      <c r="G11" s="19" t="s">
        <v>539</v>
      </c>
      <c r="H11" s="20">
        <v>6.4995159999999998</v>
      </c>
      <c r="I11" s="21">
        <v>4.6408629999999995</v>
      </c>
      <c r="J11" s="21">
        <f t="shared" si="0"/>
        <v>5.3769999998621643E-2</v>
      </c>
      <c r="K11" s="21">
        <v>0</v>
      </c>
      <c r="L11" s="21">
        <v>4.0269999764859676E-2</v>
      </c>
      <c r="M11" s="21">
        <v>1.3500000233761966E-2</v>
      </c>
      <c r="N11" s="22">
        <f t="shared" si="1"/>
        <v>0</v>
      </c>
      <c r="O11" s="22">
        <f t="shared" si="2"/>
        <v>8.6772653631145072E-3</v>
      </c>
      <c r="P11" s="23">
        <f t="shared" si="3"/>
        <v>1.1586207134022626E-2</v>
      </c>
      <c r="Q11" s="70">
        <v>1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5004381</v>
      </c>
      <c r="C12" s="19" t="s">
        <v>597</v>
      </c>
      <c r="D12" s="68">
        <v>3000595</v>
      </c>
      <c r="E12" s="19" t="s">
        <v>593</v>
      </c>
      <c r="F12" s="69">
        <v>86</v>
      </c>
      <c r="G12" s="19" t="s">
        <v>508</v>
      </c>
      <c r="H12" s="20">
        <v>8.2734849999999991</v>
      </c>
      <c r="I12" s="21">
        <v>10.335938000000001</v>
      </c>
      <c r="J12" s="21">
        <f t="shared" si="0"/>
        <v>0.70614746841602027</v>
      </c>
      <c r="K12" s="21">
        <v>0.50111997127532959</v>
      </c>
      <c r="L12" s="21">
        <v>-2.8800000436604023E-3</v>
      </c>
      <c r="M12" s="21">
        <v>0.20790749718435109</v>
      </c>
      <c r="N12" s="22">
        <f t="shared" si="1"/>
        <v>4.8483260181642882E-2</v>
      </c>
      <c r="O12" s="22">
        <f t="shared" si="2"/>
        <v>4.820462073511559E-2</v>
      </c>
      <c r="P12" s="23">
        <f t="shared" si="3"/>
        <v>6.8319630827508859E-2</v>
      </c>
      <c r="Q12" s="70">
        <v>98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5004382</v>
      </c>
      <c r="C13" s="19" t="s">
        <v>598</v>
      </c>
      <c r="D13" s="68">
        <v>3000595</v>
      </c>
      <c r="E13" s="19" t="s">
        <v>593</v>
      </c>
      <c r="F13" s="69">
        <v>64</v>
      </c>
      <c r="G13" s="19" t="s">
        <v>603</v>
      </c>
      <c r="H13" s="20">
        <v>7.9521040000000003</v>
      </c>
      <c r="I13" s="21">
        <v>7.9133039999999983</v>
      </c>
      <c r="J13" s="21">
        <f t="shared" si="0"/>
        <v>0.77003378690278623</v>
      </c>
      <c r="K13" s="21">
        <v>0</v>
      </c>
      <c r="L13" s="21">
        <v>0.44157365872524679</v>
      </c>
      <c r="M13" s="21">
        <v>0.32846012817753945</v>
      </c>
      <c r="N13" s="22">
        <f t="shared" si="1"/>
        <v>0</v>
      </c>
      <c r="O13" s="22">
        <f t="shared" si="2"/>
        <v>5.5801427409492531E-2</v>
      </c>
      <c r="P13" s="23">
        <f t="shared" si="3"/>
        <v>9.7308758377384008E-2</v>
      </c>
      <c r="Q13" s="70">
        <v>2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5004383</v>
      </c>
      <c r="C14" s="19" t="s">
        <v>599</v>
      </c>
      <c r="D14" s="68">
        <v>3000596</v>
      </c>
      <c r="E14" s="19" t="s">
        <v>594</v>
      </c>
      <c r="F14" s="69">
        <v>82</v>
      </c>
      <c r="G14" s="19" t="s">
        <v>547</v>
      </c>
      <c r="H14" s="20">
        <v>152.92428400000003</v>
      </c>
      <c r="I14" s="21">
        <v>155.25928400000004</v>
      </c>
      <c r="J14" s="21">
        <f t="shared" si="0"/>
        <v>46.92095974487529</v>
      </c>
      <c r="K14" s="21">
        <v>23.148910175397759</v>
      </c>
      <c r="L14" s="21">
        <v>12.50681058358532</v>
      </c>
      <c r="M14" s="21">
        <v>11.265238985892211</v>
      </c>
      <c r="N14" s="22">
        <f t="shared" si="1"/>
        <v>0.14909839578673925</v>
      </c>
      <c r="O14" s="22">
        <f t="shared" si="2"/>
        <v>0.22965274501061766</v>
      </c>
      <c r="P14" s="23">
        <f t="shared" si="3"/>
        <v>0.30221033187860946</v>
      </c>
      <c r="Q14" s="70">
        <v>0</v>
      </c>
      <c r="R14" s="21">
        <v>0</v>
      </c>
      <c r="S14" s="23">
        <f t="shared" si="4"/>
        <v>0</v>
      </c>
    </row>
    <row r="15" spans="1:19" ht="25.5" x14ac:dyDescent="0.25">
      <c r="A15" s="17"/>
      <c r="B15" s="19">
        <v>5004384</v>
      </c>
      <c r="C15" s="19" t="s">
        <v>600</v>
      </c>
      <c r="D15" s="68">
        <v>3000596</v>
      </c>
      <c r="E15" s="19" t="s">
        <v>594</v>
      </c>
      <c r="F15" s="69">
        <v>82</v>
      </c>
      <c r="G15" s="19" t="s">
        <v>547</v>
      </c>
      <c r="H15" s="20">
        <v>194.84690699999999</v>
      </c>
      <c r="I15" s="21">
        <v>193.84690599999999</v>
      </c>
      <c r="J15" s="21">
        <f t="shared" si="0"/>
        <v>33.281297151173931</v>
      </c>
      <c r="K15" s="21">
        <v>16.961179316043854</v>
      </c>
      <c r="L15" s="21">
        <v>3.4200032018125057</v>
      </c>
      <c r="M15" s="21">
        <v>12.900114633317571</v>
      </c>
      <c r="N15" s="22">
        <f t="shared" si="1"/>
        <v>8.7497807759922955E-2</v>
      </c>
      <c r="O15" s="22">
        <f t="shared" si="2"/>
        <v>0.1051406129631822</v>
      </c>
      <c r="P15" s="23">
        <f t="shared" si="3"/>
        <v>0.17168856515653613</v>
      </c>
      <c r="Q15" s="70">
        <v>1200</v>
      </c>
      <c r="R15" s="21">
        <v>0</v>
      </c>
      <c r="S15" s="23">
        <f t="shared" si="4"/>
        <v>0</v>
      </c>
    </row>
    <row r="16" spans="1:19" ht="25.5" x14ac:dyDescent="0.25">
      <c r="A16" s="17"/>
      <c r="B16" s="19">
        <v>5004385</v>
      </c>
      <c r="C16" s="19" t="s">
        <v>601</v>
      </c>
      <c r="D16" s="68">
        <v>3000596</v>
      </c>
      <c r="E16" s="19" t="s">
        <v>594</v>
      </c>
      <c r="F16" s="69">
        <v>524</v>
      </c>
      <c r="G16" s="19" t="s">
        <v>545</v>
      </c>
      <c r="H16" s="20">
        <v>1.11494</v>
      </c>
      <c r="I16" s="21">
        <v>1.11494</v>
      </c>
      <c r="J16" s="21">
        <f t="shared" si="0"/>
        <v>0.34319999814033508</v>
      </c>
      <c r="K16" s="21">
        <v>0</v>
      </c>
      <c r="L16" s="21">
        <v>0</v>
      </c>
      <c r="M16" s="21">
        <v>0.34319999814033508</v>
      </c>
      <c r="N16" s="22">
        <f t="shared" si="1"/>
        <v>0</v>
      </c>
      <c r="O16" s="22">
        <f t="shared" si="2"/>
        <v>0</v>
      </c>
      <c r="P16" s="23">
        <f t="shared" si="3"/>
        <v>0.30781925317984382</v>
      </c>
      <c r="Q16" s="70">
        <v>0</v>
      </c>
      <c r="R16" s="21">
        <v>0</v>
      </c>
      <c r="S16" s="23">
        <f t="shared" si="4"/>
        <v>0</v>
      </c>
    </row>
    <row r="17" spans="1:19" ht="25.5" x14ac:dyDescent="0.25">
      <c r="A17" s="17"/>
      <c r="B17" s="19">
        <v>5004386</v>
      </c>
      <c r="C17" s="19" t="s">
        <v>602</v>
      </c>
      <c r="D17" s="68">
        <v>3000596</v>
      </c>
      <c r="E17" s="19" t="s">
        <v>594</v>
      </c>
      <c r="F17" s="69">
        <v>82</v>
      </c>
      <c r="G17" s="19" t="s">
        <v>547</v>
      </c>
      <c r="H17" s="20">
        <v>3.436115</v>
      </c>
      <c r="I17" s="21">
        <v>3.436115</v>
      </c>
      <c r="J17" s="21">
        <f t="shared" si="0"/>
        <v>0.31525171131943353</v>
      </c>
      <c r="K17" s="21">
        <v>3.2009999267756939E-3</v>
      </c>
      <c r="L17" s="21">
        <v>0.15906281398201827</v>
      </c>
      <c r="M17" s="21">
        <v>0.15298789741063956</v>
      </c>
      <c r="N17" s="22">
        <f t="shared" si="1"/>
        <v>9.3157531886322025E-4</v>
      </c>
      <c r="O17" s="22">
        <f t="shared" si="2"/>
        <v>4.7223045185854948E-2</v>
      </c>
      <c r="P17" s="23">
        <f t="shared" si="3"/>
        <v>9.1746554268245836E-2</v>
      </c>
      <c r="Q17" s="70">
        <v>0</v>
      </c>
      <c r="R17" s="21">
        <v>0</v>
      </c>
      <c r="S17" s="23">
        <f t="shared" si="4"/>
        <v>0</v>
      </c>
    </row>
    <row r="18" spans="1:19" ht="15.75" thickBot="1" x14ac:dyDescent="0.3">
      <c r="A18" s="41" t="s">
        <v>302</v>
      </c>
      <c r="B18" s="43"/>
      <c r="C18" s="43"/>
      <c r="D18" s="65"/>
      <c r="E18" s="43"/>
      <c r="F18" s="66"/>
      <c r="G18" s="43"/>
      <c r="H18" s="44">
        <f t="shared" ref="H18:M18" ca="1" si="5">OFFSET(H18,-MATCH("PROYECTOS",$A$8:$A$37,0)-1,0)-(OFFSET(H18,-MATCH("PROYECTOS",$A$8:$A$37,0),0))</f>
        <v>78.211865000000159</v>
      </c>
      <c r="I18" s="45">
        <f t="shared" ca="1" si="5"/>
        <v>95.291587000000106</v>
      </c>
      <c r="J18" s="45">
        <f t="shared" ca="1" si="5"/>
        <v>0.40273412875831127</v>
      </c>
      <c r="K18" s="45">
        <f t="shared" ca="1" si="5"/>
        <v>0</v>
      </c>
      <c r="L18" s="45">
        <f t="shared" ca="1" si="5"/>
        <v>0</v>
      </c>
      <c r="M18" s="45">
        <f t="shared" ca="1" si="5"/>
        <v>0.40273412875831127</v>
      </c>
      <c r="N18" s="46">
        <f t="shared" ca="1" si="1"/>
        <v>0</v>
      </c>
      <c r="O18" s="46">
        <f t="shared" ca="1" si="2"/>
        <v>0</v>
      </c>
      <c r="P18" s="47">
        <f t="shared" ca="1" si="3"/>
        <v>4.2263345740932079E-3</v>
      </c>
      <c r="Q18" s="67"/>
      <c r="R18" s="45"/>
      <c r="S18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34</v>
      </c>
      <c r="B1" s="50" t="s">
        <v>22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606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38.508764999999997</v>
      </c>
      <c r="E6" s="14">
        <v>68.987735000000015</v>
      </c>
      <c r="F6" s="14">
        <v>13.837222289071974</v>
      </c>
      <c r="G6" s="14">
        <v>6.169337856750758</v>
      </c>
      <c r="H6" s="14">
        <v>4.065032449161663</v>
      </c>
      <c r="I6" s="14">
        <v>3.6028519831595531</v>
      </c>
      <c r="J6" s="15">
        <v>8.9426589476386736E-2</v>
      </c>
      <c r="K6" s="15">
        <v>0.14835057718466071</v>
      </c>
      <c r="L6" s="16">
        <v>0.20057510641669815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38.508764999999997</v>
      </c>
      <c r="E7" s="38">
        <f ca="1">SUM(E8:OFFSET(E6,MATCH("GOBIERNOS REGIONALES",$A$8:$A$50,0),0))</f>
        <v>68.987735000000015</v>
      </c>
      <c r="F7" s="38">
        <f ca="1">SUM(F8:OFFSET(F6,MATCH("GOBIERNOS REGIONALES",$A$8:$A$50,0),0))</f>
        <v>13.837222289071974</v>
      </c>
      <c r="G7" s="38">
        <f ca="1">SUM(G8:OFFSET(G6,MATCH("GOBIERNOS REGIONALES",$A$8:$A$50,0),0))</f>
        <v>6.169337856750758</v>
      </c>
      <c r="H7" s="38">
        <f ca="1">SUM(H8:OFFSET(H6,MATCH("GOBIERNOS REGIONALES",$A$8:$A$50,0),0))</f>
        <v>4.065032449161663</v>
      </c>
      <c r="I7" s="38">
        <f ca="1">SUM(I8:OFFSET(I6,MATCH("GOBIERNOS REGIONALES",$A$8:$A$50,0),0))</f>
        <v>3.6028519831595531</v>
      </c>
      <c r="J7" s="39">
        <f ca="1">IFERROR(G7/E7,0)</f>
        <v>8.9426589476386736E-2</v>
      </c>
      <c r="K7" s="39">
        <f ca="1">IFERROR(SUM(G7,H7)/E7,0)</f>
        <v>0.14835057718466071</v>
      </c>
      <c r="L7" s="40">
        <f ca="1">IFERROR(SUM(G7,H7,I7)/E7,0)</f>
        <v>0.20057510641669815</v>
      </c>
      <c r="M7" s="4"/>
    </row>
    <row r="8" spans="1:13" ht="25.5" x14ac:dyDescent="0.25">
      <c r="A8" s="17"/>
      <c r="B8" s="18">
        <v>59</v>
      </c>
      <c r="C8" s="19" t="s">
        <v>137</v>
      </c>
      <c r="D8" s="20">
        <v>38.508764999999997</v>
      </c>
      <c r="E8" s="21">
        <v>68.987735000000015</v>
      </c>
      <c r="F8" s="21">
        <f t="shared" ref="F8:F10" si="0">SUM(G8,H8,I8)</f>
        <v>13.837222289071974</v>
      </c>
      <c r="G8" s="21">
        <v>6.169337856750758</v>
      </c>
      <c r="H8" s="21">
        <v>4.065032449161663</v>
      </c>
      <c r="I8" s="21">
        <v>3.6028519831595531</v>
      </c>
      <c r="J8" s="22">
        <f t="shared" ref="J8:J10" si="1">IFERROR(G8/E8,0)</f>
        <v>8.9426589476386736E-2</v>
      </c>
      <c r="K8" s="22">
        <f t="shared" ref="K8:K10" si="2">IFERROR(SUM(G8,H8)/E8,0)</f>
        <v>0.14835057718466071</v>
      </c>
      <c r="L8" s="23">
        <f t="shared" ref="L8:L10" si="3">IFERROR(SUM(G8,H8,I8)/E8,0)</f>
        <v>0.20057510641669815</v>
      </c>
      <c r="M8" s="4"/>
    </row>
    <row r="9" spans="1:13" ht="15.75" thickBot="1" x14ac:dyDescent="0.3">
      <c r="A9" s="41" t="s">
        <v>214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241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</v>
      </c>
      <c r="B1" s="51" t="s">
        <v>13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250</v>
      </c>
      <c r="N2" s="72" t="s">
        <v>323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1741.554175</v>
      </c>
      <c r="E6" s="14">
        <f ca="1">SUM(E7:OFFSET(E7,50,0))</f>
        <v>2008.8536969999996</v>
      </c>
      <c r="F6" s="14">
        <f ca="1">SUM(F7:OFFSET(F7,50,0))</f>
        <v>757.44379140929914</v>
      </c>
      <c r="G6" s="14">
        <f ca="1">SUM(G7:OFFSET(G7,50,0))</f>
        <v>369.14744663957867</v>
      </c>
      <c r="H6" s="14">
        <f ca="1">SUM(H7:OFFSET(H7,50,0))</f>
        <v>269.82071073248795</v>
      </c>
      <c r="I6" s="14">
        <f ca="1">SUM(I7:OFFSET(I7,50,0))</f>
        <v>118.47563403723245</v>
      </c>
      <c r="J6" s="15">
        <f ca="1">IFERROR(G6/E6,0)</f>
        <v>0.18376024455681342</v>
      </c>
      <c r="K6" s="15">
        <f ca="1">IFERROR(SUM(G6,H6)/E6,0)</f>
        <v>0.31807600440305572</v>
      </c>
      <c r="L6" s="16">
        <f ca="1">IFERROR(SUM(G6,H6,I6)/E6,0)</f>
        <v>0.37705274034662523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</v>
      </c>
      <c r="C7" s="19" t="s">
        <v>258</v>
      </c>
      <c r="D7" s="20">
        <v>66.29693300000001</v>
      </c>
      <c r="E7" s="21">
        <v>70.652670999999984</v>
      </c>
      <c r="F7" s="21">
        <f t="shared" ref="F7:F31" si="0">SUM(G7,H7,I7)</f>
        <v>24.431209379929783</v>
      </c>
      <c r="G7" s="21">
        <v>11.100590240554993</v>
      </c>
      <c r="H7" s="21">
        <v>6.7124460534191712</v>
      </c>
      <c r="I7" s="21">
        <v>6.6181730859556183</v>
      </c>
      <c r="J7" s="22">
        <f t="shared" ref="J7:J31" si="1">IFERROR(G7/E7,0)</f>
        <v>0.15711494106931917</v>
      </c>
      <c r="K7" s="22">
        <f t="shared" ref="K7:K31" si="2">IFERROR(SUM(G7,H7)/E7,0)</f>
        <v>0.25212120139059102</v>
      </c>
      <c r="L7" s="23">
        <f t="shared" ref="L7:L31" si="3">IFERROR(SUM(G7,H7,I7)/E7,0)</f>
        <v>0.34579314602175182</v>
      </c>
      <c r="M7" s="4"/>
      <c r="N7" t="s">
        <v>281</v>
      </c>
      <c r="O7" s="5">
        <v>9.3700440179650286</v>
      </c>
      <c r="P7" s="71">
        <v>0.49027766266036321</v>
      </c>
    </row>
    <row r="8" spans="1:16" x14ac:dyDescent="0.25">
      <c r="A8" s="17"/>
      <c r="B8" s="55">
        <v>2</v>
      </c>
      <c r="C8" s="19" t="s">
        <v>259</v>
      </c>
      <c r="D8" s="20">
        <v>68.716516000000013</v>
      </c>
      <c r="E8" s="21">
        <v>85.845495999999969</v>
      </c>
      <c r="F8" s="21">
        <f t="shared" si="0"/>
        <v>31.034939718412232</v>
      </c>
      <c r="G8" s="21">
        <v>15.868121215712108</v>
      </c>
      <c r="H8" s="21">
        <v>8.6102717076482804</v>
      </c>
      <c r="I8" s="21">
        <v>6.5565467950518439</v>
      </c>
      <c r="J8" s="22">
        <f t="shared" si="1"/>
        <v>0.18484512240120454</v>
      </c>
      <c r="K8" s="22">
        <f t="shared" si="2"/>
        <v>0.28514475498353925</v>
      </c>
      <c r="L8" s="23">
        <f t="shared" si="3"/>
        <v>0.36152088536377314</v>
      </c>
      <c r="M8" s="4"/>
      <c r="N8" t="s">
        <v>264</v>
      </c>
      <c r="O8" s="5">
        <v>21.988065695531532</v>
      </c>
      <c r="P8" s="71">
        <v>0.47968645196184106</v>
      </c>
    </row>
    <row r="9" spans="1:16" x14ac:dyDescent="0.25">
      <c r="A9" s="17"/>
      <c r="B9" s="55">
        <v>3</v>
      </c>
      <c r="C9" s="19" t="s">
        <v>260</v>
      </c>
      <c r="D9" s="20">
        <v>63.03863800000002</v>
      </c>
      <c r="E9" s="21">
        <v>72.199452000000008</v>
      </c>
      <c r="F9" s="21">
        <f t="shared" si="0"/>
        <v>29.666179017155713</v>
      </c>
      <c r="G9" s="21">
        <v>15.143675662965052</v>
      </c>
      <c r="H9" s="21">
        <v>8.0776406157261533</v>
      </c>
      <c r="I9" s="21">
        <v>6.4448627384645079</v>
      </c>
      <c r="J9" s="22">
        <f t="shared" si="1"/>
        <v>0.20974779230962931</v>
      </c>
      <c r="K9" s="22">
        <f t="shared" si="2"/>
        <v>0.32162732036652025</v>
      </c>
      <c r="L9" s="23">
        <f t="shared" si="3"/>
        <v>0.41089202473663805</v>
      </c>
      <c r="M9" s="4"/>
      <c r="N9" t="s">
        <v>261</v>
      </c>
      <c r="O9" s="5">
        <v>25.215015580298655</v>
      </c>
      <c r="P9" s="71">
        <v>0.46922303673404009</v>
      </c>
    </row>
    <row r="10" spans="1:16" x14ac:dyDescent="0.25">
      <c r="A10" s="17"/>
      <c r="B10" s="55">
        <v>4</v>
      </c>
      <c r="C10" s="19" t="s">
        <v>261</v>
      </c>
      <c r="D10" s="20">
        <v>44.922153000000016</v>
      </c>
      <c r="E10" s="21">
        <v>53.737804000000018</v>
      </c>
      <c r="F10" s="21">
        <f t="shared" si="0"/>
        <v>25.215015580298655</v>
      </c>
      <c r="G10" s="21">
        <v>10.898863115472523</v>
      </c>
      <c r="H10" s="21">
        <v>10.384001871261717</v>
      </c>
      <c r="I10" s="21">
        <v>3.9321505935644154</v>
      </c>
      <c r="J10" s="22">
        <f t="shared" si="1"/>
        <v>0.20281556565788433</v>
      </c>
      <c r="K10" s="22">
        <f t="shared" si="2"/>
        <v>0.39605014352157436</v>
      </c>
      <c r="L10" s="23">
        <f t="shared" si="3"/>
        <v>0.46922303673404009</v>
      </c>
      <c r="M10" s="4"/>
      <c r="N10" t="s">
        <v>273</v>
      </c>
      <c r="O10" s="5">
        <v>26.440895222549443</v>
      </c>
      <c r="P10" s="71">
        <v>0.43052856815376694</v>
      </c>
    </row>
    <row r="11" spans="1:16" x14ac:dyDescent="0.25">
      <c r="A11" s="17"/>
      <c r="B11" s="55">
        <v>5</v>
      </c>
      <c r="C11" s="19" t="s">
        <v>262</v>
      </c>
      <c r="D11" s="20">
        <v>83.410273000000089</v>
      </c>
      <c r="E11" s="21">
        <v>110.83290899999999</v>
      </c>
      <c r="F11" s="21">
        <f t="shared" si="0"/>
        <v>38.1917842067569</v>
      </c>
      <c r="G11" s="21">
        <v>21.117975339218901</v>
      </c>
      <c r="H11" s="21">
        <v>8.8347804635076201</v>
      </c>
      <c r="I11" s="21">
        <v>8.2390284040303765</v>
      </c>
      <c r="J11" s="22">
        <f t="shared" si="1"/>
        <v>0.19053885285298164</v>
      </c>
      <c r="K11" s="22">
        <f t="shared" si="2"/>
        <v>0.27025146297230657</v>
      </c>
      <c r="L11" s="23">
        <f t="shared" si="3"/>
        <v>0.34458884596051614</v>
      </c>
      <c r="M11" s="4"/>
      <c r="N11" t="s">
        <v>271</v>
      </c>
      <c r="O11" s="5">
        <v>21.103943216499147</v>
      </c>
      <c r="P11" s="71">
        <v>0.42826465910910261</v>
      </c>
    </row>
    <row r="12" spans="1:16" x14ac:dyDescent="0.25">
      <c r="A12" s="17"/>
      <c r="B12" s="55">
        <v>6</v>
      </c>
      <c r="C12" s="19" t="s">
        <v>263</v>
      </c>
      <c r="D12" s="20">
        <v>103.32935400000002</v>
      </c>
      <c r="E12" s="21">
        <v>147.35809199999994</v>
      </c>
      <c r="F12" s="21">
        <f t="shared" si="0"/>
        <v>54.058115545693909</v>
      </c>
      <c r="G12" s="21">
        <v>31.300298281997129</v>
      </c>
      <c r="H12" s="21">
        <v>14.711101738281741</v>
      </c>
      <c r="I12" s="21">
        <v>8.0467155254150384</v>
      </c>
      <c r="J12" s="22">
        <f t="shared" si="1"/>
        <v>0.21240976899997552</v>
      </c>
      <c r="K12" s="22">
        <f t="shared" si="2"/>
        <v>0.31224209947207304</v>
      </c>
      <c r="L12" s="23">
        <f t="shared" si="3"/>
        <v>0.36684863933834005</v>
      </c>
      <c r="M12" s="4"/>
      <c r="N12" t="s">
        <v>265</v>
      </c>
      <c r="O12" s="5">
        <v>42.101134719242339</v>
      </c>
      <c r="P12" s="71">
        <v>0.41657722835567662</v>
      </c>
    </row>
    <row r="13" spans="1:16" x14ac:dyDescent="0.25">
      <c r="A13" s="17"/>
      <c r="B13" s="55">
        <v>7</v>
      </c>
      <c r="C13" s="19" t="s">
        <v>264</v>
      </c>
      <c r="D13" s="20">
        <v>35.400756000000008</v>
      </c>
      <c r="E13" s="21">
        <v>45.838413000000003</v>
      </c>
      <c r="F13" s="21">
        <f t="shared" si="0"/>
        <v>21.988065695531532</v>
      </c>
      <c r="G13" s="21">
        <v>12.128956221475164</v>
      </c>
      <c r="H13" s="21">
        <v>6.2875423373043304</v>
      </c>
      <c r="I13" s="21">
        <v>3.5715671367520372</v>
      </c>
      <c r="J13" s="22">
        <f t="shared" si="1"/>
        <v>0.26460244645631958</v>
      </c>
      <c r="K13" s="22">
        <f t="shared" si="2"/>
        <v>0.4017699862074085</v>
      </c>
      <c r="L13" s="23">
        <f t="shared" si="3"/>
        <v>0.47968645196184106</v>
      </c>
      <c r="M13" s="4"/>
      <c r="N13" t="s">
        <v>260</v>
      </c>
      <c r="O13" s="5">
        <v>29.666179017155713</v>
      </c>
      <c r="P13" s="71">
        <v>0.41089202473663805</v>
      </c>
    </row>
    <row r="14" spans="1:16" x14ac:dyDescent="0.25">
      <c r="A14" s="17"/>
      <c r="B14" s="55">
        <v>8</v>
      </c>
      <c r="C14" s="19" t="s">
        <v>265</v>
      </c>
      <c r="D14" s="20">
        <v>84.679621000000054</v>
      </c>
      <c r="E14" s="21">
        <v>101.06441700000003</v>
      </c>
      <c r="F14" s="21">
        <f t="shared" si="0"/>
        <v>42.101134719242339</v>
      </c>
      <c r="G14" s="21">
        <v>20.288783177948062</v>
      </c>
      <c r="H14" s="21">
        <v>14.034160853141373</v>
      </c>
      <c r="I14" s="21">
        <v>7.7781906881529039</v>
      </c>
      <c r="J14" s="22">
        <f t="shared" si="1"/>
        <v>0.20075100396560003</v>
      </c>
      <c r="K14" s="22">
        <f t="shared" si="2"/>
        <v>0.33961452556629723</v>
      </c>
      <c r="L14" s="23">
        <f t="shared" si="3"/>
        <v>0.41657722835567662</v>
      </c>
      <c r="M14" s="4"/>
      <c r="N14" t="s">
        <v>277</v>
      </c>
      <c r="O14" s="5">
        <v>40.101944007380382</v>
      </c>
      <c r="P14" s="71">
        <v>0.40551343730929035</v>
      </c>
    </row>
    <row r="15" spans="1:16" x14ac:dyDescent="0.25">
      <c r="A15" s="17"/>
      <c r="B15" s="55">
        <v>9</v>
      </c>
      <c r="C15" s="19" t="s">
        <v>266</v>
      </c>
      <c r="D15" s="20">
        <v>75.685442000000009</v>
      </c>
      <c r="E15" s="21">
        <v>79.181033000000042</v>
      </c>
      <c r="F15" s="21">
        <f t="shared" si="0"/>
        <v>26.547489006181422</v>
      </c>
      <c r="G15" s="21">
        <v>13.557188128004782</v>
      </c>
      <c r="H15" s="21">
        <v>7.8598133697960293</v>
      </c>
      <c r="I15" s="21">
        <v>5.130487508380611</v>
      </c>
      <c r="J15" s="22">
        <f t="shared" si="1"/>
        <v>0.17121762137158245</v>
      </c>
      <c r="K15" s="22">
        <f t="shared" si="2"/>
        <v>0.27048146110699012</v>
      </c>
      <c r="L15" s="23">
        <f t="shared" si="3"/>
        <v>0.33527586090195877</v>
      </c>
      <c r="M15" s="4"/>
      <c r="N15" t="s">
        <v>279</v>
      </c>
      <c r="O15" s="5">
        <v>23.359691108316838</v>
      </c>
      <c r="P15" s="71">
        <v>0.38595166129962305</v>
      </c>
    </row>
    <row r="16" spans="1:16" x14ac:dyDescent="0.25">
      <c r="A16" s="17"/>
      <c r="B16" s="55">
        <v>10</v>
      </c>
      <c r="C16" s="19" t="s">
        <v>267</v>
      </c>
      <c r="D16" s="20">
        <v>74.149761000000012</v>
      </c>
      <c r="E16" s="21">
        <v>80.469246999999996</v>
      </c>
      <c r="F16" s="21">
        <f t="shared" si="0"/>
        <v>29.26229419627407</v>
      </c>
      <c r="G16" s="21">
        <v>15.422222186432919</v>
      </c>
      <c r="H16" s="21">
        <v>9.3500067147106165</v>
      </c>
      <c r="I16" s="21">
        <v>4.4900652951305347</v>
      </c>
      <c r="J16" s="22">
        <f t="shared" si="1"/>
        <v>0.1916536162744622</v>
      </c>
      <c r="K16" s="22">
        <f t="shared" si="2"/>
        <v>0.30784715682928582</v>
      </c>
      <c r="L16" s="23">
        <f t="shared" si="3"/>
        <v>0.36364568188731866</v>
      </c>
      <c r="M16" s="4"/>
      <c r="N16" t="s">
        <v>276</v>
      </c>
      <c r="O16" s="5">
        <v>9.2927175320837705</v>
      </c>
      <c r="P16" s="71">
        <v>0.37232949369477791</v>
      </c>
    </row>
    <row r="17" spans="1:16" x14ac:dyDescent="0.25">
      <c r="A17" s="17"/>
      <c r="B17" s="55">
        <v>11</v>
      </c>
      <c r="C17" s="19" t="s">
        <v>268</v>
      </c>
      <c r="D17" s="20">
        <v>32.44430100000001</v>
      </c>
      <c r="E17" s="21">
        <v>37.809667999999988</v>
      </c>
      <c r="F17" s="21">
        <f t="shared" si="0"/>
        <v>13.973619345679253</v>
      </c>
      <c r="G17" s="21">
        <v>6.4441099753275921</v>
      </c>
      <c r="H17" s="21">
        <v>5.4657286835590639</v>
      </c>
      <c r="I17" s="21">
        <v>2.0637806867925974</v>
      </c>
      <c r="J17" s="22">
        <f t="shared" si="1"/>
        <v>0.17043550806443458</v>
      </c>
      <c r="K17" s="22">
        <f t="shared" si="2"/>
        <v>0.3149945315279325</v>
      </c>
      <c r="L17" s="23">
        <f t="shared" si="3"/>
        <v>0.36957794354817552</v>
      </c>
      <c r="M17" s="4"/>
      <c r="N17" t="s">
        <v>272</v>
      </c>
      <c r="O17" s="5">
        <v>151.59314950084305</v>
      </c>
      <c r="P17" s="71">
        <v>0.37065172021085974</v>
      </c>
    </row>
    <row r="18" spans="1:16" x14ac:dyDescent="0.25">
      <c r="A18" s="17"/>
      <c r="B18" s="55">
        <v>12</v>
      </c>
      <c r="C18" s="19" t="s">
        <v>269</v>
      </c>
      <c r="D18" s="20">
        <v>68.159850000000006</v>
      </c>
      <c r="E18" s="21">
        <v>81.659601999999978</v>
      </c>
      <c r="F18" s="21">
        <f t="shared" si="0"/>
        <v>28.845233638898208</v>
      </c>
      <c r="G18" s="21">
        <v>13.368711720602732</v>
      </c>
      <c r="H18" s="21">
        <v>10.200905809749202</v>
      </c>
      <c r="I18" s="21">
        <v>5.2756161085462736</v>
      </c>
      <c r="J18" s="22">
        <f t="shared" si="1"/>
        <v>0.16371267301306142</v>
      </c>
      <c r="K18" s="22">
        <f t="shared" si="2"/>
        <v>0.2886325300771358</v>
      </c>
      <c r="L18" s="23">
        <f t="shared" si="3"/>
        <v>0.35323749972352564</v>
      </c>
      <c r="M18" s="4"/>
      <c r="N18" t="s">
        <v>268</v>
      </c>
      <c r="O18" s="5">
        <v>13.973619345679253</v>
      </c>
      <c r="P18" s="71">
        <v>0.36957794354817552</v>
      </c>
    </row>
    <row r="19" spans="1:16" x14ac:dyDescent="0.25">
      <c r="A19" s="17"/>
      <c r="B19" s="55">
        <v>13</v>
      </c>
      <c r="C19" s="19" t="s">
        <v>270</v>
      </c>
      <c r="D19" s="20">
        <v>96.774176000000011</v>
      </c>
      <c r="E19" s="21">
        <v>113.81544400000004</v>
      </c>
      <c r="F19" s="21">
        <f t="shared" si="0"/>
        <v>40.110455708700783</v>
      </c>
      <c r="G19" s="21">
        <v>19.44668985082285</v>
      </c>
      <c r="H19" s="21">
        <v>12.420259862879902</v>
      </c>
      <c r="I19" s="21">
        <v>8.2435059949980314</v>
      </c>
      <c r="J19" s="22">
        <f t="shared" si="1"/>
        <v>0.17086160864796909</v>
      </c>
      <c r="K19" s="22">
        <f t="shared" si="2"/>
        <v>0.27998792249760707</v>
      </c>
      <c r="L19" s="23">
        <f t="shared" si="3"/>
        <v>0.35241663432513404</v>
      </c>
      <c r="M19" s="4"/>
      <c r="N19" t="s">
        <v>280</v>
      </c>
      <c r="O19" s="5">
        <v>10.813767890916097</v>
      </c>
      <c r="P19" s="71">
        <v>0.36894244138677623</v>
      </c>
    </row>
    <row r="20" spans="1:16" x14ac:dyDescent="0.25">
      <c r="A20" s="17"/>
      <c r="B20" s="55">
        <v>14</v>
      </c>
      <c r="C20" s="19" t="s">
        <v>271</v>
      </c>
      <c r="D20" s="20">
        <v>39.694548000000019</v>
      </c>
      <c r="E20" s="21">
        <v>49.277806999999989</v>
      </c>
      <c r="F20" s="21">
        <f t="shared" si="0"/>
        <v>21.103943216499147</v>
      </c>
      <c r="G20" s="21">
        <v>9.4704813006246695</v>
      </c>
      <c r="H20" s="21">
        <v>8.5266635819345993</v>
      </c>
      <c r="I20" s="21">
        <v>3.1067983339398779</v>
      </c>
      <c r="J20" s="22">
        <f t="shared" si="1"/>
        <v>0.192185526856434</v>
      </c>
      <c r="K20" s="22">
        <f t="shared" si="2"/>
        <v>0.3652180561233026</v>
      </c>
      <c r="L20" s="23">
        <f t="shared" si="3"/>
        <v>0.42826465910910261</v>
      </c>
      <c r="M20" s="4"/>
      <c r="N20" t="s">
        <v>263</v>
      </c>
      <c r="O20" s="5">
        <v>54.058115545693909</v>
      </c>
      <c r="P20" s="71">
        <v>0.36684863933834005</v>
      </c>
    </row>
    <row r="21" spans="1:16" x14ac:dyDescent="0.25">
      <c r="A21" s="17"/>
      <c r="B21" s="55">
        <v>15</v>
      </c>
      <c r="C21" s="19" t="s">
        <v>272</v>
      </c>
      <c r="D21" s="20">
        <v>382.75317799999965</v>
      </c>
      <c r="E21" s="21">
        <v>408.99081599999954</v>
      </c>
      <c r="F21" s="21">
        <f t="shared" si="0"/>
        <v>151.59314950084305</v>
      </c>
      <c r="G21" s="21">
        <v>69.098481570194053</v>
      </c>
      <c r="H21" s="21">
        <v>70.42425318534255</v>
      </c>
      <c r="I21" s="21">
        <v>12.070414745306458</v>
      </c>
      <c r="J21" s="22">
        <f t="shared" si="1"/>
        <v>0.16894873641904501</v>
      </c>
      <c r="K21" s="22">
        <f t="shared" si="2"/>
        <v>0.34113904101831166</v>
      </c>
      <c r="L21" s="23">
        <f t="shared" si="3"/>
        <v>0.37065172021085974</v>
      </c>
      <c r="M21" s="4"/>
      <c r="N21" t="s">
        <v>267</v>
      </c>
      <c r="O21" s="5">
        <v>29.26229419627407</v>
      </c>
      <c r="P21" s="71">
        <v>0.36364568188731866</v>
      </c>
    </row>
    <row r="22" spans="1:16" x14ac:dyDescent="0.25">
      <c r="A22" s="17"/>
      <c r="B22" s="55">
        <v>16</v>
      </c>
      <c r="C22" s="19" t="s">
        <v>273</v>
      </c>
      <c r="D22" s="20">
        <v>58.235831999999988</v>
      </c>
      <c r="E22" s="21">
        <v>61.414961000000012</v>
      </c>
      <c r="F22" s="21">
        <f t="shared" si="0"/>
        <v>26.440895222549443</v>
      </c>
      <c r="G22" s="21">
        <v>11.825803536006788</v>
      </c>
      <c r="H22" s="21">
        <v>10.130753923808243</v>
      </c>
      <c r="I22" s="21">
        <v>4.4843377627344125</v>
      </c>
      <c r="J22" s="22">
        <f t="shared" si="1"/>
        <v>0.19255574445462539</v>
      </c>
      <c r="K22" s="22">
        <f t="shared" si="2"/>
        <v>0.35751154282773256</v>
      </c>
      <c r="L22" s="23">
        <f t="shared" si="3"/>
        <v>0.43052856815376694</v>
      </c>
      <c r="M22" s="4"/>
      <c r="N22" t="s">
        <v>282</v>
      </c>
      <c r="O22" s="5">
        <v>15.528558090806655</v>
      </c>
      <c r="P22" s="71">
        <v>0.36208855682272106</v>
      </c>
    </row>
    <row r="23" spans="1:16" x14ac:dyDescent="0.25">
      <c r="A23" s="17"/>
      <c r="B23" s="55">
        <v>17</v>
      </c>
      <c r="C23" s="19" t="s">
        <v>274</v>
      </c>
      <c r="D23" s="20">
        <v>10.660538999999996</v>
      </c>
      <c r="E23" s="21">
        <v>12.963274999999999</v>
      </c>
      <c r="F23" s="21">
        <f t="shared" si="0"/>
        <v>4.5695228520380624</v>
      </c>
      <c r="G23" s="21">
        <v>2.0656488843960688</v>
      </c>
      <c r="H23" s="21">
        <v>1.7975755161714915</v>
      </c>
      <c r="I23" s="21">
        <v>0.70629845147050219</v>
      </c>
      <c r="J23" s="22">
        <f t="shared" si="1"/>
        <v>0.1593462211050887</v>
      </c>
      <c r="K23" s="22">
        <f t="shared" si="2"/>
        <v>0.29801299444527407</v>
      </c>
      <c r="L23" s="23">
        <f t="shared" si="3"/>
        <v>0.35249756346587285</v>
      </c>
      <c r="M23" s="4"/>
      <c r="N23" t="s">
        <v>259</v>
      </c>
      <c r="O23" s="5">
        <v>31.034939718412232</v>
      </c>
      <c r="P23" s="71">
        <v>0.36152088536377314</v>
      </c>
    </row>
    <row r="24" spans="1:16" x14ac:dyDescent="0.25">
      <c r="A24" s="17"/>
      <c r="B24" s="55">
        <v>18</v>
      </c>
      <c r="C24" s="19" t="s">
        <v>275</v>
      </c>
      <c r="D24" s="20">
        <v>24.148039000000001</v>
      </c>
      <c r="E24" s="21">
        <v>28.933605000000007</v>
      </c>
      <c r="F24" s="21">
        <f t="shared" si="0"/>
        <v>9.9273482504368076</v>
      </c>
      <c r="G24" s="21">
        <v>5.0023031295331748</v>
      </c>
      <c r="H24" s="21">
        <v>3.0830033834154165</v>
      </c>
      <c r="I24" s="21">
        <v>1.8420417374882163</v>
      </c>
      <c r="J24" s="22">
        <f t="shared" si="1"/>
        <v>0.17288903783448947</v>
      </c>
      <c r="K24" s="22">
        <f t="shared" si="2"/>
        <v>0.27944345382984903</v>
      </c>
      <c r="L24" s="23">
        <f t="shared" si="3"/>
        <v>0.34310789306886597</v>
      </c>
      <c r="M24" s="4"/>
      <c r="N24" t="s">
        <v>269</v>
      </c>
      <c r="O24" s="5">
        <v>28.845233638898208</v>
      </c>
      <c r="P24" s="71">
        <v>0.35323749972352564</v>
      </c>
    </row>
    <row r="25" spans="1:16" x14ac:dyDescent="0.25">
      <c r="A25" s="17"/>
      <c r="B25" s="55">
        <v>19</v>
      </c>
      <c r="C25" s="19" t="s">
        <v>276</v>
      </c>
      <c r="D25" s="20">
        <v>17.132420999999997</v>
      </c>
      <c r="E25" s="21">
        <v>24.958317000000005</v>
      </c>
      <c r="F25" s="21">
        <f t="shared" si="0"/>
        <v>9.2927175320837705</v>
      </c>
      <c r="G25" s="21">
        <v>4.255507037818461</v>
      </c>
      <c r="H25" s="21">
        <v>3.698796852659143</v>
      </c>
      <c r="I25" s="21">
        <v>1.3384136416061665</v>
      </c>
      <c r="J25" s="22">
        <f t="shared" si="1"/>
        <v>0.17050456718770179</v>
      </c>
      <c r="K25" s="22">
        <f t="shared" si="2"/>
        <v>0.31870353639941357</v>
      </c>
      <c r="L25" s="23">
        <f t="shared" si="3"/>
        <v>0.37232949369477791</v>
      </c>
      <c r="M25" s="4"/>
      <c r="N25" t="s">
        <v>274</v>
      </c>
      <c r="O25" s="5">
        <v>4.5695228520380624</v>
      </c>
      <c r="P25" s="71">
        <v>0.35249756346587285</v>
      </c>
    </row>
    <row r="26" spans="1:16" x14ac:dyDescent="0.25">
      <c r="A26" s="17"/>
      <c r="B26" s="55">
        <v>20</v>
      </c>
      <c r="C26" s="19" t="s">
        <v>277</v>
      </c>
      <c r="D26" s="20">
        <v>97.582038000000026</v>
      </c>
      <c r="E26" s="21">
        <v>98.891775999999993</v>
      </c>
      <c r="F26" s="21">
        <f t="shared" si="0"/>
        <v>40.101944007380382</v>
      </c>
      <c r="G26" s="21">
        <v>18.516782818755019</v>
      </c>
      <c r="H26" s="21">
        <v>14.052066547345021</v>
      </c>
      <c r="I26" s="21">
        <v>7.5330946412803428</v>
      </c>
      <c r="J26" s="22">
        <f t="shared" si="1"/>
        <v>0.18724289893180823</v>
      </c>
      <c r="K26" s="22">
        <f t="shared" si="2"/>
        <v>0.32933829973991002</v>
      </c>
      <c r="L26" s="23">
        <f t="shared" si="3"/>
        <v>0.40551343730929035</v>
      </c>
      <c r="M26" s="4"/>
      <c r="N26" t="s">
        <v>270</v>
      </c>
      <c r="O26" s="5">
        <v>40.110455708700783</v>
      </c>
      <c r="P26" s="71">
        <v>0.35241663432513404</v>
      </c>
    </row>
    <row r="27" spans="1:16" x14ac:dyDescent="0.25">
      <c r="A27" s="17"/>
      <c r="B27" s="55">
        <v>21</v>
      </c>
      <c r="C27" s="19" t="s">
        <v>278</v>
      </c>
      <c r="D27" s="20">
        <v>82.934083000000072</v>
      </c>
      <c r="E27" s="21">
        <v>91.126015000000024</v>
      </c>
      <c r="F27" s="21">
        <f t="shared" si="0"/>
        <v>29.916673960708977</v>
      </c>
      <c r="G27" s="21">
        <v>13.557073656214925</v>
      </c>
      <c r="H27" s="21">
        <v>10.427163619649036</v>
      </c>
      <c r="I27" s="21">
        <v>5.9324366848450154</v>
      </c>
      <c r="J27" s="22">
        <f t="shared" si="1"/>
        <v>0.14877281373727275</v>
      </c>
      <c r="K27" s="22">
        <f t="shared" si="2"/>
        <v>0.26319857480724856</v>
      </c>
      <c r="L27" s="23">
        <f t="shared" si="3"/>
        <v>0.32830003551355746</v>
      </c>
      <c r="M27" s="4"/>
      <c r="N27" t="s">
        <v>258</v>
      </c>
      <c r="O27" s="5">
        <v>24.431209379929783</v>
      </c>
      <c r="P27" s="71">
        <v>0.34579314602175182</v>
      </c>
    </row>
    <row r="28" spans="1:16" x14ac:dyDescent="0.25">
      <c r="A28" s="17"/>
      <c r="B28" s="55">
        <v>22</v>
      </c>
      <c r="C28" s="19" t="s">
        <v>279</v>
      </c>
      <c r="D28" s="20">
        <v>48.619859000000048</v>
      </c>
      <c r="E28" s="21">
        <v>60.524914000000059</v>
      </c>
      <c r="F28" s="21">
        <f t="shared" si="0"/>
        <v>23.359691108316838</v>
      </c>
      <c r="G28" s="21">
        <v>11.769428841234912</v>
      </c>
      <c r="H28" s="21">
        <v>6.8278448453293095</v>
      </c>
      <c r="I28" s="21">
        <v>4.7624174217526161</v>
      </c>
      <c r="J28" s="22">
        <f t="shared" si="1"/>
        <v>0.19445593662859068</v>
      </c>
      <c r="K28" s="22">
        <f t="shared" si="2"/>
        <v>0.30726642067701582</v>
      </c>
      <c r="L28" s="23">
        <f t="shared" si="3"/>
        <v>0.38595166129962305</v>
      </c>
      <c r="M28" s="4"/>
      <c r="N28" t="s">
        <v>262</v>
      </c>
      <c r="O28" s="5">
        <v>38.1917842067569</v>
      </c>
      <c r="P28" s="71">
        <v>0.34458884596051614</v>
      </c>
    </row>
    <row r="29" spans="1:16" x14ac:dyDescent="0.25">
      <c r="A29" s="17"/>
      <c r="B29" s="55">
        <v>23</v>
      </c>
      <c r="C29" s="19" t="s">
        <v>280</v>
      </c>
      <c r="D29" s="20">
        <v>27.039112999999997</v>
      </c>
      <c r="E29" s="21">
        <v>29.310176000000002</v>
      </c>
      <c r="F29" s="21">
        <f t="shared" si="0"/>
        <v>10.813767890916097</v>
      </c>
      <c r="G29" s="21">
        <v>4.8389832953362202</v>
      </c>
      <c r="H29" s="21">
        <v>3.9008461353523671</v>
      </c>
      <c r="I29" s="21">
        <v>2.0739384602275095</v>
      </c>
      <c r="J29" s="22">
        <f t="shared" si="1"/>
        <v>0.1650956751449128</v>
      </c>
      <c r="K29" s="22">
        <f t="shared" si="2"/>
        <v>0.29818413341116023</v>
      </c>
      <c r="L29" s="23">
        <f t="shared" si="3"/>
        <v>0.36894244138677623</v>
      </c>
      <c r="M29" s="4"/>
      <c r="N29" t="s">
        <v>275</v>
      </c>
      <c r="O29" s="5">
        <v>9.9273482504368076</v>
      </c>
      <c r="P29" s="71">
        <v>0.34310789306886597</v>
      </c>
    </row>
    <row r="30" spans="1:16" x14ac:dyDescent="0.25">
      <c r="A30" s="17"/>
      <c r="B30" s="55">
        <v>24</v>
      </c>
      <c r="C30" s="19" t="s">
        <v>281</v>
      </c>
      <c r="D30" s="20">
        <v>17.940367000000006</v>
      </c>
      <c r="E30" s="21">
        <v>19.111709000000001</v>
      </c>
      <c r="F30" s="21">
        <f t="shared" si="0"/>
        <v>9.3700440179650286</v>
      </c>
      <c r="G30" s="21">
        <v>5.2084532076405594</v>
      </c>
      <c r="H30" s="21">
        <v>8.686605699120264</v>
      </c>
      <c r="I30" s="21">
        <v>-4.5250148887957948</v>
      </c>
      <c r="J30" s="22">
        <f t="shared" si="1"/>
        <v>0.27252681629050335</v>
      </c>
      <c r="K30" s="22">
        <f t="shared" si="2"/>
        <v>0.72704429032279749</v>
      </c>
      <c r="L30" s="23">
        <f t="shared" si="3"/>
        <v>0.49027766266036321</v>
      </c>
      <c r="M30" s="4"/>
      <c r="N30" t="s">
        <v>266</v>
      </c>
      <c r="O30" s="5">
        <v>26.547489006181422</v>
      </c>
      <c r="P30" s="71">
        <v>0.33527586090195877</v>
      </c>
    </row>
    <row r="31" spans="1:16" ht="15.75" thickBot="1" x14ac:dyDescent="0.3">
      <c r="A31" s="24"/>
      <c r="B31" s="56">
        <v>25</v>
      </c>
      <c r="C31" s="26" t="s">
        <v>282</v>
      </c>
      <c r="D31" s="27">
        <v>37.806384000000023</v>
      </c>
      <c r="E31" s="28">
        <v>42.886078000000019</v>
      </c>
      <c r="F31" s="28">
        <f t="shared" si="0"/>
        <v>15.528558090806655</v>
      </c>
      <c r="G31" s="28">
        <v>7.452314245289017</v>
      </c>
      <c r="H31" s="28">
        <v>5.3164773613752914</v>
      </c>
      <c r="I31" s="28">
        <v>2.7597664841423466</v>
      </c>
      <c r="J31" s="29">
        <f t="shared" si="1"/>
        <v>0.17377001098792511</v>
      </c>
      <c r="K31" s="29">
        <f t="shared" si="2"/>
        <v>0.29773745238872862</v>
      </c>
      <c r="L31" s="30">
        <f t="shared" si="3"/>
        <v>0.36208855682272106</v>
      </c>
      <c r="M31" s="4"/>
      <c r="N31" t="s">
        <v>278</v>
      </c>
      <c r="O31" s="5">
        <v>29.916673960708977</v>
      </c>
      <c r="P31" s="71">
        <v>0.32830003551355746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34</v>
      </c>
      <c r="B1" s="51" t="s">
        <v>22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607</v>
      </c>
      <c r="N2" s="72" t="s">
        <v>642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38.508764999999997</v>
      </c>
      <c r="E6" s="14">
        <f ca="1">SUM(E7:OFFSET(E7,50,0))</f>
        <v>68.987735000000015</v>
      </c>
      <c r="F6" s="14">
        <f ca="1">SUM(F7:OFFSET(F7,50,0))</f>
        <v>13.837222289071974</v>
      </c>
      <c r="G6" s="14">
        <f ca="1">SUM(G7:OFFSET(G7,50,0))</f>
        <v>6.169337856750758</v>
      </c>
      <c r="H6" s="14">
        <f ca="1">SUM(H7:OFFSET(H7,50,0))</f>
        <v>4.065032449161663</v>
      </c>
      <c r="I6" s="14">
        <f ca="1">SUM(I7:OFFSET(I7,50,0))</f>
        <v>3.6028519831595531</v>
      </c>
      <c r="J6" s="15">
        <f ca="1">IFERROR(G6/E6,0)</f>
        <v>8.9426589476386736E-2</v>
      </c>
      <c r="K6" s="15">
        <f ca="1">IFERROR(SUM(G6,H6)/E6,0)</f>
        <v>0.14835057718466071</v>
      </c>
      <c r="L6" s="16">
        <f ca="1">IFERROR(SUM(G6,H6,I6)/E6,0)</f>
        <v>0.20057510641669815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2</v>
      </c>
      <c r="C7" s="19" t="s">
        <v>259</v>
      </c>
      <c r="D7" s="20">
        <v>0.30357699999999999</v>
      </c>
      <c r="E7" s="21">
        <v>0.57445800000000002</v>
      </c>
      <c r="F7" s="21">
        <f t="shared" ref="F7:F27" si="0">SUM(G7,H7,I7)</f>
        <v>0.15586441259074491</v>
      </c>
      <c r="G7" s="21">
        <v>6.2679801689228043E-2</v>
      </c>
      <c r="H7" s="21">
        <v>4.2021000750537496E-2</v>
      </c>
      <c r="I7" s="21">
        <v>5.1163610150979366E-2</v>
      </c>
      <c r="J7" s="22">
        <f t="shared" ref="J7:J27" si="1">IFERROR(G7/E7,0)</f>
        <v>0.10911119992972165</v>
      </c>
      <c r="K7" s="22">
        <f t="shared" ref="K7:K27" si="2">IFERROR(SUM(G7,H7)/E7,0)</f>
        <v>0.18226015207337271</v>
      </c>
      <c r="L7" s="23">
        <f t="shared" ref="L7:L27" si="3">IFERROR(SUM(G7,H7,I7)/E7,0)</f>
        <v>0.27132429627709059</v>
      </c>
      <c r="M7" s="4"/>
      <c r="N7" t="s">
        <v>270</v>
      </c>
      <c r="O7" s="5">
        <v>0.1915389848054474</v>
      </c>
      <c r="P7" s="71">
        <v>0.31766186230618254</v>
      </c>
    </row>
    <row r="8" spans="1:16" x14ac:dyDescent="0.25">
      <c r="A8" s="17"/>
      <c r="B8" s="55">
        <v>3</v>
      </c>
      <c r="C8" s="19" t="s">
        <v>260</v>
      </c>
      <c r="D8" s="20">
        <v>9.6254999999999993E-2</v>
      </c>
      <c r="E8" s="21">
        <v>0.18009399999999998</v>
      </c>
      <c r="F8" s="21">
        <f t="shared" si="0"/>
        <v>4.6205639242543839E-2</v>
      </c>
      <c r="G8" s="21">
        <v>1.9426599406870082E-2</v>
      </c>
      <c r="H8" s="21">
        <v>1.2391049705911428E-2</v>
      </c>
      <c r="I8" s="21">
        <v>1.4387990129762329E-2</v>
      </c>
      <c r="J8" s="22">
        <f t="shared" si="1"/>
        <v>0.10786922055632106</v>
      </c>
      <c r="K8" s="22">
        <f t="shared" si="2"/>
        <v>0.17667245501116924</v>
      </c>
      <c r="L8" s="23">
        <f t="shared" si="3"/>
        <v>0.25656401236323167</v>
      </c>
      <c r="M8" s="4"/>
      <c r="N8" t="s">
        <v>261</v>
      </c>
      <c r="O8" s="5">
        <v>0.16782827104748321</v>
      </c>
      <c r="P8" s="71">
        <v>0.30166168364198398</v>
      </c>
    </row>
    <row r="9" spans="1:16" x14ac:dyDescent="0.25">
      <c r="A9" s="17"/>
      <c r="B9" s="55">
        <v>4</v>
      </c>
      <c r="C9" s="19" t="s">
        <v>261</v>
      </c>
      <c r="D9" s="20">
        <v>0.29675200000000007</v>
      </c>
      <c r="E9" s="21">
        <v>0.55634600000000001</v>
      </c>
      <c r="F9" s="21">
        <f t="shared" si="0"/>
        <v>0.16782827104748321</v>
      </c>
      <c r="G9" s="21">
        <v>7.8780201089102775E-2</v>
      </c>
      <c r="H9" s="21">
        <v>3.7357110275479499E-2</v>
      </c>
      <c r="I9" s="21">
        <v>5.1690959682900939E-2</v>
      </c>
      <c r="J9" s="22">
        <f t="shared" si="1"/>
        <v>0.14160288936939022</v>
      </c>
      <c r="K9" s="22">
        <f t="shared" si="2"/>
        <v>0.20875015074177269</v>
      </c>
      <c r="L9" s="23">
        <f t="shared" si="3"/>
        <v>0.30166168364198398</v>
      </c>
      <c r="M9" s="4"/>
      <c r="N9" t="s">
        <v>263</v>
      </c>
      <c r="O9" s="5">
        <v>0.17033308685495285</v>
      </c>
      <c r="P9" s="71">
        <v>0.29848697874364166</v>
      </c>
    </row>
    <row r="10" spans="1:16" x14ac:dyDescent="0.25">
      <c r="A10" s="17"/>
      <c r="B10" s="55">
        <v>5</v>
      </c>
      <c r="C10" s="19" t="s">
        <v>262</v>
      </c>
      <c r="D10" s="20">
        <v>0.33309900000000003</v>
      </c>
      <c r="E10" s="21">
        <v>0.81330900000000006</v>
      </c>
      <c r="F10" s="21">
        <f t="shared" si="0"/>
        <v>0.17008661437648698</v>
      </c>
      <c r="G10" s="21">
        <v>7.1324104581435677E-2</v>
      </c>
      <c r="H10" s="21">
        <v>4.7738099456182681E-2</v>
      </c>
      <c r="I10" s="21">
        <v>5.102441033886862E-2</v>
      </c>
      <c r="J10" s="22">
        <f t="shared" si="1"/>
        <v>8.769619490431764E-2</v>
      </c>
      <c r="K10" s="22">
        <f t="shared" si="2"/>
        <v>0.14639233555465186</v>
      </c>
      <c r="L10" s="23">
        <f t="shared" si="3"/>
        <v>0.20912914326103235</v>
      </c>
      <c r="M10" s="4"/>
      <c r="N10" t="s">
        <v>268</v>
      </c>
      <c r="O10" s="5">
        <v>0.16697540238965303</v>
      </c>
      <c r="P10" s="71">
        <v>0.29246520095433548</v>
      </c>
    </row>
    <row r="11" spans="1:16" x14ac:dyDescent="0.25">
      <c r="A11" s="17"/>
      <c r="B11" s="55">
        <v>6</v>
      </c>
      <c r="C11" s="19" t="s">
        <v>263</v>
      </c>
      <c r="D11" s="20">
        <v>0.28937100000000004</v>
      </c>
      <c r="E11" s="21">
        <v>0.57065500000000002</v>
      </c>
      <c r="F11" s="21">
        <f t="shared" si="0"/>
        <v>0.17033308685495285</v>
      </c>
      <c r="G11" s="21">
        <v>6.0635627247393131E-2</v>
      </c>
      <c r="H11" s="21">
        <v>4.8522010853048414E-2</v>
      </c>
      <c r="I11" s="21">
        <v>6.1175448754511308E-2</v>
      </c>
      <c r="J11" s="22">
        <f t="shared" si="1"/>
        <v>0.10625619200286185</v>
      </c>
      <c r="K11" s="22">
        <f t="shared" si="2"/>
        <v>0.19128481849881546</v>
      </c>
      <c r="L11" s="23">
        <f t="shared" si="3"/>
        <v>0.29848697874364166</v>
      </c>
      <c r="M11" s="4"/>
      <c r="N11" t="s">
        <v>278</v>
      </c>
      <c r="O11" s="5">
        <v>0.1684121410617081</v>
      </c>
      <c r="P11" s="71">
        <v>0.28146186009096397</v>
      </c>
    </row>
    <row r="12" spans="1:16" x14ac:dyDescent="0.25">
      <c r="A12" s="17"/>
      <c r="B12" s="55">
        <v>8</v>
      </c>
      <c r="C12" s="19" t="s">
        <v>265</v>
      </c>
      <c r="D12" s="20">
        <v>0.32489599999999996</v>
      </c>
      <c r="E12" s="21">
        <v>0.67669000000000001</v>
      </c>
      <c r="F12" s="21">
        <f t="shared" si="0"/>
        <v>0.15878124902155832</v>
      </c>
      <c r="G12" s="21">
        <v>7.5848778142244555E-2</v>
      </c>
      <c r="H12" s="21">
        <v>4.6524630557541968E-2</v>
      </c>
      <c r="I12" s="21">
        <v>3.6407840321771801E-2</v>
      </c>
      <c r="J12" s="22">
        <f t="shared" si="1"/>
        <v>0.11208792525712594</v>
      </c>
      <c r="K12" s="22">
        <f t="shared" si="2"/>
        <v>0.18084116611710904</v>
      </c>
      <c r="L12" s="23">
        <f t="shared" si="3"/>
        <v>0.23464400097763868</v>
      </c>
      <c r="M12" s="4"/>
      <c r="N12" t="s">
        <v>259</v>
      </c>
      <c r="O12" s="5">
        <v>0.15586441259074491</v>
      </c>
      <c r="P12" s="71">
        <v>0.27132429627709059</v>
      </c>
    </row>
    <row r="13" spans="1:16" x14ac:dyDescent="0.25">
      <c r="A13" s="17"/>
      <c r="B13" s="55">
        <v>9</v>
      </c>
      <c r="C13" s="19" t="s">
        <v>266</v>
      </c>
      <c r="D13" s="20">
        <v>0.32366699999999993</v>
      </c>
      <c r="E13" s="21">
        <v>0.7796749999999999</v>
      </c>
      <c r="F13" s="21">
        <f t="shared" si="0"/>
        <v>0.16439355115380749</v>
      </c>
      <c r="G13" s="21">
        <v>7.562879886245355E-2</v>
      </c>
      <c r="H13" s="21">
        <v>4.5366451100562699E-2</v>
      </c>
      <c r="I13" s="21">
        <v>4.3398301190791244E-2</v>
      </c>
      <c r="J13" s="22">
        <f t="shared" si="1"/>
        <v>9.7000415381349361E-2</v>
      </c>
      <c r="K13" s="22">
        <f t="shared" si="2"/>
        <v>0.15518677649407286</v>
      </c>
      <c r="L13" s="23">
        <f t="shared" si="3"/>
        <v>0.21084881669132333</v>
      </c>
      <c r="M13" s="4"/>
      <c r="N13" t="s">
        <v>260</v>
      </c>
      <c r="O13" s="5">
        <v>4.6205639242543839E-2</v>
      </c>
      <c r="P13" s="71">
        <v>0.25656401236323167</v>
      </c>
    </row>
    <row r="14" spans="1:16" x14ac:dyDescent="0.25">
      <c r="A14" s="17"/>
      <c r="B14" s="55">
        <v>10</v>
      </c>
      <c r="C14" s="19" t="s">
        <v>267</v>
      </c>
      <c r="D14" s="20">
        <v>0.32145699999999994</v>
      </c>
      <c r="E14" s="21">
        <v>0.70652199999999998</v>
      </c>
      <c r="F14" s="21">
        <f t="shared" si="0"/>
        <v>0.14830979452210613</v>
      </c>
      <c r="G14" s="21">
        <v>6.3075201969809314E-2</v>
      </c>
      <c r="H14" s="21">
        <v>4.5567421577288769E-2</v>
      </c>
      <c r="I14" s="21">
        <v>3.9667170975008048E-2</v>
      </c>
      <c r="J14" s="22">
        <f t="shared" si="1"/>
        <v>8.9275637517033185E-2</v>
      </c>
      <c r="K14" s="22">
        <f t="shared" si="2"/>
        <v>0.15377104116658516</v>
      </c>
      <c r="L14" s="23">
        <f t="shared" si="3"/>
        <v>0.20991532397024598</v>
      </c>
      <c r="M14" s="4"/>
      <c r="N14" t="s">
        <v>271</v>
      </c>
      <c r="O14" s="5">
        <v>0.15341913218071568</v>
      </c>
      <c r="P14" s="71">
        <v>0.25098669671486573</v>
      </c>
    </row>
    <row r="15" spans="1:16" x14ac:dyDescent="0.25">
      <c r="A15" s="17"/>
      <c r="B15" s="55">
        <v>11</v>
      </c>
      <c r="C15" s="19" t="s">
        <v>268</v>
      </c>
      <c r="D15" s="20">
        <v>0.32409400000000005</v>
      </c>
      <c r="E15" s="21">
        <v>0.57092399999999999</v>
      </c>
      <c r="F15" s="21">
        <f t="shared" si="0"/>
        <v>0.16697540238965303</v>
      </c>
      <c r="G15" s="21">
        <v>7.3033903168834513E-2</v>
      </c>
      <c r="H15" s="21">
        <v>4.4344149795506382E-2</v>
      </c>
      <c r="I15" s="21">
        <v>4.9597349425312132E-2</v>
      </c>
      <c r="J15" s="22">
        <f t="shared" si="1"/>
        <v>0.12792228592393123</v>
      </c>
      <c r="K15" s="22">
        <f t="shared" si="2"/>
        <v>0.20559313142264277</v>
      </c>
      <c r="L15" s="23">
        <f t="shared" si="3"/>
        <v>0.29246520095433548</v>
      </c>
      <c r="M15" s="4"/>
      <c r="N15" t="s">
        <v>269</v>
      </c>
      <c r="O15" s="5">
        <v>0.13839571135031292</v>
      </c>
      <c r="P15" s="71">
        <v>0.25056888748730449</v>
      </c>
    </row>
    <row r="16" spans="1:16" x14ac:dyDescent="0.25">
      <c r="A16" s="17"/>
      <c r="B16" s="55">
        <v>12</v>
      </c>
      <c r="C16" s="19" t="s">
        <v>269</v>
      </c>
      <c r="D16" s="20">
        <v>0.29208400000000001</v>
      </c>
      <c r="E16" s="21">
        <v>0.55232599999999998</v>
      </c>
      <c r="F16" s="21">
        <f t="shared" si="0"/>
        <v>0.13839571135031292</v>
      </c>
      <c r="G16" s="21">
        <v>6.1379800637951121E-2</v>
      </c>
      <c r="H16" s="21">
        <v>3.4653201051696669E-2</v>
      </c>
      <c r="I16" s="21">
        <v>4.2362709660665132E-2</v>
      </c>
      <c r="J16" s="22">
        <f t="shared" si="1"/>
        <v>0.11112966008833755</v>
      </c>
      <c r="K16" s="22">
        <f t="shared" si="2"/>
        <v>0.17387014496809455</v>
      </c>
      <c r="L16" s="23">
        <f t="shared" si="3"/>
        <v>0.25056888748730449</v>
      </c>
      <c r="M16" s="4"/>
      <c r="N16" t="s">
        <v>274</v>
      </c>
      <c r="O16" s="5">
        <v>4.1293359161500121E-2</v>
      </c>
      <c r="P16" s="71">
        <v>0.24979951823587845</v>
      </c>
    </row>
    <row r="17" spans="1:16" x14ac:dyDescent="0.25">
      <c r="A17" s="17"/>
      <c r="B17" s="55">
        <v>13</v>
      </c>
      <c r="C17" s="19" t="s">
        <v>270</v>
      </c>
      <c r="D17" s="20">
        <v>0.34190900000000007</v>
      </c>
      <c r="E17" s="21">
        <v>0.60296500000000008</v>
      </c>
      <c r="F17" s="21">
        <f t="shared" si="0"/>
        <v>0.1915389848054474</v>
      </c>
      <c r="G17" s="21">
        <v>8.5944845995982178E-2</v>
      </c>
      <c r="H17" s="21">
        <v>4.3408139259554446E-2</v>
      </c>
      <c r="I17" s="21">
        <v>6.2185999549910775E-2</v>
      </c>
      <c r="J17" s="22">
        <f t="shared" si="1"/>
        <v>0.1425370394566553</v>
      </c>
      <c r="K17" s="22">
        <f t="shared" si="2"/>
        <v>0.21452818199321122</v>
      </c>
      <c r="L17" s="23">
        <f t="shared" si="3"/>
        <v>0.31766186230618254</v>
      </c>
      <c r="M17" s="4"/>
      <c r="N17" t="s">
        <v>277</v>
      </c>
      <c r="O17" s="5">
        <v>0.16371999277544091</v>
      </c>
      <c r="P17" s="71">
        <v>0.23835763368372762</v>
      </c>
    </row>
    <row r="18" spans="1:16" x14ac:dyDescent="0.25">
      <c r="A18" s="17"/>
      <c r="B18" s="55">
        <v>14</v>
      </c>
      <c r="C18" s="19" t="s">
        <v>271</v>
      </c>
      <c r="D18" s="20">
        <v>0.31386399999999992</v>
      </c>
      <c r="E18" s="21">
        <v>0.61126400000000003</v>
      </c>
      <c r="F18" s="21">
        <f t="shared" si="0"/>
        <v>0.15341913218071568</v>
      </c>
      <c r="G18" s="21">
        <v>6.323582143522799E-2</v>
      </c>
      <c r="H18" s="21">
        <v>4.2400090700539295E-2</v>
      </c>
      <c r="I18" s="21">
        <v>4.7783220044948393E-2</v>
      </c>
      <c r="J18" s="22">
        <f t="shared" si="1"/>
        <v>0.10345091717364018</v>
      </c>
      <c r="K18" s="22">
        <f t="shared" si="2"/>
        <v>0.17281553000956587</v>
      </c>
      <c r="L18" s="23">
        <f t="shared" si="3"/>
        <v>0.25098669671486573</v>
      </c>
      <c r="M18" s="4"/>
      <c r="N18" t="s">
        <v>265</v>
      </c>
      <c r="O18" s="5">
        <v>0.15878124902155832</v>
      </c>
      <c r="P18" s="71">
        <v>0.23464400097763868</v>
      </c>
    </row>
    <row r="19" spans="1:16" x14ac:dyDescent="0.25">
      <c r="A19" s="17"/>
      <c r="B19" s="55">
        <v>15</v>
      </c>
      <c r="C19" s="19" t="s">
        <v>272</v>
      </c>
      <c r="D19" s="20">
        <v>33.138964999999999</v>
      </c>
      <c r="E19" s="21">
        <v>58.118080999999997</v>
      </c>
      <c r="F19" s="21">
        <f t="shared" si="0"/>
        <v>11.160811920348351</v>
      </c>
      <c r="G19" s="21">
        <v>4.9927311031879071</v>
      </c>
      <c r="H19" s="21">
        <v>3.327951793999091</v>
      </c>
      <c r="I19" s="21">
        <v>2.840129023161353</v>
      </c>
      <c r="J19" s="22">
        <f t="shared" si="1"/>
        <v>8.5906675122117457E-2</v>
      </c>
      <c r="K19" s="22">
        <f t="shared" si="2"/>
        <v>0.14316857600971028</v>
      </c>
      <c r="L19" s="23">
        <f t="shared" si="3"/>
        <v>0.19203682792534654</v>
      </c>
      <c r="M19" s="4"/>
      <c r="N19" t="s">
        <v>279</v>
      </c>
      <c r="O19" s="5">
        <v>0.17672623630824091</v>
      </c>
      <c r="P19" s="71">
        <v>0.23329980621729027</v>
      </c>
    </row>
    <row r="20" spans="1:16" x14ac:dyDescent="0.25">
      <c r="A20" s="17"/>
      <c r="B20" s="55">
        <v>16</v>
      </c>
      <c r="C20" s="19" t="s">
        <v>273</v>
      </c>
      <c r="D20" s="20">
        <v>0.28404599999999997</v>
      </c>
      <c r="E20" s="21">
        <v>0.68382299999999996</v>
      </c>
      <c r="F20" s="21">
        <f t="shared" si="0"/>
        <v>0.14120276250832831</v>
      </c>
      <c r="G20" s="21">
        <v>5.7306202626932645E-2</v>
      </c>
      <c r="H20" s="21">
        <v>4.6868110472132685E-2</v>
      </c>
      <c r="I20" s="21">
        <v>3.7028449409262976E-2</v>
      </c>
      <c r="J20" s="22">
        <f t="shared" si="1"/>
        <v>8.380268377479648E-2</v>
      </c>
      <c r="K20" s="22">
        <f t="shared" si="2"/>
        <v>0.15234104892503664</v>
      </c>
      <c r="L20" s="23">
        <f t="shared" si="3"/>
        <v>0.20649022116589866</v>
      </c>
      <c r="M20" s="4"/>
      <c r="N20" t="s">
        <v>281</v>
      </c>
      <c r="O20" s="5">
        <v>4.0740918875599164E-2</v>
      </c>
      <c r="P20" s="71">
        <v>0.21445184877958473</v>
      </c>
    </row>
    <row r="21" spans="1:16" x14ac:dyDescent="0.25">
      <c r="A21" s="17"/>
      <c r="B21" s="55">
        <v>17</v>
      </c>
      <c r="C21" s="19" t="s">
        <v>274</v>
      </c>
      <c r="D21" s="20">
        <v>9.8184999999999995E-2</v>
      </c>
      <c r="E21" s="21">
        <v>0.16530599999999998</v>
      </c>
      <c r="F21" s="21">
        <f t="shared" si="0"/>
        <v>4.1293359161500121E-2</v>
      </c>
      <c r="G21" s="21">
        <v>2.0846599742071703E-2</v>
      </c>
      <c r="H21" s="21">
        <v>9.3761696916772053E-3</v>
      </c>
      <c r="I21" s="21">
        <v>1.1070589727751212E-2</v>
      </c>
      <c r="J21" s="22">
        <f t="shared" si="1"/>
        <v>0.12610915358227592</v>
      </c>
      <c r="K21" s="22">
        <f t="shared" si="2"/>
        <v>0.18282923447272884</v>
      </c>
      <c r="L21" s="23">
        <f t="shared" si="3"/>
        <v>0.24979951823587845</v>
      </c>
      <c r="M21" s="4"/>
      <c r="N21" t="s">
        <v>266</v>
      </c>
      <c r="O21" s="5">
        <v>0.16439355115380749</v>
      </c>
      <c r="P21" s="71">
        <v>0.21084881669132333</v>
      </c>
    </row>
    <row r="22" spans="1:16" x14ac:dyDescent="0.25">
      <c r="A22" s="17"/>
      <c r="B22" s="55">
        <v>20</v>
      </c>
      <c r="C22" s="19" t="s">
        <v>277</v>
      </c>
      <c r="D22" s="20">
        <v>0.33046500000000001</v>
      </c>
      <c r="E22" s="21">
        <v>0.68686699999999989</v>
      </c>
      <c r="F22" s="21">
        <f t="shared" si="0"/>
        <v>0.16371999277544091</v>
      </c>
      <c r="G22" s="21">
        <v>8.0173402409855044E-2</v>
      </c>
      <c r="H22" s="21">
        <v>4.2892729819868691E-2</v>
      </c>
      <c r="I22" s="21">
        <v>4.065386054571718E-2</v>
      </c>
      <c r="J22" s="22">
        <f t="shared" si="1"/>
        <v>0.11672332840252196</v>
      </c>
      <c r="K22" s="22">
        <f t="shared" si="2"/>
        <v>0.17917025017903576</v>
      </c>
      <c r="L22" s="23">
        <f t="shared" si="3"/>
        <v>0.23835763368372762</v>
      </c>
      <c r="M22" s="4"/>
      <c r="N22" t="s">
        <v>267</v>
      </c>
      <c r="O22" s="5">
        <v>0.14830979452210613</v>
      </c>
      <c r="P22" s="71">
        <v>0.20991532397024598</v>
      </c>
    </row>
    <row r="23" spans="1:16" x14ac:dyDescent="0.25">
      <c r="A23" s="17"/>
      <c r="B23" s="55">
        <v>21</v>
      </c>
      <c r="C23" s="19" t="s">
        <v>278</v>
      </c>
      <c r="D23" s="20">
        <v>0.33521499999999999</v>
      </c>
      <c r="E23" s="21">
        <v>0.59834799999999999</v>
      </c>
      <c r="F23" s="21">
        <f t="shared" si="0"/>
        <v>0.1684121410617081</v>
      </c>
      <c r="G23" s="21">
        <v>8.0834032589336857E-2</v>
      </c>
      <c r="H23" s="21">
        <v>4.6866179476637626E-2</v>
      </c>
      <c r="I23" s="21">
        <v>4.0711928995733615E-2</v>
      </c>
      <c r="J23" s="22">
        <f t="shared" si="1"/>
        <v>0.13509535017972293</v>
      </c>
      <c r="K23" s="22">
        <f t="shared" si="2"/>
        <v>0.21342130677461024</v>
      </c>
      <c r="L23" s="23">
        <f t="shared" si="3"/>
        <v>0.28146186009096397</v>
      </c>
      <c r="M23" s="4"/>
      <c r="N23" t="s">
        <v>262</v>
      </c>
      <c r="O23" s="5">
        <v>0.17008661437648698</v>
      </c>
      <c r="P23" s="71">
        <v>0.20912914326103235</v>
      </c>
    </row>
    <row r="24" spans="1:16" x14ac:dyDescent="0.25">
      <c r="A24" s="17"/>
      <c r="B24" s="55">
        <v>22</v>
      </c>
      <c r="C24" s="19" t="s">
        <v>279</v>
      </c>
      <c r="D24" s="20">
        <v>0.32004700000000003</v>
      </c>
      <c r="E24" s="21">
        <v>0.75750700000000004</v>
      </c>
      <c r="F24" s="21">
        <f t="shared" si="0"/>
        <v>0.17672623630824091</v>
      </c>
      <c r="G24" s="21">
        <v>8.2358263494825223E-2</v>
      </c>
      <c r="H24" s="21">
        <v>4.4071951262594666E-2</v>
      </c>
      <c r="I24" s="21">
        <v>5.0296021550821024E-2</v>
      </c>
      <c r="J24" s="22">
        <f t="shared" si="1"/>
        <v>0.10872277549227297</v>
      </c>
      <c r="K24" s="22">
        <f t="shared" si="2"/>
        <v>0.16690303159894215</v>
      </c>
      <c r="L24" s="23">
        <f t="shared" si="3"/>
        <v>0.23329980621729027</v>
      </c>
      <c r="M24" s="4"/>
      <c r="N24" t="s">
        <v>273</v>
      </c>
      <c r="O24" s="5">
        <v>0.14120276250832831</v>
      </c>
      <c r="P24" s="71">
        <v>0.20649022116589866</v>
      </c>
    </row>
    <row r="25" spans="1:16" x14ac:dyDescent="0.25">
      <c r="A25" s="17"/>
      <c r="B25" s="55">
        <v>23</v>
      </c>
      <c r="C25" s="19" t="s">
        <v>280</v>
      </c>
      <c r="D25" s="20">
        <v>0.16253999999999999</v>
      </c>
      <c r="E25" s="21">
        <v>0.30187799999999998</v>
      </c>
      <c r="F25" s="21">
        <f t="shared" si="0"/>
        <v>5.4160339372629096E-2</v>
      </c>
      <c r="G25" s="21">
        <v>1.9926599430618808E-2</v>
      </c>
      <c r="H25" s="21">
        <v>2.7650059855659492E-2</v>
      </c>
      <c r="I25" s="21">
        <v>6.583680086350796E-3</v>
      </c>
      <c r="J25" s="22">
        <f t="shared" si="1"/>
        <v>6.6008783119733169E-2</v>
      </c>
      <c r="K25" s="22">
        <f t="shared" si="2"/>
        <v>0.15760227405202865</v>
      </c>
      <c r="L25" s="23">
        <f t="shared" si="3"/>
        <v>0.17941134952738888</v>
      </c>
      <c r="M25" s="4"/>
      <c r="N25" t="s">
        <v>282</v>
      </c>
      <c r="O25" s="5">
        <v>5.8022769124363549E-2</v>
      </c>
      <c r="P25" s="71">
        <v>0.19958299781357855</v>
      </c>
    </row>
    <row r="26" spans="1:16" x14ac:dyDescent="0.25">
      <c r="A26" s="17"/>
      <c r="B26" s="55">
        <v>24</v>
      </c>
      <c r="C26" s="19" t="s">
        <v>281</v>
      </c>
      <c r="D26" s="20">
        <v>0.114367</v>
      </c>
      <c r="E26" s="21">
        <v>0.18997699999999998</v>
      </c>
      <c r="F26" s="21">
        <f t="shared" si="0"/>
        <v>4.0740918875599164E-2</v>
      </c>
      <c r="G26" s="21">
        <v>1.9426599406870082E-2</v>
      </c>
      <c r="H26" s="21">
        <v>9.9882997019449249E-3</v>
      </c>
      <c r="I26" s="21">
        <v>1.1326019766784157E-2</v>
      </c>
      <c r="J26" s="22">
        <f t="shared" si="1"/>
        <v>0.10225763859240899</v>
      </c>
      <c r="K26" s="22">
        <f t="shared" si="2"/>
        <v>0.15483400153079063</v>
      </c>
      <c r="L26" s="23">
        <f t="shared" si="3"/>
        <v>0.21445184877958473</v>
      </c>
      <c r="M26" s="4"/>
      <c r="N26" t="s">
        <v>272</v>
      </c>
      <c r="O26" s="5">
        <v>11.160811920348351</v>
      </c>
      <c r="P26" s="71">
        <v>0.19203682792534654</v>
      </c>
    </row>
    <row r="27" spans="1:16" ht="15.75" thickBot="1" x14ac:dyDescent="0.3">
      <c r="A27" s="24"/>
      <c r="B27" s="56">
        <v>25</v>
      </c>
      <c r="C27" s="26" t="s">
        <v>282</v>
      </c>
      <c r="D27" s="27">
        <v>0.16391</v>
      </c>
      <c r="E27" s="28">
        <v>0.29071999999999998</v>
      </c>
      <c r="F27" s="28">
        <f t="shared" si="0"/>
        <v>5.8022769124363549E-2</v>
      </c>
      <c r="G27" s="28">
        <v>2.4741569635807537E-2</v>
      </c>
      <c r="H27" s="28">
        <v>1.9073799798206892E-2</v>
      </c>
      <c r="I27" s="28">
        <v>1.4207399690349121E-2</v>
      </c>
      <c r="J27" s="29">
        <f t="shared" si="1"/>
        <v>8.5104463524379254E-2</v>
      </c>
      <c r="K27" s="29">
        <f t="shared" si="2"/>
        <v>0.15071329607187134</v>
      </c>
      <c r="L27" s="30">
        <f t="shared" si="3"/>
        <v>0.19958299781357855</v>
      </c>
      <c r="M27" s="4"/>
      <c r="N27" t="s">
        <v>280</v>
      </c>
      <c r="O27" s="5">
        <v>5.4160339372629096E-2</v>
      </c>
      <c r="P27" s="71">
        <v>0.17941134952738888</v>
      </c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workbookViewId="0">
      <selection activeCell="E13" sqref="E1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34</v>
      </c>
      <c r="B1" s="49" t="s">
        <v>22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608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38.508764999999997</v>
      </c>
      <c r="E6" s="14">
        <v>68.987735000000015</v>
      </c>
      <c r="F6" s="14">
        <v>13.837222289071974</v>
      </c>
      <c r="G6" s="14">
        <v>6.169337856750758</v>
      </c>
      <c r="H6" s="14">
        <v>4.065032449161663</v>
      </c>
      <c r="I6" s="14">
        <v>3.6028519831595531</v>
      </c>
      <c r="J6" s="15">
        <v>8.9426589476386736E-2</v>
      </c>
      <c r="K6" s="15">
        <v>0.14835057718466071</v>
      </c>
      <c r="L6" s="16">
        <v>0.20057510641669815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38.508764999999997</v>
      </c>
      <c r="E7" s="38">
        <f ca="1">SUM(E8:OFFSET(E6,MATCH("PROYECTOS",$A$8:$A$50,0),0))</f>
        <v>66.696808000000004</v>
      </c>
      <c r="F7" s="38">
        <f ca="1">SUM(F8:OFFSET(F6,MATCH("PROYECTOS",$A$8:$A$50,0),0))</f>
        <v>13.783605970162057</v>
      </c>
      <c r="G7" s="38">
        <f ca="1">SUM(G8:OFFSET(G6,MATCH("PROYECTOS",$A$8:$A$50,0),0))</f>
        <v>6.169337856750758</v>
      </c>
      <c r="H7" s="38">
        <f ca="1">SUM(H8:OFFSET(H6,MATCH("PROYECTOS",$A$8:$A$50,0),0))</f>
        <v>4.0490806492343836</v>
      </c>
      <c r="I7" s="38">
        <f ca="1">SUM(I8:OFFSET(I6,MATCH("PROYECTOS",$A$8:$A$50,0),0))</f>
        <v>3.5651874641769155</v>
      </c>
      <c r="J7" s="39">
        <f ca="1">IFERROR(G7/E7,0)</f>
        <v>9.2498247543581963E-2</v>
      </c>
      <c r="K7" s="39">
        <f ca="1">IFERROR(SUM(G7,H7)/E7,0)</f>
        <v>0.15320700963658021</v>
      </c>
      <c r="L7" s="40">
        <f ca="1">IFERROR(SUM(G7,H7,I7)/E7,0)</f>
        <v>0.20666065413748219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13.870500999999999</v>
      </c>
      <c r="E8" s="21">
        <v>35.567180000000008</v>
      </c>
      <c r="F8" s="21">
        <f t="shared" ref="F8:F12" si="0">SUM(G8,H8,I8)</f>
        <v>5.5044095059619167</v>
      </c>
      <c r="G8" s="21">
        <v>2.1849681625627682</v>
      </c>
      <c r="H8" s="21">
        <v>1.8180039042017597</v>
      </c>
      <c r="I8" s="21">
        <v>1.5014374391973888</v>
      </c>
      <c r="J8" s="22">
        <f t="shared" ref="J8:J13" si="1">IFERROR(G8/E8,0)</f>
        <v>6.1432145100139161E-2</v>
      </c>
      <c r="K8" s="22">
        <f t="shared" ref="K8:K13" si="2">IFERROR(SUM(G8,H8)/E8,0)</f>
        <v>0.11254679361041632</v>
      </c>
      <c r="L8" s="23">
        <f t="shared" ref="L8:L13" si="3">IFERROR(SUM(G8,H8,I8)/E8,0)</f>
        <v>0.15476092020682874</v>
      </c>
      <c r="M8" s="4"/>
    </row>
    <row r="9" spans="1:13" ht="51" x14ac:dyDescent="0.25">
      <c r="A9" s="17"/>
      <c r="B9" s="19">
        <v>3000415</v>
      </c>
      <c r="C9" s="19" t="s">
        <v>610</v>
      </c>
      <c r="D9" s="20">
        <v>1.5129809999999999</v>
      </c>
      <c r="E9" s="21">
        <v>2.4790460000000003</v>
      </c>
      <c r="F9" s="21">
        <f t="shared" si="0"/>
        <v>0.62448273517657071</v>
      </c>
      <c r="G9" s="21">
        <v>0.26275487236125628</v>
      </c>
      <c r="H9" s="21">
        <v>0.19547114881424932</v>
      </c>
      <c r="I9" s="21">
        <v>0.16625671400106512</v>
      </c>
      <c r="J9" s="22">
        <f t="shared" si="1"/>
        <v>0.10599031738872786</v>
      </c>
      <c r="K9" s="22">
        <f t="shared" si="2"/>
        <v>0.18483966056922926</v>
      </c>
      <c r="L9" s="23">
        <f t="shared" si="3"/>
        <v>0.25190445646291787</v>
      </c>
      <c r="M9" s="4"/>
    </row>
    <row r="10" spans="1:13" ht="25.5" x14ac:dyDescent="0.25">
      <c r="A10" s="17"/>
      <c r="B10" s="19">
        <v>3000416</v>
      </c>
      <c r="C10" s="19" t="s">
        <v>611</v>
      </c>
      <c r="D10" s="20">
        <v>5.7995590000000004</v>
      </c>
      <c r="E10" s="21">
        <v>6.4599649999999995</v>
      </c>
      <c r="F10" s="21">
        <f t="shared" si="0"/>
        <v>1.9111337577851373</v>
      </c>
      <c r="G10" s="21">
        <v>0.9328145804865926</v>
      </c>
      <c r="H10" s="21">
        <v>0.53746256034355611</v>
      </c>
      <c r="I10" s="21">
        <v>0.44085661695498857</v>
      </c>
      <c r="J10" s="22">
        <f t="shared" si="1"/>
        <v>0.14439932422026941</v>
      </c>
      <c r="K10" s="22">
        <f t="shared" si="2"/>
        <v>0.22759831374166095</v>
      </c>
      <c r="L10" s="23">
        <f t="shared" si="3"/>
        <v>0.29584274183917986</v>
      </c>
      <c r="M10" s="4"/>
    </row>
    <row r="11" spans="1:13" ht="38.25" x14ac:dyDescent="0.25">
      <c r="A11" s="17"/>
      <c r="B11" s="19">
        <v>3000417</v>
      </c>
      <c r="C11" s="19" t="s">
        <v>612</v>
      </c>
      <c r="D11" s="20">
        <v>12.38998</v>
      </c>
      <c r="E11" s="21">
        <v>15.664793</v>
      </c>
      <c r="F11" s="21">
        <f t="shared" si="0"/>
        <v>3.9540314742407645</v>
      </c>
      <c r="G11" s="21">
        <v>1.9271830437137396</v>
      </c>
      <c r="H11" s="21">
        <v>1.018926334058051</v>
      </c>
      <c r="I11" s="21">
        <v>1.0079220964689739</v>
      </c>
      <c r="J11" s="22">
        <f t="shared" si="1"/>
        <v>0.1230263970748761</v>
      </c>
      <c r="K11" s="22">
        <f t="shared" si="2"/>
        <v>0.18807202736555731</v>
      </c>
      <c r="L11" s="23">
        <f t="shared" si="3"/>
        <v>0.25241517549837811</v>
      </c>
      <c r="M11" s="4"/>
    </row>
    <row r="12" spans="1:13" ht="38.25" x14ac:dyDescent="0.25">
      <c r="A12" s="17"/>
      <c r="B12" s="19">
        <v>3000493</v>
      </c>
      <c r="C12" s="19" t="s">
        <v>613</v>
      </c>
      <c r="D12" s="20">
        <v>4.9357439999999997</v>
      </c>
      <c r="E12" s="21">
        <v>6.5258240000000001</v>
      </c>
      <c r="F12" s="21">
        <f t="shared" si="0"/>
        <v>1.7895484969976678</v>
      </c>
      <c r="G12" s="21">
        <v>0.86161719762640132</v>
      </c>
      <c r="H12" s="21">
        <v>0.47921670181676745</v>
      </c>
      <c r="I12" s="21">
        <v>0.44871459755449905</v>
      </c>
      <c r="J12" s="22">
        <f t="shared" si="1"/>
        <v>0.13203193920436734</v>
      </c>
      <c r="K12" s="22">
        <f t="shared" si="2"/>
        <v>0.20546583840495372</v>
      </c>
      <c r="L12" s="23">
        <f t="shared" si="3"/>
        <v>0.27422567586831453</v>
      </c>
      <c r="M12" s="4"/>
    </row>
    <row r="13" spans="1:13" ht="15.75" thickBot="1" x14ac:dyDescent="0.3">
      <c r="A13" s="41" t="s">
        <v>302</v>
      </c>
      <c r="B13" s="43"/>
      <c r="C13" s="43"/>
      <c r="D13" s="44">
        <f ca="1">OFFSET(D13,-MATCH("PROYECTOS",$A$8:$A$50,0)-1,0)-(OFFSET(D13,-MATCH("PROYECTOS",$A$8:$A$50,0),0))</f>
        <v>0</v>
      </c>
      <c r="E13" s="45">
        <f t="shared" ref="E13:I13" ca="1" si="4">OFFSET(E13,-MATCH("PROYECTOS",$A$8:$A$50,0)-1,0)-(OFFSET(E13,-MATCH("PROYECTOS",$A$8:$A$50,0),0))</f>
        <v>2.2909270000000106</v>
      </c>
      <c r="F13" s="45">
        <f t="shared" ca="1" si="4"/>
        <v>5.3616318909917027E-2</v>
      </c>
      <c r="G13" s="45">
        <f t="shared" ca="1" si="4"/>
        <v>0</v>
      </c>
      <c r="H13" s="45">
        <f t="shared" ca="1" si="4"/>
        <v>1.5951799927279353E-2</v>
      </c>
      <c r="I13" s="45">
        <f t="shared" ca="1" si="4"/>
        <v>3.7664518982637674E-2</v>
      </c>
      <c r="J13" s="46">
        <f t="shared" ca="1" si="1"/>
        <v>0</v>
      </c>
      <c r="K13" s="46">
        <f t="shared" ca="1" si="2"/>
        <v>6.9630328366112404E-3</v>
      </c>
      <c r="L13" s="47">
        <f t="shared" ca="1" si="3"/>
        <v>2.3403765772509022E-2</v>
      </c>
      <c r="M13" s="4"/>
    </row>
    <row r="14" spans="1:13" ht="15.75" thickBot="1" x14ac:dyDescent="0.3"/>
    <row r="15" spans="1:13" ht="15.75" thickBot="1" x14ac:dyDescent="0.3">
      <c r="A15" s="89" t="s">
        <v>324</v>
      </c>
      <c r="B15" s="90"/>
      <c r="C15" s="90"/>
      <c r="D15" s="91"/>
    </row>
    <row r="16" spans="1:13" ht="15.75" thickBot="1" x14ac:dyDescent="0.3">
      <c r="A16" s="1" t="s">
        <v>643</v>
      </c>
    </row>
    <row r="17" spans="1:4" ht="45" customHeight="1" x14ac:dyDescent="0.25">
      <c r="A17" s="82" t="s">
        <v>326</v>
      </c>
      <c r="B17" s="83"/>
      <c r="C17" s="83"/>
      <c r="D17" s="94" t="s">
        <v>327</v>
      </c>
    </row>
    <row r="18" spans="1:4" ht="15.75" thickBot="1" x14ac:dyDescent="0.3">
      <c r="A18" s="85"/>
      <c r="B18" s="86"/>
      <c r="C18" s="86"/>
      <c r="D18" s="105"/>
    </row>
    <row r="19" spans="1:4" ht="15.75" thickBot="1" x14ac:dyDescent="0.3">
      <c r="A19" s="73"/>
      <c r="B19" s="74">
        <v>3000001</v>
      </c>
      <c r="C19" s="74" t="s">
        <v>284</v>
      </c>
      <c r="D19" s="75">
        <v>0.15476092020682874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"/>
  <sheetViews>
    <sheetView topLeftCell="A4" workbookViewId="0">
      <selection activeCell="G24" sqref="G24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34</v>
      </c>
      <c r="B1" s="49" t="s">
        <v>22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609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38.508764999999997</v>
      </c>
      <c r="I6" s="14">
        <v>68.987735000000015</v>
      </c>
      <c r="J6" s="14">
        <v>13.837222289071974</v>
      </c>
      <c r="K6" s="14">
        <v>6.169337856750758</v>
      </c>
      <c r="L6" s="14">
        <v>4.065032449161663</v>
      </c>
      <c r="M6" s="14">
        <v>3.6028519831595531</v>
      </c>
      <c r="N6" s="15">
        <v>8.9426589476386736E-2</v>
      </c>
      <c r="O6" s="15">
        <v>0.14835057718466071</v>
      </c>
      <c r="P6" s="16">
        <v>0.20057510641669815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SUM(H8:OFFSET(H6,MATCH("PROYECTOS",$A$8:$A$45,0),0))</f>
        <v>38.508765000000004</v>
      </c>
      <c r="I7" s="38">
        <f ca="1">SUM(I8:OFFSET(I6,MATCH("PROYECTOS",$A$8:$A$45,0),0))</f>
        <v>66.69680799999999</v>
      </c>
      <c r="J7" s="38">
        <f ca="1">SUM(J8:OFFSET(J6,MATCH("PROYECTOS",$A$8:$A$45,0),0))</f>
        <v>13.783605970162057</v>
      </c>
      <c r="K7" s="38">
        <f ca="1">SUM(K8:OFFSET(K6,MATCH("PROYECTOS",$A$8:$A$45,0),0))</f>
        <v>6.169337856750758</v>
      </c>
      <c r="L7" s="38">
        <f ca="1">SUM(L8:OFFSET(L6,MATCH("PROYECTOS",$A$8:$A$45,0),0))</f>
        <v>4.0490806492343836</v>
      </c>
      <c r="M7" s="38">
        <f ca="1">SUM(M8:OFFSET(M6,MATCH("PROYECTOS",$A$8:$A$45,0),0))</f>
        <v>3.5651874641769155</v>
      </c>
      <c r="N7" s="39">
        <f ca="1">IFERROR(K7/I7,0)</f>
        <v>9.2498247543581977E-2</v>
      </c>
      <c r="O7" s="39">
        <f ca="1">IFERROR(SUM(K7,L7)/I7,0)</f>
        <v>0.15320700963658027</v>
      </c>
      <c r="P7" s="40">
        <f ca="1">IFERROR(SUM(K7,L7,M7)/I7,0)</f>
        <v>0.20666065413748225</v>
      </c>
      <c r="Q7" s="64"/>
      <c r="R7" s="38"/>
      <c r="S7" s="40"/>
    </row>
    <row r="8" spans="1:19" ht="63.75" x14ac:dyDescent="0.25">
      <c r="A8" s="17"/>
      <c r="B8" s="19">
        <v>5000152</v>
      </c>
      <c r="C8" s="19" t="s">
        <v>614</v>
      </c>
      <c r="D8" s="68">
        <v>3000416</v>
      </c>
      <c r="E8" s="19" t="s">
        <v>611</v>
      </c>
      <c r="F8" s="69">
        <v>201</v>
      </c>
      <c r="G8" s="19" t="s">
        <v>632</v>
      </c>
      <c r="H8" s="20">
        <v>0.68345</v>
      </c>
      <c r="I8" s="21">
        <v>0.65571700000000011</v>
      </c>
      <c r="J8" s="21">
        <f t="shared" ref="J8:J25" si="0">SUM(K8,L8,M8)</f>
        <v>0.23386398020375054</v>
      </c>
      <c r="K8" s="21">
        <v>0.10813351888646139</v>
      </c>
      <c r="L8" s="21">
        <v>5.4112241588882171E-2</v>
      </c>
      <c r="M8" s="21">
        <v>7.1618219728406984E-2</v>
      </c>
      <c r="N8" s="22">
        <f t="shared" ref="N8:N26" si="1">IFERROR(K8/I8,0)</f>
        <v>0.16490882329794923</v>
      </c>
      <c r="O8" s="22">
        <f t="shared" ref="O8:O26" si="2">IFERROR(SUM(K8,L8)/I8,0)</f>
        <v>0.24743259740916207</v>
      </c>
      <c r="P8" s="23">
        <f t="shared" ref="P8:P26" si="3">IFERROR(SUM(K8,L8,M8)/I8,0)</f>
        <v>0.35665383115543825</v>
      </c>
      <c r="Q8" s="70">
        <v>0</v>
      </c>
      <c r="R8" s="21">
        <v>0</v>
      </c>
      <c r="S8" s="23">
        <f>IFERROR(R8/Q8,0)</f>
        <v>0</v>
      </c>
    </row>
    <row r="9" spans="1:19" ht="51" x14ac:dyDescent="0.25">
      <c r="A9" s="17"/>
      <c r="B9" s="19">
        <v>5000206</v>
      </c>
      <c r="C9" s="19" t="s">
        <v>615</v>
      </c>
      <c r="D9" s="68">
        <v>3000416</v>
      </c>
      <c r="E9" s="19" t="s">
        <v>611</v>
      </c>
      <c r="F9" s="69">
        <v>36</v>
      </c>
      <c r="G9" s="19" t="s">
        <v>541</v>
      </c>
      <c r="H9" s="20">
        <v>1.7636430000000001</v>
      </c>
      <c r="I9" s="21">
        <v>1.9182529999999998</v>
      </c>
      <c r="J9" s="21">
        <f t="shared" si="0"/>
        <v>0.45311443293758202</v>
      </c>
      <c r="K9" s="21">
        <v>0.21969099829948391</v>
      </c>
      <c r="L9" s="21">
        <v>0.13766242154088104</v>
      </c>
      <c r="M9" s="21">
        <v>9.5761013097217074E-2</v>
      </c>
      <c r="N9" s="22">
        <f t="shared" si="1"/>
        <v>0.11452660222581898</v>
      </c>
      <c r="O9" s="22">
        <f t="shared" si="2"/>
        <v>0.1862910783094644</v>
      </c>
      <c r="P9" s="23">
        <f t="shared" si="3"/>
        <v>0.23621202882913886</v>
      </c>
      <c r="Q9" s="70">
        <v>0</v>
      </c>
      <c r="R9" s="21">
        <v>0</v>
      </c>
      <c r="S9" s="23">
        <f t="shared" ref="S9:S25" si="4">IFERROR(R9/Q9,0)</f>
        <v>0</v>
      </c>
    </row>
    <row r="10" spans="1:19" ht="25.5" x14ac:dyDescent="0.25">
      <c r="A10" s="17"/>
      <c r="B10" s="19">
        <v>5000295</v>
      </c>
      <c r="C10" s="19" t="s">
        <v>616</v>
      </c>
      <c r="D10" s="68">
        <v>3000416</v>
      </c>
      <c r="E10" s="19" t="s">
        <v>611</v>
      </c>
      <c r="F10" s="69">
        <v>462</v>
      </c>
      <c r="G10" s="19" t="s">
        <v>633</v>
      </c>
      <c r="H10" s="20">
        <v>0.85112900000000002</v>
      </c>
      <c r="I10" s="21">
        <v>0.66586999999999996</v>
      </c>
      <c r="J10" s="21">
        <f t="shared" si="0"/>
        <v>0.39486058208058239</v>
      </c>
      <c r="K10" s="21">
        <v>0.19804354081861675</v>
      </c>
      <c r="L10" s="21">
        <v>0.12508855079067871</v>
      </c>
      <c r="M10" s="21">
        <v>7.1728490471286932E-2</v>
      </c>
      <c r="N10" s="22">
        <f t="shared" si="1"/>
        <v>0.29742072899907906</v>
      </c>
      <c r="O10" s="22">
        <f t="shared" si="2"/>
        <v>0.48527804467733265</v>
      </c>
      <c r="P10" s="23">
        <f t="shared" si="3"/>
        <v>0.59299950753237485</v>
      </c>
      <c r="Q10" s="70">
        <v>0</v>
      </c>
      <c r="R10" s="21">
        <v>0</v>
      </c>
      <c r="S10" s="23">
        <f t="shared" si="4"/>
        <v>0</v>
      </c>
    </row>
    <row r="11" spans="1:19" ht="51" x14ac:dyDescent="0.25">
      <c r="A11" s="17"/>
      <c r="B11" s="19">
        <v>5003226</v>
      </c>
      <c r="C11" s="19" t="s">
        <v>617</v>
      </c>
      <c r="D11" s="68">
        <v>3000415</v>
      </c>
      <c r="E11" s="19" t="s">
        <v>610</v>
      </c>
      <c r="F11" s="69">
        <v>429</v>
      </c>
      <c r="G11" s="19" t="s">
        <v>634</v>
      </c>
      <c r="H11" s="20">
        <v>0.47637000000000002</v>
      </c>
      <c r="I11" s="21">
        <v>0.78067900000000023</v>
      </c>
      <c r="J11" s="21">
        <f t="shared" si="0"/>
        <v>0.18251127398616518</v>
      </c>
      <c r="K11" s="21">
        <v>7.2366501772194169E-2</v>
      </c>
      <c r="L11" s="21">
        <v>4.9538659943209495E-2</v>
      </c>
      <c r="M11" s="21">
        <v>6.0606112270761514E-2</v>
      </c>
      <c r="N11" s="22">
        <f t="shared" si="1"/>
        <v>9.269687255862416E-2</v>
      </c>
      <c r="O11" s="22">
        <f t="shared" si="2"/>
        <v>0.15615273590733661</v>
      </c>
      <c r="P11" s="23">
        <f t="shared" si="3"/>
        <v>0.23378529970213766</v>
      </c>
      <c r="Q11" s="70">
        <v>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5003228</v>
      </c>
      <c r="C12" s="19" t="s">
        <v>618</v>
      </c>
      <c r="D12" s="68">
        <v>3000417</v>
      </c>
      <c r="E12" s="19" t="s">
        <v>612</v>
      </c>
      <c r="F12" s="69">
        <v>53</v>
      </c>
      <c r="G12" s="19" t="s">
        <v>635</v>
      </c>
      <c r="H12" s="20">
        <v>1.681446</v>
      </c>
      <c r="I12" s="21">
        <v>2.3678670000000004</v>
      </c>
      <c r="J12" s="21">
        <f t="shared" si="0"/>
        <v>0.60560049883861211</v>
      </c>
      <c r="K12" s="21">
        <v>0.29927010287065059</v>
      </c>
      <c r="L12" s="21">
        <v>0.15078527881996706</v>
      </c>
      <c r="M12" s="21">
        <v>0.15554511714799446</v>
      </c>
      <c r="N12" s="22">
        <f t="shared" si="1"/>
        <v>0.1263880542575451</v>
      </c>
      <c r="O12" s="22">
        <f t="shared" si="2"/>
        <v>0.19006784658539419</v>
      </c>
      <c r="P12" s="23">
        <f t="shared" si="3"/>
        <v>0.25575781867757436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5004079</v>
      </c>
      <c r="C13" s="19" t="s">
        <v>619</v>
      </c>
      <c r="D13" s="68">
        <v>3000001</v>
      </c>
      <c r="E13" s="19" t="s">
        <v>284</v>
      </c>
      <c r="F13" s="69">
        <v>60</v>
      </c>
      <c r="G13" s="19" t="s">
        <v>318</v>
      </c>
      <c r="H13" s="20">
        <v>3.840622999999999</v>
      </c>
      <c r="I13" s="21">
        <v>5.7077820000000008</v>
      </c>
      <c r="J13" s="21">
        <f t="shared" si="0"/>
        <v>1.4004259183948307</v>
      </c>
      <c r="K13" s="21">
        <v>0.58561622597335372</v>
      </c>
      <c r="L13" s="21">
        <v>0.38298720630336902</v>
      </c>
      <c r="M13" s="21">
        <v>0.43182248611810792</v>
      </c>
      <c r="N13" s="22">
        <f t="shared" si="1"/>
        <v>0.10259961329520882</v>
      </c>
      <c r="O13" s="22">
        <f t="shared" si="2"/>
        <v>0.16969874327308271</v>
      </c>
      <c r="P13" s="23">
        <f t="shared" si="3"/>
        <v>0.24535378512964062</v>
      </c>
      <c r="Q13" s="70">
        <v>0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5004080</v>
      </c>
      <c r="C14" s="19" t="s">
        <v>620</v>
      </c>
      <c r="D14" s="68">
        <v>3000001</v>
      </c>
      <c r="E14" s="19" t="s">
        <v>284</v>
      </c>
      <c r="F14" s="69">
        <v>60</v>
      </c>
      <c r="G14" s="19" t="s">
        <v>318</v>
      </c>
      <c r="H14" s="20">
        <v>5.3697999999999997</v>
      </c>
      <c r="I14" s="21">
        <v>9.9663070000000022</v>
      </c>
      <c r="J14" s="21">
        <f t="shared" si="0"/>
        <v>2.6227940498137059</v>
      </c>
      <c r="K14" s="21">
        <v>1.1766067535628508</v>
      </c>
      <c r="L14" s="21">
        <v>0.72112885523529258</v>
      </c>
      <c r="M14" s="21">
        <v>0.72505844101556249</v>
      </c>
      <c r="N14" s="22">
        <f t="shared" si="1"/>
        <v>0.11805844969082836</v>
      </c>
      <c r="O14" s="22">
        <f t="shared" si="2"/>
        <v>0.1904151265657523</v>
      </c>
      <c r="P14" s="23">
        <f t="shared" si="3"/>
        <v>0.26316609049005868</v>
      </c>
      <c r="Q14" s="70">
        <v>0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5004081</v>
      </c>
      <c r="C15" s="19" t="s">
        <v>621</v>
      </c>
      <c r="D15" s="68">
        <v>3000001</v>
      </c>
      <c r="E15" s="19" t="s">
        <v>284</v>
      </c>
      <c r="F15" s="69">
        <v>201</v>
      </c>
      <c r="G15" s="19" t="s">
        <v>632</v>
      </c>
      <c r="H15" s="20">
        <v>4.6600779999999995</v>
      </c>
      <c r="I15" s="21">
        <v>19.893091000000005</v>
      </c>
      <c r="J15" s="21">
        <f t="shared" si="0"/>
        <v>1.4811895377533801</v>
      </c>
      <c r="K15" s="21">
        <v>0.42274518302656361</v>
      </c>
      <c r="L15" s="21">
        <v>0.71388784266309813</v>
      </c>
      <c r="M15" s="21">
        <v>0.3445565120637184</v>
      </c>
      <c r="N15" s="22">
        <f t="shared" si="1"/>
        <v>2.1250854531684567E-2</v>
      </c>
      <c r="O15" s="22">
        <f t="shared" si="2"/>
        <v>5.7137074660225572E-2</v>
      </c>
      <c r="P15" s="23">
        <f t="shared" si="3"/>
        <v>7.4457485654360084E-2</v>
      </c>
      <c r="Q15" s="70">
        <v>0</v>
      </c>
      <c r="R15" s="21">
        <v>0</v>
      </c>
      <c r="S15" s="23">
        <f t="shared" si="4"/>
        <v>0</v>
      </c>
    </row>
    <row r="16" spans="1:19" ht="51" x14ac:dyDescent="0.25">
      <c r="A16" s="17"/>
      <c r="B16" s="19">
        <v>5004082</v>
      </c>
      <c r="C16" s="19" t="s">
        <v>622</v>
      </c>
      <c r="D16" s="68">
        <v>3000415</v>
      </c>
      <c r="E16" s="19" t="s">
        <v>610</v>
      </c>
      <c r="F16" s="69">
        <v>86</v>
      </c>
      <c r="G16" s="19" t="s">
        <v>508</v>
      </c>
      <c r="H16" s="20">
        <v>1.0366109999999999</v>
      </c>
      <c r="I16" s="21">
        <v>1.6983670000000002</v>
      </c>
      <c r="J16" s="21">
        <f t="shared" si="0"/>
        <v>0.44197146119040553</v>
      </c>
      <c r="K16" s="21">
        <v>0.19038837058906211</v>
      </c>
      <c r="L16" s="21">
        <v>0.14593248887103982</v>
      </c>
      <c r="M16" s="21">
        <v>0.10565060173030361</v>
      </c>
      <c r="N16" s="22">
        <f t="shared" si="1"/>
        <v>0.11210084191995139</v>
      </c>
      <c r="O16" s="22">
        <f t="shared" si="2"/>
        <v>0.19802602114861034</v>
      </c>
      <c r="P16" s="23">
        <f t="shared" si="3"/>
        <v>0.26023318940512002</v>
      </c>
      <c r="Q16" s="70">
        <v>0</v>
      </c>
      <c r="R16" s="21">
        <v>0</v>
      </c>
      <c r="S16" s="23">
        <f t="shared" si="4"/>
        <v>0</v>
      </c>
    </row>
    <row r="17" spans="1:19" ht="25.5" x14ac:dyDescent="0.25">
      <c r="A17" s="17"/>
      <c r="B17" s="19">
        <v>5004083</v>
      </c>
      <c r="C17" s="19" t="s">
        <v>623</v>
      </c>
      <c r="D17" s="68">
        <v>3000416</v>
      </c>
      <c r="E17" s="19" t="s">
        <v>611</v>
      </c>
      <c r="F17" s="69">
        <v>36</v>
      </c>
      <c r="G17" s="19" t="s">
        <v>541</v>
      </c>
      <c r="H17" s="20">
        <v>1.7817110000000003</v>
      </c>
      <c r="I17" s="21">
        <v>2.4125689999999995</v>
      </c>
      <c r="J17" s="21">
        <f t="shared" si="0"/>
        <v>0.59315211465582252</v>
      </c>
      <c r="K17" s="21">
        <v>0.29351103120279731</v>
      </c>
      <c r="L17" s="21">
        <v>0.14527281770278933</v>
      </c>
      <c r="M17" s="21">
        <v>0.15436826575023588</v>
      </c>
      <c r="N17" s="22">
        <f t="shared" si="1"/>
        <v>0.12165912403035825</v>
      </c>
      <c r="O17" s="22">
        <f t="shared" si="2"/>
        <v>0.1818741138204075</v>
      </c>
      <c r="P17" s="23">
        <f t="shared" si="3"/>
        <v>0.24585912968948148</v>
      </c>
      <c r="Q17" s="70">
        <v>0</v>
      </c>
      <c r="R17" s="21">
        <v>0</v>
      </c>
      <c r="S17" s="23">
        <f t="shared" si="4"/>
        <v>0</v>
      </c>
    </row>
    <row r="18" spans="1:19" ht="25.5" x14ac:dyDescent="0.25">
      <c r="A18" s="17"/>
      <c r="B18" s="19">
        <v>5004084</v>
      </c>
      <c r="C18" s="19" t="s">
        <v>624</v>
      </c>
      <c r="D18" s="68">
        <v>3000416</v>
      </c>
      <c r="E18" s="19" t="s">
        <v>611</v>
      </c>
      <c r="F18" s="69">
        <v>574</v>
      </c>
      <c r="G18" s="19" t="s">
        <v>636</v>
      </c>
      <c r="H18" s="20">
        <v>0.71962599999999977</v>
      </c>
      <c r="I18" s="21">
        <v>0.80755599999999983</v>
      </c>
      <c r="J18" s="21">
        <f t="shared" si="0"/>
        <v>0.23614264790739981</v>
      </c>
      <c r="K18" s="21">
        <v>0.11343549127923325</v>
      </c>
      <c r="L18" s="21">
        <v>7.5326528720324859E-2</v>
      </c>
      <c r="M18" s="21">
        <v>4.7380627907841699E-2</v>
      </c>
      <c r="N18" s="22">
        <f t="shared" si="1"/>
        <v>0.1404676471715067</v>
      </c>
      <c r="O18" s="22">
        <f t="shared" si="2"/>
        <v>0.23374480531326391</v>
      </c>
      <c r="P18" s="23">
        <f t="shared" si="3"/>
        <v>0.2924164366401833</v>
      </c>
      <c r="Q18" s="70">
        <v>0</v>
      </c>
      <c r="R18" s="21">
        <v>0</v>
      </c>
      <c r="S18" s="23">
        <f t="shared" si="4"/>
        <v>0</v>
      </c>
    </row>
    <row r="19" spans="1:19" ht="38.25" x14ac:dyDescent="0.25">
      <c r="A19" s="17"/>
      <c r="B19" s="19">
        <v>5004085</v>
      </c>
      <c r="C19" s="19" t="s">
        <v>625</v>
      </c>
      <c r="D19" s="68">
        <v>3000417</v>
      </c>
      <c r="E19" s="19" t="s">
        <v>612</v>
      </c>
      <c r="F19" s="69">
        <v>36</v>
      </c>
      <c r="G19" s="19" t="s">
        <v>541</v>
      </c>
      <c r="H19" s="20">
        <v>1.9863269999999997</v>
      </c>
      <c r="I19" s="21">
        <v>2.5669299999999997</v>
      </c>
      <c r="J19" s="21">
        <f t="shared" si="0"/>
        <v>0.56482745371613419</v>
      </c>
      <c r="K19" s="21">
        <v>0.26900269092948292</v>
      </c>
      <c r="L19" s="21">
        <v>0.14851769970846362</v>
      </c>
      <c r="M19" s="21">
        <v>0.14730706307818764</v>
      </c>
      <c r="N19" s="22">
        <f t="shared" si="1"/>
        <v>0.10479549147404991</v>
      </c>
      <c r="O19" s="22">
        <f t="shared" si="2"/>
        <v>0.16265359423044126</v>
      </c>
      <c r="P19" s="23">
        <f t="shared" si="3"/>
        <v>0.22004006876546467</v>
      </c>
      <c r="Q19" s="70">
        <v>0</v>
      </c>
      <c r="R19" s="21">
        <v>0</v>
      </c>
      <c r="S19" s="23">
        <f t="shared" si="4"/>
        <v>0</v>
      </c>
    </row>
    <row r="20" spans="1:19" ht="38.25" x14ac:dyDescent="0.25">
      <c r="A20" s="17"/>
      <c r="B20" s="19">
        <v>5004086</v>
      </c>
      <c r="C20" s="19" t="s">
        <v>626</v>
      </c>
      <c r="D20" s="68">
        <v>3000417</v>
      </c>
      <c r="E20" s="19" t="s">
        <v>612</v>
      </c>
      <c r="F20" s="69">
        <v>53</v>
      </c>
      <c r="G20" s="19" t="s">
        <v>635</v>
      </c>
      <c r="H20" s="20">
        <v>4.7941760000000002</v>
      </c>
      <c r="I20" s="21">
        <v>5.224418</v>
      </c>
      <c r="J20" s="21">
        <f t="shared" si="0"/>
        <v>1.3397012557616108</v>
      </c>
      <c r="K20" s="21">
        <v>0.66206329128181096</v>
      </c>
      <c r="L20" s="21">
        <v>0.34038146880629938</v>
      </c>
      <c r="M20" s="21">
        <v>0.33725649567350047</v>
      </c>
      <c r="N20" s="22">
        <f t="shared" si="1"/>
        <v>0.12672479332277986</v>
      </c>
      <c r="O20" s="22">
        <f t="shared" si="2"/>
        <v>0.19187682916797821</v>
      </c>
      <c r="P20" s="23">
        <f t="shared" si="3"/>
        <v>0.25643071740462015</v>
      </c>
      <c r="Q20" s="70">
        <v>0</v>
      </c>
      <c r="R20" s="21">
        <v>0</v>
      </c>
      <c r="S20" s="23">
        <f t="shared" si="4"/>
        <v>0</v>
      </c>
    </row>
    <row r="21" spans="1:19" ht="38.25" x14ac:dyDescent="0.25">
      <c r="A21" s="17"/>
      <c r="B21" s="19">
        <v>5004087</v>
      </c>
      <c r="C21" s="19" t="s">
        <v>627</v>
      </c>
      <c r="D21" s="68">
        <v>3000493</v>
      </c>
      <c r="E21" s="19" t="s">
        <v>613</v>
      </c>
      <c r="F21" s="69">
        <v>269</v>
      </c>
      <c r="G21" s="19" t="s">
        <v>637</v>
      </c>
      <c r="H21" s="20">
        <v>0.98874500000000021</v>
      </c>
      <c r="I21" s="21">
        <v>1.6932200000000002</v>
      </c>
      <c r="J21" s="21">
        <f t="shared" si="0"/>
        <v>0.47691056350049621</v>
      </c>
      <c r="K21" s="21">
        <v>0.21937641390286444</v>
      </c>
      <c r="L21" s="21">
        <v>0.13619627055595629</v>
      </c>
      <c r="M21" s="21">
        <v>0.12133787904167548</v>
      </c>
      <c r="N21" s="22">
        <f t="shared" si="1"/>
        <v>0.12956167178681119</v>
      </c>
      <c r="O21" s="22">
        <f t="shared" si="2"/>
        <v>0.209997923754043</v>
      </c>
      <c r="P21" s="23">
        <f t="shared" si="3"/>
        <v>0.28165894774482714</v>
      </c>
      <c r="Q21" s="70">
        <v>0</v>
      </c>
      <c r="R21" s="21">
        <v>0</v>
      </c>
      <c r="S21" s="23">
        <f t="shared" si="4"/>
        <v>0</v>
      </c>
    </row>
    <row r="22" spans="1:19" ht="38.25" x14ac:dyDescent="0.25">
      <c r="A22" s="17"/>
      <c r="B22" s="19">
        <v>5004088</v>
      </c>
      <c r="C22" s="19" t="s">
        <v>628</v>
      </c>
      <c r="D22" s="68">
        <v>3000493</v>
      </c>
      <c r="E22" s="19" t="s">
        <v>613</v>
      </c>
      <c r="F22" s="69">
        <v>55</v>
      </c>
      <c r="G22" s="19" t="s">
        <v>638</v>
      </c>
      <c r="H22" s="20">
        <v>2.6563029999999999</v>
      </c>
      <c r="I22" s="21">
        <v>3.2650170000000003</v>
      </c>
      <c r="J22" s="21">
        <f t="shared" si="0"/>
        <v>0.88303859560983256</v>
      </c>
      <c r="K22" s="21">
        <v>0.43693893111776561</v>
      </c>
      <c r="L22" s="21">
        <v>0.22903474973281845</v>
      </c>
      <c r="M22" s="21">
        <v>0.2170649147592485</v>
      </c>
      <c r="N22" s="22">
        <f t="shared" si="1"/>
        <v>0.1338243969687648</v>
      </c>
      <c r="O22" s="22">
        <f t="shared" si="2"/>
        <v>0.20397250025056041</v>
      </c>
      <c r="P22" s="23">
        <f t="shared" si="3"/>
        <v>0.2704545169626475</v>
      </c>
      <c r="Q22" s="70">
        <v>0</v>
      </c>
      <c r="R22" s="21">
        <v>0</v>
      </c>
      <c r="S22" s="23">
        <f t="shared" si="4"/>
        <v>0</v>
      </c>
    </row>
    <row r="23" spans="1:19" ht="38.25" x14ac:dyDescent="0.25">
      <c r="A23" s="17"/>
      <c r="B23" s="19">
        <v>5004089</v>
      </c>
      <c r="C23" s="19" t="s">
        <v>629</v>
      </c>
      <c r="D23" s="68">
        <v>3000493</v>
      </c>
      <c r="E23" s="19" t="s">
        <v>613</v>
      </c>
      <c r="F23" s="69">
        <v>6</v>
      </c>
      <c r="G23" s="19" t="s">
        <v>639</v>
      </c>
      <c r="H23" s="20">
        <v>0.53521200000000002</v>
      </c>
      <c r="I23" s="21">
        <v>0.68344000000000005</v>
      </c>
      <c r="J23" s="21">
        <f t="shared" si="0"/>
        <v>0.18349078076062142</v>
      </c>
      <c r="K23" s="21">
        <v>9.1757890535518527E-2</v>
      </c>
      <c r="L23" s="21">
        <v>4.580801900010556E-2</v>
      </c>
      <c r="M23" s="21">
        <v>4.5924871224997332E-2</v>
      </c>
      <c r="N23" s="22">
        <f t="shared" si="1"/>
        <v>0.13425888232400579</v>
      </c>
      <c r="O23" s="22">
        <f t="shared" si="2"/>
        <v>0.20128454514752439</v>
      </c>
      <c r="P23" s="23">
        <f t="shared" si="3"/>
        <v>0.26848118453795711</v>
      </c>
      <c r="Q23" s="70">
        <v>0</v>
      </c>
      <c r="R23" s="21">
        <v>0</v>
      </c>
      <c r="S23" s="23">
        <f t="shared" si="4"/>
        <v>0</v>
      </c>
    </row>
    <row r="24" spans="1:19" ht="38.25" x14ac:dyDescent="0.25">
      <c r="A24" s="17"/>
      <c r="B24" s="19">
        <v>5004090</v>
      </c>
      <c r="C24" s="19" t="s">
        <v>630</v>
      </c>
      <c r="D24" s="68">
        <v>3000493</v>
      </c>
      <c r="E24" s="19" t="s">
        <v>613</v>
      </c>
      <c r="F24" s="69">
        <v>52</v>
      </c>
      <c r="G24" s="19" t="s">
        <v>640</v>
      </c>
      <c r="H24" s="20">
        <v>0.75548400000000004</v>
      </c>
      <c r="I24" s="21">
        <v>0.88414700000000002</v>
      </c>
      <c r="J24" s="21">
        <f t="shared" si="0"/>
        <v>0.24610855712671764</v>
      </c>
      <c r="K24" s="21">
        <v>0.11354396207025275</v>
      </c>
      <c r="L24" s="21">
        <v>6.8177662527887151E-2</v>
      </c>
      <c r="M24" s="21">
        <v>6.4386932528577745E-2</v>
      </c>
      <c r="N24" s="22">
        <f t="shared" si="1"/>
        <v>0.12842204075821412</v>
      </c>
      <c r="O24" s="22">
        <f t="shared" si="2"/>
        <v>0.20553327059656357</v>
      </c>
      <c r="P24" s="23">
        <f t="shared" si="3"/>
        <v>0.27835705728427246</v>
      </c>
      <c r="Q24" s="70">
        <v>0</v>
      </c>
      <c r="R24" s="21">
        <v>0</v>
      </c>
      <c r="S24" s="23">
        <f t="shared" si="4"/>
        <v>0</v>
      </c>
    </row>
    <row r="25" spans="1:19" ht="38.25" x14ac:dyDescent="0.25">
      <c r="A25" s="17"/>
      <c r="B25" s="19">
        <v>5005620</v>
      </c>
      <c r="C25" s="19" t="s">
        <v>631</v>
      </c>
      <c r="D25" s="68">
        <v>3000417</v>
      </c>
      <c r="E25" s="19" t="s">
        <v>612</v>
      </c>
      <c r="F25" s="69">
        <v>51</v>
      </c>
      <c r="G25" s="19" t="s">
        <v>641</v>
      </c>
      <c r="H25" s="20">
        <v>3.9280309999999994</v>
      </c>
      <c r="I25" s="21">
        <v>5.505577999999999</v>
      </c>
      <c r="J25" s="21">
        <f t="shared" si="0"/>
        <v>1.4439022659244074</v>
      </c>
      <c r="K25" s="21">
        <v>0.69684695863179513</v>
      </c>
      <c r="L25" s="21">
        <v>0.37924188672332093</v>
      </c>
      <c r="M25" s="21">
        <v>0.36781342056929134</v>
      </c>
      <c r="N25" s="22">
        <f t="shared" si="1"/>
        <v>0.12657108093497091</v>
      </c>
      <c r="O25" s="22">
        <f t="shared" si="2"/>
        <v>0.19545429114892501</v>
      </c>
      <c r="P25" s="23">
        <f t="shared" si="3"/>
        <v>0.26226170366206919</v>
      </c>
      <c r="Q25" s="70">
        <v>0</v>
      </c>
      <c r="R25" s="21">
        <v>0</v>
      </c>
      <c r="S25" s="23">
        <f t="shared" si="4"/>
        <v>0</v>
      </c>
    </row>
    <row r="26" spans="1:19" ht="15.75" thickBot="1" x14ac:dyDescent="0.3">
      <c r="A26" s="41" t="s">
        <v>302</v>
      </c>
      <c r="B26" s="43"/>
      <c r="C26" s="43"/>
      <c r="D26" s="65"/>
      <c r="E26" s="43"/>
      <c r="F26" s="66"/>
      <c r="G26" s="43"/>
      <c r="H26" s="44">
        <f t="shared" ref="H26:M26" ca="1" si="5">OFFSET(H26,-MATCH("PROYECTOS",$A$8:$A$45,0)-1,0)-(OFFSET(H26,-MATCH("PROYECTOS",$A$8:$A$45,0),0))</f>
        <v>0</v>
      </c>
      <c r="I26" s="45">
        <f t="shared" ca="1" si="5"/>
        <v>2.2909270000000248</v>
      </c>
      <c r="J26" s="45">
        <f t="shared" ca="1" si="5"/>
        <v>5.3616318909917027E-2</v>
      </c>
      <c r="K26" s="45">
        <f t="shared" ca="1" si="5"/>
        <v>0</v>
      </c>
      <c r="L26" s="45">
        <f t="shared" ca="1" si="5"/>
        <v>1.5951799927279353E-2</v>
      </c>
      <c r="M26" s="45">
        <f t="shared" ca="1" si="5"/>
        <v>3.7664518982637674E-2</v>
      </c>
      <c r="N26" s="46">
        <f t="shared" ca="1" si="1"/>
        <v>0</v>
      </c>
      <c r="O26" s="46">
        <f t="shared" ca="1" si="2"/>
        <v>6.9630328366111971E-3</v>
      </c>
      <c r="P26" s="47">
        <f t="shared" ca="1" si="3"/>
        <v>2.3403765772508876E-2</v>
      </c>
      <c r="Q26" s="67"/>
      <c r="R26" s="45"/>
      <c r="S26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topLeftCell="A12" workbookViewId="0">
      <selection activeCell="A32" sqref="A32:L32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35</v>
      </c>
      <c r="B1" s="50" t="s">
        <v>23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644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194.634567</v>
      </c>
      <c r="E6" s="14">
        <v>235.50679400000004</v>
      </c>
      <c r="F6" s="14">
        <v>63.411831371166386</v>
      </c>
      <c r="G6" s="14">
        <v>22.418915275226027</v>
      </c>
      <c r="H6" s="14">
        <v>21.398621819222285</v>
      </c>
      <c r="I6" s="14">
        <v>19.594294276718074</v>
      </c>
      <c r="J6" s="15">
        <v>9.5194346177656444E-2</v>
      </c>
      <c r="K6" s="15">
        <v>0.18605636105108841</v>
      </c>
      <c r="L6" s="16">
        <v>0.26925690887357745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142.36514700000001</v>
      </c>
      <c r="E7" s="38">
        <f ca="1">SUM(E8:OFFSET(E6,MATCH("GOBIERNOS REGIONALES",$A$8:$A$50,0),0))</f>
        <v>155.98601399999998</v>
      </c>
      <c r="F7" s="38">
        <f ca="1">SUM(F8:OFFSET(F6,MATCH("GOBIERNOS REGIONALES",$A$8:$A$50,0),0))</f>
        <v>35.89278798682642</v>
      </c>
      <c r="G7" s="38">
        <f ca="1">SUM(G8:OFFSET(G6,MATCH("GOBIERNOS REGIONALES",$A$8:$A$50,0),0))</f>
        <v>12.403746180018061</v>
      </c>
      <c r="H7" s="38">
        <f ca="1">SUM(H8:OFFSET(H6,MATCH("GOBIERNOS REGIONALES",$A$8:$A$50,0),0))</f>
        <v>11.939953763863855</v>
      </c>
      <c r="I7" s="38">
        <f ca="1">SUM(I8:OFFSET(I6,MATCH("GOBIERNOS REGIONALES",$A$8:$A$50,0),0))</f>
        <v>11.549088042944504</v>
      </c>
      <c r="J7" s="39">
        <f ca="1">IFERROR(G7/E7,0)</f>
        <v>7.9518322585113696E-2</v>
      </c>
      <c r="K7" s="39">
        <f ca="1">IFERROR(SUM(G7,H7)/E7,0)</f>
        <v>0.15606335029422522</v>
      </c>
      <c r="L7" s="40">
        <f ca="1">IFERROR(SUM(G7,H7,I7)/E7,0)</f>
        <v>0.23010260385797424</v>
      </c>
      <c r="M7" s="4"/>
    </row>
    <row r="8" spans="1:13" x14ac:dyDescent="0.25">
      <c r="A8" s="17"/>
      <c r="B8" s="18">
        <v>5</v>
      </c>
      <c r="C8" s="19" t="s">
        <v>108</v>
      </c>
      <c r="D8" s="20">
        <v>18.001536999999999</v>
      </c>
      <c r="E8" s="21">
        <v>19.794319999999999</v>
      </c>
      <c r="F8" s="21">
        <f t="shared" ref="F8:F33" si="0">SUM(G8,H8,I8)</f>
        <v>3.0176407492963335</v>
      </c>
      <c r="G8" s="21">
        <v>1.3500899360715266</v>
      </c>
      <c r="H8" s="21">
        <v>0.8367684645781992</v>
      </c>
      <c r="I8" s="21">
        <v>0.83078234864660772</v>
      </c>
      <c r="J8" s="22">
        <f t="shared" ref="J8:J33" si="1">IFERROR(G8/E8,0)</f>
        <v>6.820592655223956E-2</v>
      </c>
      <c r="K8" s="22">
        <f t="shared" ref="K8:K33" si="2">IFERROR(SUM(G8,H8)/E8,0)</f>
        <v>0.11047908696281185</v>
      </c>
      <c r="L8" s="23">
        <f t="shared" ref="L8:L33" si="3">IFERROR(SUM(G8,H8,I8)/E8,0)</f>
        <v>0.1524498315322948</v>
      </c>
      <c r="M8" s="4"/>
    </row>
    <row r="9" spans="1:13" ht="25.5" x14ac:dyDescent="0.25">
      <c r="A9" s="17"/>
      <c r="B9" s="18">
        <v>50</v>
      </c>
      <c r="C9" s="19" t="s">
        <v>132</v>
      </c>
      <c r="D9" s="20">
        <v>0.77102900000000008</v>
      </c>
      <c r="E9" s="21">
        <v>0.88857499999999989</v>
      </c>
      <c r="F9" s="21">
        <f t="shared" si="0"/>
        <v>0.21812125978601671</v>
      </c>
      <c r="G9" s="21">
        <v>5.7080620094893675E-2</v>
      </c>
      <c r="H9" s="21">
        <v>7.0319120082785957E-2</v>
      </c>
      <c r="I9" s="21">
        <v>9.0721519608337076E-2</v>
      </c>
      <c r="J9" s="22">
        <f t="shared" si="1"/>
        <v>6.4238381785323331E-2</v>
      </c>
      <c r="K9" s="22">
        <f t="shared" si="2"/>
        <v>0.14337533711580863</v>
      </c>
      <c r="L9" s="23">
        <f t="shared" si="3"/>
        <v>0.24547309994768785</v>
      </c>
      <c r="M9" s="4"/>
    </row>
    <row r="10" spans="1:13" ht="25.5" x14ac:dyDescent="0.25">
      <c r="A10" s="17"/>
      <c r="B10" s="18">
        <v>51</v>
      </c>
      <c r="C10" s="19" t="s">
        <v>133</v>
      </c>
      <c r="D10" s="20">
        <v>123.36738299999999</v>
      </c>
      <c r="E10" s="21">
        <v>135.003119</v>
      </c>
      <c r="F10" s="21">
        <f t="shared" si="0"/>
        <v>32.597706087588904</v>
      </c>
      <c r="G10" s="21">
        <v>10.967929983728936</v>
      </c>
      <c r="H10" s="21">
        <v>11.018528229311528</v>
      </c>
      <c r="I10" s="21">
        <v>10.61124787454844</v>
      </c>
      <c r="J10" s="22">
        <f t="shared" si="1"/>
        <v>8.1242048813175469E-2</v>
      </c>
      <c r="K10" s="22">
        <f t="shared" si="2"/>
        <v>0.16285889078637111</v>
      </c>
      <c r="L10" s="23">
        <f t="shared" si="3"/>
        <v>0.24145891094256056</v>
      </c>
      <c r="M10" s="4"/>
    </row>
    <row r="11" spans="1:13" ht="25.5" x14ac:dyDescent="0.25">
      <c r="A11" s="17"/>
      <c r="B11" s="18">
        <v>55</v>
      </c>
      <c r="C11" s="19" t="s">
        <v>135</v>
      </c>
      <c r="D11" s="20">
        <v>6.5198000000000006E-2</v>
      </c>
      <c r="E11" s="21">
        <v>0.14000000000000001</v>
      </c>
      <c r="F11" s="21">
        <f t="shared" si="0"/>
        <v>1.7485609787399881E-2</v>
      </c>
      <c r="G11" s="21">
        <v>1.0768959851702675E-2</v>
      </c>
      <c r="H11" s="21">
        <v>5.3846499213250354E-3</v>
      </c>
      <c r="I11" s="21">
        <v>1.33200001437217E-3</v>
      </c>
      <c r="J11" s="22">
        <f t="shared" si="1"/>
        <v>7.692114179787625E-2</v>
      </c>
      <c r="K11" s="22">
        <f t="shared" si="2"/>
        <v>0.11538292695019792</v>
      </c>
      <c r="L11" s="23">
        <f t="shared" si="3"/>
        <v>0.124897212767142</v>
      </c>
      <c r="M11" s="4"/>
    </row>
    <row r="12" spans="1:13" x14ac:dyDescent="0.25">
      <c r="A12" s="17"/>
      <c r="B12" s="18">
        <v>112</v>
      </c>
      <c r="C12" s="19" t="s">
        <v>144</v>
      </c>
      <c r="D12" s="20">
        <v>0.16</v>
      </c>
      <c r="E12" s="21">
        <v>0.16</v>
      </c>
      <c r="F12" s="21">
        <f t="shared" si="0"/>
        <v>4.1834280367766041E-2</v>
      </c>
      <c r="G12" s="21">
        <v>1.7876680271001533E-2</v>
      </c>
      <c r="H12" s="21">
        <v>8.9532999700168148E-3</v>
      </c>
      <c r="I12" s="21">
        <v>1.5004300126747694E-2</v>
      </c>
      <c r="J12" s="22">
        <f t="shared" si="1"/>
        <v>0.11172925169375958</v>
      </c>
      <c r="K12" s="22">
        <f t="shared" si="2"/>
        <v>0.16768737650636467</v>
      </c>
      <c r="L12" s="23">
        <f t="shared" si="3"/>
        <v>0.26146425229853776</v>
      </c>
      <c r="M12" s="4"/>
    </row>
    <row r="13" spans="1:13" x14ac:dyDescent="0.25">
      <c r="A13" s="34" t="s">
        <v>214</v>
      </c>
      <c r="B13" s="57"/>
      <c r="C13" s="36"/>
      <c r="D13" s="37">
        <f ca="1">SUM(D14:OFFSET(D12,(MATCH("GOBIERNOS LOCALES",$A$8:$A$50,0)-MATCH("GOBIERNOS REGIONALES",$A$8:$A$50,0)),0))</f>
        <v>25.879857999999999</v>
      </c>
      <c r="E13" s="38">
        <f ca="1">SUM(E14:OFFSET(E12,(MATCH("GOBIERNOS LOCALES",$A$8:$A$50,0)-MATCH("GOBIERNOS REGIONALES",$A$8:$A$50,0)),0))</f>
        <v>42.087918999999999</v>
      </c>
      <c r="F13" s="38">
        <f ca="1">SUM(F14:OFFSET(F12,(MATCH("GOBIERNOS LOCALES",$A$8:$A$50,0)-MATCH("GOBIERNOS REGIONALES",$A$8:$A$50,0)),0))</f>
        <v>14.093523928228024</v>
      </c>
      <c r="G13" s="38">
        <f ca="1">SUM(G14:OFFSET(G12,(MATCH("GOBIERNOS LOCALES",$A$8:$A$50,0)-MATCH("GOBIERNOS REGIONALES",$A$8:$A$50,0)),0))</f>
        <v>5.4337777003020165</v>
      </c>
      <c r="H13" s="38">
        <f ca="1">SUM(H14:OFFSET(H12,(MATCH("GOBIERNOS LOCALES",$A$8:$A$50,0)-MATCH("GOBIERNOS REGIONALES",$A$8:$A$50,0)),0))</f>
        <v>4.0634293965376855</v>
      </c>
      <c r="I13" s="38">
        <f ca="1">SUM(I14:OFFSET(I12,(MATCH("GOBIERNOS LOCALES",$A$8:$A$50,0)-MATCH("GOBIERNOS REGIONALES",$A$8:$A$50,0)),0))</f>
        <v>4.5963168313883216</v>
      </c>
      <c r="J13" s="39">
        <f t="shared" ca="1" si="1"/>
        <v>0.12910540196349496</v>
      </c>
      <c r="K13" s="39">
        <f t="shared" ca="1" si="2"/>
        <v>0.22565161981136919</v>
      </c>
      <c r="L13" s="40">
        <f t="shared" ca="1" si="3"/>
        <v>0.33485912972385318</v>
      </c>
      <c r="M13" s="4"/>
    </row>
    <row r="14" spans="1:13" x14ac:dyDescent="0.25">
      <c r="A14" s="17"/>
      <c r="B14" s="18">
        <v>440</v>
      </c>
      <c r="C14" s="19" t="s">
        <v>215</v>
      </c>
      <c r="D14" s="20">
        <v>1.591717</v>
      </c>
      <c r="E14" s="21">
        <v>2.0359470000000002</v>
      </c>
      <c r="F14" s="21">
        <f t="shared" si="0"/>
        <v>0.43536555930040777</v>
      </c>
      <c r="G14" s="21">
        <v>2.9100000858306885E-2</v>
      </c>
      <c r="H14" s="21">
        <v>0.36340125650167465</v>
      </c>
      <c r="I14" s="21">
        <v>4.286430194042623E-2</v>
      </c>
      <c r="J14" s="22">
        <f t="shared" si="1"/>
        <v>1.4293103336337773E-2</v>
      </c>
      <c r="K14" s="22">
        <f t="shared" si="2"/>
        <v>0.1927855967566845</v>
      </c>
      <c r="L14" s="23">
        <f t="shared" si="3"/>
        <v>0.21383933830321111</v>
      </c>
      <c r="M14" s="4"/>
    </row>
    <row r="15" spans="1:13" x14ac:dyDescent="0.25">
      <c r="A15" s="17"/>
      <c r="B15" s="18">
        <v>443</v>
      </c>
      <c r="C15" s="19" t="s">
        <v>218</v>
      </c>
      <c r="D15" s="20">
        <v>0.03</v>
      </c>
      <c r="E15" s="21">
        <v>1.33</v>
      </c>
      <c r="F15" s="21">
        <f t="shared" si="0"/>
        <v>0.35119060453143902</v>
      </c>
      <c r="G15" s="21">
        <v>0.15489555605745409</v>
      </c>
      <c r="H15" s="21">
        <v>0.14192019695474301</v>
      </c>
      <c r="I15" s="21">
        <v>5.4374851519241929E-2</v>
      </c>
      <c r="J15" s="22">
        <f t="shared" si="1"/>
        <v>0.11646282410334893</v>
      </c>
      <c r="K15" s="22">
        <f t="shared" si="2"/>
        <v>0.22316973910691509</v>
      </c>
      <c r="L15" s="23">
        <f t="shared" si="3"/>
        <v>0.26405308611386391</v>
      </c>
      <c r="M15" s="4"/>
    </row>
    <row r="16" spans="1:13" x14ac:dyDescent="0.25">
      <c r="A16" s="17"/>
      <c r="B16" s="18">
        <v>444</v>
      </c>
      <c r="C16" s="19" t="s">
        <v>219</v>
      </c>
      <c r="D16" s="20">
        <v>0.25</v>
      </c>
      <c r="E16" s="21">
        <v>0.26650299999999999</v>
      </c>
      <c r="F16" s="21">
        <f t="shared" si="0"/>
        <v>0</v>
      </c>
      <c r="G16" s="21">
        <v>0</v>
      </c>
      <c r="H16" s="21">
        <v>0</v>
      </c>
      <c r="I16" s="21">
        <v>0</v>
      </c>
      <c r="J16" s="22">
        <f t="shared" si="1"/>
        <v>0</v>
      </c>
      <c r="K16" s="22">
        <f t="shared" si="2"/>
        <v>0</v>
      </c>
      <c r="L16" s="23">
        <f t="shared" si="3"/>
        <v>0</v>
      </c>
      <c r="M16" s="4"/>
    </row>
    <row r="17" spans="1:13" x14ac:dyDescent="0.25">
      <c r="A17" s="17"/>
      <c r="B17" s="18">
        <v>445</v>
      </c>
      <c r="C17" s="19" t="s">
        <v>220</v>
      </c>
      <c r="D17" s="20">
        <v>0.85091200000000011</v>
      </c>
      <c r="E17" s="21">
        <v>1.0689580000000001</v>
      </c>
      <c r="F17" s="21">
        <f t="shared" si="0"/>
        <v>0.30763296063742018</v>
      </c>
      <c r="G17" s="21">
        <v>0.12142558062623721</v>
      </c>
      <c r="H17" s="21">
        <v>8.7802379439381184E-2</v>
      </c>
      <c r="I17" s="21">
        <v>9.8405000571801793E-2</v>
      </c>
      <c r="J17" s="22">
        <f t="shared" si="1"/>
        <v>0.11359247101030835</v>
      </c>
      <c r="K17" s="22">
        <f t="shared" si="2"/>
        <v>0.19573075842607321</v>
      </c>
      <c r="L17" s="23">
        <f t="shared" si="3"/>
        <v>0.28778769665171144</v>
      </c>
      <c r="M17" s="4"/>
    </row>
    <row r="18" spans="1:13" x14ac:dyDescent="0.25">
      <c r="A18" s="17"/>
      <c r="B18" s="18">
        <v>446</v>
      </c>
      <c r="C18" s="19" t="s">
        <v>221</v>
      </c>
      <c r="D18" s="20">
        <v>8.6640920000000001</v>
      </c>
      <c r="E18" s="21">
        <v>11.313898</v>
      </c>
      <c r="F18" s="21">
        <f t="shared" si="0"/>
        <v>4.9765337466014898</v>
      </c>
      <c r="G18" s="21">
        <v>3.2277787742277724</v>
      </c>
      <c r="H18" s="21">
        <v>0.76676532618876081</v>
      </c>
      <c r="I18" s="21">
        <v>0.98198964618495665</v>
      </c>
      <c r="J18" s="22">
        <f t="shared" si="1"/>
        <v>0.28529325385713855</v>
      </c>
      <c r="K18" s="22">
        <f t="shared" si="2"/>
        <v>0.35306523891381497</v>
      </c>
      <c r="L18" s="23">
        <f t="shared" si="3"/>
        <v>0.43986022735943792</v>
      </c>
      <c r="M18" s="4"/>
    </row>
    <row r="19" spans="1:13" x14ac:dyDescent="0.25">
      <c r="A19" s="17"/>
      <c r="B19" s="18">
        <v>447</v>
      </c>
      <c r="C19" s="19" t="s">
        <v>222</v>
      </c>
      <c r="D19" s="20">
        <v>1.8364640000000001</v>
      </c>
      <c r="E19" s="21">
        <v>3.3637490000000003</v>
      </c>
      <c r="F19" s="21">
        <f t="shared" si="0"/>
        <v>1.3407962539058644</v>
      </c>
      <c r="G19" s="21">
        <v>7.3199998587369919E-4</v>
      </c>
      <c r="H19" s="21">
        <v>1.1513386253791396</v>
      </c>
      <c r="I19" s="21">
        <v>0.18872562854085118</v>
      </c>
      <c r="J19" s="22">
        <f t="shared" si="1"/>
        <v>2.1761433028258026E-4</v>
      </c>
      <c r="K19" s="22">
        <f t="shared" si="2"/>
        <v>0.34249601422847337</v>
      </c>
      <c r="L19" s="23">
        <f t="shared" si="3"/>
        <v>0.39860175474028064</v>
      </c>
      <c r="M19" s="4"/>
    </row>
    <row r="20" spans="1:13" x14ac:dyDescent="0.25">
      <c r="A20" s="17"/>
      <c r="B20" s="18">
        <v>448</v>
      </c>
      <c r="C20" s="19" t="s">
        <v>223</v>
      </c>
      <c r="D20" s="20">
        <v>2.1</v>
      </c>
      <c r="E20" s="21">
        <v>2.3826899999999998</v>
      </c>
      <c r="F20" s="21">
        <f t="shared" si="0"/>
        <v>0.98208564997185022</v>
      </c>
      <c r="G20" s="21">
        <v>0.26484200358390808</v>
      </c>
      <c r="H20" s="21">
        <v>0.31221666128840297</v>
      </c>
      <c r="I20" s="21">
        <v>0.40502698509953916</v>
      </c>
      <c r="J20" s="22">
        <f t="shared" si="1"/>
        <v>0.11115252239439798</v>
      </c>
      <c r="K20" s="22">
        <f t="shared" si="2"/>
        <v>0.24218789052386636</v>
      </c>
      <c r="L20" s="23">
        <f t="shared" si="3"/>
        <v>0.4121751675508985</v>
      </c>
      <c r="M20" s="4"/>
    </row>
    <row r="21" spans="1:13" x14ac:dyDescent="0.25">
      <c r="A21" s="17"/>
      <c r="B21" s="18">
        <v>450</v>
      </c>
      <c r="C21" s="19" t="s">
        <v>225</v>
      </c>
      <c r="D21" s="20">
        <v>0</v>
      </c>
      <c r="E21" s="21">
        <v>0.23955899999999999</v>
      </c>
      <c r="F21" s="21">
        <f t="shared" si="0"/>
        <v>0</v>
      </c>
      <c r="G21" s="21">
        <v>0</v>
      </c>
      <c r="H21" s="21">
        <v>0</v>
      </c>
      <c r="I21" s="21">
        <v>0</v>
      </c>
      <c r="J21" s="22">
        <f t="shared" si="1"/>
        <v>0</v>
      </c>
      <c r="K21" s="22">
        <f t="shared" si="2"/>
        <v>0</v>
      </c>
      <c r="L21" s="23">
        <f t="shared" si="3"/>
        <v>0</v>
      </c>
      <c r="M21" s="4"/>
    </row>
    <row r="22" spans="1:13" x14ac:dyDescent="0.25">
      <c r="A22" s="17"/>
      <c r="B22" s="18">
        <v>452</v>
      </c>
      <c r="C22" s="19" t="s">
        <v>227</v>
      </c>
      <c r="D22" s="20">
        <v>0.56008900000000006</v>
      </c>
      <c r="E22" s="21">
        <v>3.32769</v>
      </c>
      <c r="F22" s="21">
        <f t="shared" si="0"/>
        <v>1.65397922948614</v>
      </c>
      <c r="G22" s="21">
        <v>8.2584848933038302E-2</v>
      </c>
      <c r="H22" s="21">
        <v>4.6018130466109142E-2</v>
      </c>
      <c r="I22" s="21">
        <v>1.5253762500869925</v>
      </c>
      <c r="J22" s="22">
        <f t="shared" si="1"/>
        <v>2.4817470657735034E-2</v>
      </c>
      <c r="K22" s="22">
        <f t="shared" si="2"/>
        <v>3.864632204296297E-2</v>
      </c>
      <c r="L22" s="23">
        <f t="shared" si="3"/>
        <v>0.49703524952328493</v>
      </c>
      <c r="M22" s="4"/>
    </row>
    <row r="23" spans="1:13" x14ac:dyDescent="0.25">
      <c r="A23" s="17"/>
      <c r="B23" s="18">
        <v>453</v>
      </c>
      <c r="C23" s="19" t="s">
        <v>228</v>
      </c>
      <c r="D23" s="20">
        <v>2.1076510000000006</v>
      </c>
      <c r="E23" s="21">
        <v>1.15E-2</v>
      </c>
      <c r="F23" s="21">
        <f t="shared" si="0"/>
        <v>0</v>
      </c>
      <c r="G23" s="21">
        <v>0</v>
      </c>
      <c r="H23" s="21">
        <v>0</v>
      </c>
      <c r="I23" s="21">
        <v>0</v>
      </c>
      <c r="J23" s="22">
        <f t="shared" si="1"/>
        <v>0</v>
      </c>
      <c r="K23" s="22">
        <f t="shared" si="2"/>
        <v>0</v>
      </c>
      <c r="L23" s="23">
        <f t="shared" si="3"/>
        <v>0</v>
      </c>
      <c r="M23" s="4"/>
    </row>
    <row r="24" spans="1:13" x14ac:dyDescent="0.25">
      <c r="A24" s="17"/>
      <c r="B24" s="18">
        <v>454</v>
      </c>
      <c r="C24" s="19" t="s">
        <v>229</v>
      </c>
      <c r="D24" s="20">
        <v>1.569</v>
      </c>
      <c r="E24" s="21">
        <v>1.5259109999999998</v>
      </c>
      <c r="F24" s="21">
        <f t="shared" si="0"/>
        <v>0.64957451096415753</v>
      </c>
      <c r="G24" s="21">
        <v>0.29902838909765705</v>
      </c>
      <c r="H24" s="21">
        <v>0.19765629934408935</v>
      </c>
      <c r="I24" s="21">
        <v>0.15288982252241112</v>
      </c>
      <c r="J24" s="22">
        <f t="shared" si="1"/>
        <v>0.19596712331037466</v>
      </c>
      <c r="K24" s="22">
        <f t="shared" si="2"/>
        <v>0.32550043117963401</v>
      </c>
      <c r="L24" s="23">
        <f t="shared" si="3"/>
        <v>0.42569619785436869</v>
      </c>
      <c r="M24" s="4"/>
    </row>
    <row r="25" spans="1:13" x14ac:dyDescent="0.25">
      <c r="A25" s="17"/>
      <c r="B25" s="18">
        <v>455</v>
      </c>
      <c r="C25" s="19" t="s">
        <v>230</v>
      </c>
      <c r="D25" s="20">
        <v>0</v>
      </c>
      <c r="E25" s="21">
        <v>0.15</v>
      </c>
      <c r="F25" s="21">
        <f t="shared" si="0"/>
        <v>6.3509700354188681E-2</v>
      </c>
      <c r="G25" s="21">
        <v>1.4999999664723873E-2</v>
      </c>
      <c r="H25" s="21">
        <v>1.4242700301110744E-2</v>
      </c>
      <c r="I25" s="21">
        <v>3.4267000388354063E-2</v>
      </c>
      <c r="J25" s="22">
        <f t="shared" si="1"/>
        <v>9.9999997764825821E-2</v>
      </c>
      <c r="K25" s="22">
        <f t="shared" si="2"/>
        <v>0.19495133310556412</v>
      </c>
      <c r="L25" s="23">
        <f t="shared" si="3"/>
        <v>0.42339800236125791</v>
      </c>
      <c r="M25" s="4"/>
    </row>
    <row r="26" spans="1:13" x14ac:dyDescent="0.25">
      <c r="A26" s="17"/>
      <c r="B26" s="18">
        <v>456</v>
      </c>
      <c r="C26" s="19" t="s">
        <v>231</v>
      </c>
      <c r="D26" s="20">
        <v>0</v>
      </c>
      <c r="E26" s="21">
        <v>0.81417800000000007</v>
      </c>
      <c r="F26" s="21">
        <f t="shared" si="0"/>
        <v>0.22104699769988656</v>
      </c>
      <c r="G26" s="21">
        <v>0</v>
      </c>
      <c r="H26" s="21">
        <v>8.637999976053834E-2</v>
      </c>
      <c r="I26" s="21">
        <v>0.13466699793934822</v>
      </c>
      <c r="J26" s="22">
        <f t="shared" si="1"/>
        <v>0</v>
      </c>
      <c r="K26" s="22">
        <f t="shared" si="2"/>
        <v>0.10609473574640721</v>
      </c>
      <c r="L26" s="23">
        <f t="shared" si="3"/>
        <v>0.27149713907755618</v>
      </c>
      <c r="M26" s="4"/>
    </row>
    <row r="27" spans="1:13" x14ac:dyDescent="0.25">
      <c r="A27" s="17"/>
      <c r="B27" s="18">
        <v>457</v>
      </c>
      <c r="C27" s="19" t="s">
        <v>232</v>
      </c>
      <c r="D27" s="20">
        <v>5.6999999999999995E-2</v>
      </c>
      <c r="E27" s="21">
        <v>1.3912400000000003</v>
      </c>
      <c r="F27" s="21">
        <f t="shared" si="0"/>
        <v>0.25931604248762596</v>
      </c>
      <c r="G27" s="21">
        <v>0.10606939108402003</v>
      </c>
      <c r="H27" s="21">
        <v>7.5702200723753776E-2</v>
      </c>
      <c r="I27" s="21">
        <v>7.7544450679852162E-2</v>
      </c>
      <c r="J27" s="22">
        <f t="shared" si="1"/>
        <v>7.6240900983309864E-2</v>
      </c>
      <c r="K27" s="22">
        <f t="shared" si="2"/>
        <v>0.13065437437665231</v>
      </c>
      <c r="L27" s="23">
        <f t="shared" si="3"/>
        <v>0.18639202616919145</v>
      </c>
      <c r="M27" s="4"/>
    </row>
    <row r="28" spans="1:13" x14ac:dyDescent="0.25">
      <c r="A28" s="17"/>
      <c r="B28" s="18">
        <v>458</v>
      </c>
      <c r="C28" s="19" t="s">
        <v>233</v>
      </c>
      <c r="D28" s="20">
        <v>2.2999999999999998</v>
      </c>
      <c r="E28" s="21">
        <v>3.5715330000000001</v>
      </c>
      <c r="F28" s="21">
        <f t="shared" si="0"/>
        <v>0.57996501615343732</v>
      </c>
      <c r="G28" s="21">
        <v>0.20087799243628979</v>
      </c>
      <c r="H28" s="21">
        <v>0.12845729106265935</v>
      </c>
      <c r="I28" s="21">
        <v>0.25062973265448818</v>
      </c>
      <c r="J28" s="22">
        <f t="shared" si="1"/>
        <v>5.6244193301948991E-2</v>
      </c>
      <c r="K28" s="22">
        <f t="shared" si="2"/>
        <v>9.2211183124711188E-2</v>
      </c>
      <c r="L28" s="23">
        <f t="shared" si="3"/>
        <v>0.16238545637221813</v>
      </c>
      <c r="M28" s="4"/>
    </row>
    <row r="29" spans="1:13" x14ac:dyDescent="0.25">
      <c r="A29" s="17"/>
      <c r="B29" s="18">
        <v>459</v>
      </c>
      <c r="C29" s="19" t="s">
        <v>234</v>
      </c>
      <c r="D29" s="20">
        <v>2.462933</v>
      </c>
      <c r="E29" s="21">
        <v>6.3207250000000004</v>
      </c>
      <c r="F29" s="21">
        <f t="shared" si="0"/>
        <v>1.5973954252822296</v>
      </c>
      <c r="G29" s="21">
        <v>0.58866150001995265</v>
      </c>
      <c r="H29" s="21">
        <v>0.53468624863307923</v>
      </c>
      <c r="I29" s="21">
        <v>0.47404767662919767</v>
      </c>
      <c r="J29" s="22">
        <f t="shared" si="1"/>
        <v>9.3131958757888156E-2</v>
      </c>
      <c r="K29" s="22">
        <f t="shared" si="2"/>
        <v>0.17772450923794847</v>
      </c>
      <c r="L29" s="23">
        <f t="shared" si="3"/>
        <v>0.25272344949071973</v>
      </c>
      <c r="M29" s="4"/>
    </row>
    <row r="30" spans="1:13" x14ac:dyDescent="0.25">
      <c r="A30" s="17"/>
      <c r="B30" s="18">
        <v>460</v>
      </c>
      <c r="C30" s="19" t="s">
        <v>235</v>
      </c>
      <c r="D30" s="20">
        <v>1.5</v>
      </c>
      <c r="E30" s="21">
        <v>2.6151420000000001</v>
      </c>
      <c r="F30" s="21">
        <f t="shared" si="0"/>
        <v>0.6661212307481037</v>
      </c>
      <c r="G30" s="21">
        <v>0.34278166372678243</v>
      </c>
      <c r="H30" s="21">
        <v>0.1514810804183071</v>
      </c>
      <c r="I30" s="21">
        <v>0.17185848660301417</v>
      </c>
      <c r="J30" s="22">
        <f t="shared" si="1"/>
        <v>0.13107573650944476</v>
      </c>
      <c r="K30" s="22">
        <f t="shared" si="2"/>
        <v>0.18900034649938302</v>
      </c>
      <c r="L30" s="23">
        <f t="shared" si="3"/>
        <v>0.25471704050797384</v>
      </c>
      <c r="M30" s="4"/>
    </row>
    <row r="31" spans="1:13" x14ac:dyDescent="0.25">
      <c r="A31" s="17"/>
      <c r="B31" s="18">
        <v>461</v>
      </c>
      <c r="C31" s="19" t="s">
        <v>236</v>
      </c>
      <c r="D31" s="20">
        <v>0</v>
      </c>
      <c r="E31" s="21">
        <v>3.4999999999999996E-2</v>
      </c>
      <c r="F31" s="21">
        <f t="shared" si="0"/>
        <v>9.0110001037828624E-3</v>
      </c>
      <c r="G31" s="21">
        <v>0</v>
      </c>
      <c r="H31" s="21">
        <v>5.3610000759363174E-3</v>
      </c>
      <c r="I31" s="21">
        <v>3.650000027846545E-3</v>
      </c>
      <c r="J31" s="22">
        <f t="shared" si="1"/>
        <v>0</v>
      </c>
      <c r="K31" s="22">
        <f t="shared" si="2"/>
        <v>0.15317143074103765</v>
      </c>
      <c r="L31" s="23">
        <f t="shared" si="3"/>
        <v>0.25745714582236751</v>
      </c>
      <c r="M31" s="4"/>
    </row>
    <row r="32" spans="1:13" x14ac:dyDescent="0.25">
      <c r="A32" s="17"/>
      <c r="B32" s="18">
        <v>463</v>
      </c>
      <c r="C32" s="19" t="s">
        <v>238</v>
      </c>
      <c r="D32" s="20">
        <v>0</v>
      </c>
      <c r="E32" s="21">
        <v>0.32369599999999998</v>
      </c>
      <c r="F32" s="21">
        <f t="shared" si="0"/>
        <v>0</v>
      </c>
      <c r="G32" s="21">
        <v>0</v>
      </c>
      <c r="H32" s="21">
        <v>0</v>
      </c>
      <c r="I32" s="21">
        <v>0</v>
      </c>
      <c r="J32" s="22">
        <f t="shared" si="1"/>
        <v>0</v>
      </c>
      <c r="K32" s="22">
        <f t="shared" si="2"/>
        <v>0</v>
      </c>
      <c r="L32" s="23">
        <f t="shared" si="3"/>
        <v>0</v>
      </c>
      <c r="M32" s="4"/>
    </row>
    <row r="33" spans="1:13" ht="15.75" thickBot="1" x14ac:dyDescent="0.3">
      <c r="A33" s="41" t="s">
        <v>241</v>
      </c>
      <c r="B33" s="58"/>
      <c r="C33" s="43"/>
      <c r="D33" s="44">
        <v>26.389561999999998</v>
      </c>
      <c r="E33" s="45">
        <v>37.43286100000001</v>
      </c>
      <c r="F33" s="45">
        <f t="shared" si="0"/>
        <v>13.425519456111942</v>
      </c>
      <c r="G33" s="45">
        <v>4.5813913949059497</v>
      </c>
      <c r="H33" s="45">
        <v>5.3952386588207446</v>
      </c>
      <c r="I33" s="45">
        <v>3.4488894023852481</v>
      </c>
      <c r="J33" s="46">
        <f t="shared" si="1"/>
        <v>0.12238956020235665</v>
      </c>
      <c r="K33" s="46">
        <f t="shared" si="2"/>
        <v>0.26652063954520311</v>
      </c>
      <c r="L33" s="47">
        <f t="shared" si="3"/>
        <v>0.35865598026589363</v>
      </c>
      <c r="M33" s="4"/>
    </row>
    <row r="34" spans="1:13" x14ac:dyDescent="0.25">
      <c r="D34" s="5"/>
      <c r="E34" s="5"/>
      <c r="F34" s="5"/>
      <c r="G34" s="5"/>
      <c r="H34" s="5"/>
      <c r="I34" s="5"/>
      <c r="J34" s="4"/>
      <c r="K34" s="4"/>
      <c r="L34" s="4"/>
      <c r="M34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35</v>
      </c>
      <c r="B1" s="51" t="s">
        <v>23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645</v>
      </c>
      <c r="N2" s="72" t="s">
        <v>670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194.634567</v>
      </c>
      <c r="E6" s="14">
        <f ca="1">SUM(E7:OFFSET(E7,50,0))</f>
        <v>235.50679400000004</v>
      </c>
      <c r="F6" s="14">
        <f ca="1">SUM(F7:OFFSET(F7,50,0))</f>
        <v>63.411831371166386</v>
      </c>
      <c r="G6" s="14">
        <f ca="1">SUM(G7:OFFSET(G7,50,0))</f>
        <v>22.418915275226027</v>
      </c>
      <c r="H6" s="14">
        <f ca="1">SUM(H7:OFFSET(H7,50,0))</f>
        <v>21.398621819222285</v>
      </c>
      <c r="I6" s="14">
        <f ca="1">SUM(I7:OFFSET(I7,50,0))</f>
        <v>19.594294276718074</v>
      </c>
      <c r="J6" s="15">
        <f ca="1">IFERROR(G6/E6,0)</f>
        <v>9.5194346177656444E-2</v>
      </c>
      <c r="K6" s="15">
        <f ca="1">IFERROR(SUM(G6,H6)/E6,0)</f>
        <v>0.18605636105108841</v>
      </c>
      <c r="L6" s="16">
        <f ca="1">IFERROR(SUM(G6,H6,I6)/E6,0)</f>
        <v>0.26925690887357745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</v>
      </c>
      <c r="C7" s="19" t="s">
        <v>258</v>
      </c>
      <c r="D7" s="20">
        <v>2.1524390000000002</v>
      </c>
      <c r="E7" s="21">
        <v>2.7582209999999998</v>
      </c>
      <c r="F7" s="21">
        <f t="shared" ref="F7:F30" si="0">SUM(G7,H7,I7)</f>
        <v>0.60332139886691039</v>
      </c>
      <c r="G7" s="21">
        <v>0.10404003075382207</v>
      </c>
      <c r="H7" s="21">
        <v>0.41263478627479344</v>
      </c>
      <c r="I7" s="21">
        <v>8.6646581838294878E-2</v>
      </c>
      <c r="J7" s="22">
        <f t="shared" ref="J7:J30" si="1">IFERROR(G7/E7,0)</f>
        <v>3.7719976301326862E-2</v>
      </c>
      <c r="K7" s="22">
        <f t="shared" ref="K7:K30" si="2">IFERROR(SUM(G7,H7)/E7,0)</f>
        <v>0.18732176175462936</v>
      </c>
      <c r="L7" s="23">
        <f t="shared" ref="L7:L30" si="3">IFERROR(SUM(G7,H7,I7)/E7,0)</f>
        <v>0.21873569915786675</v>
      </c>
      <c r="M7" s="4"/>
      <c r="N7" t="s">
        <v>271</v>
      </c>
      <c r="O7" s="5">
        <v>3.4490472594455923</v>
      </c>
      <c r="P7" s="71">
        <v>0.55667486782915154</v>
      </c>
    </row>
    <row r="8" spans="1:16" x14ac:dyDescent="0.25">
      <c r="A8" s="17"/>
      <c r="B8" s="55">
        <v>2</v>
      </c>
      <c r="C8" s="19" t="s">
        <v>259</v>
      </c>
      <c r="D8" s="20">
        <v>1.0267730000000002</v>
      </c>
      <c r="E8" s="21">
        <v>1.469395</v>
      </c>
      <c r="F8" s="21">
        <f t="shared" si="0"/>
        <v>0.41628777859841648</v>
      </c>
      <c r="G8" s="21">
        <v>0.1871594683470903</v>
      </c>
      <c r="H8" s="21">
        <v>0.11107302038817579</v>
      </c>
      <c r="I8" s="21">
        <v>0.11805528986315039</v>
      </c>
      <c r="J8" s="22">
        <f t="shared" si="1"/>
        <v>0.12737178794475978</v>
      </c>
      <c r="K8" s="22">
        <f t="shared" si="2"/>
        <v>0.20296277633670054</v>
      </c>
      <c r="L8" s="23">
        <f t="shared" si="3"/>
        <v>0.283305563581213</v>
      </c>
      <c r="M8" s="4"/>
      <c r="N8" t="s">
        <v>268</v>
      </c>
      <c r="O8" s="5">
        <v>0.63873882069310639</v>
      </c>
      <c r="P8" s="71">
        <v>0.38167521795043624</v>
      </c>
    </row>
    <row r="9" spans="1:16" x14ac:dyDescent="0.25">
      <c r="A9" s="17"/>
      <c r="B9" s="55">
        <v>3</v>
      </c>
      <c r="C9" s="19" t="s">
        <v>260</v>
      </c>
      <c r="D9" s="20">
        <v>1.6304850000000002</v>
      </c>
      <c r="E9" s="21">
        <v>1.2725930000000003</v>
      </c>
      <c r="F9" s="21">
        <f t="shared" si="0"/>
        <v>0.40857979057000193</v>
      </c>
      <c r="G9" s="21">
        <v>0.13832483076839708</v>
      </c>
      <c r="H9" s="21">
        <v>0.1431432514136759</v>
      </c>
      <c r="I9" s="21">
        <v>0.12711170838792896</v>
      </c>
      <c r="J9" s="22">
        <f t="shared" si="1"/>
        <v>0.10869526295398219</v>
      </c>
      <c r="K9" s="22">
        <f t="shared" si="2"/>
        <v>0.22117682729833726</v>
      </c>
      <c r="L9" s="23">
        <f t="shared" si="3"/>
        <v>0.32106085022470016</v>
      </c>
      <c r="M9" s="4"/>
      <c r="N9" t="s">
        <v>274</v>
      </c>
      <c r="O9" s="5">
        <v>0.85069602968906111</v>
      </c>
      <c r="P9" s="71">
        <v>0.38013903031655816</v>
      </c>
    </row>
    <row r="10" spans="1:16" x14ac:dyDescent="0.25">
      <c r="A10" s="17"/>
      <c r="B10" s="55">
        <v>4</v>
      </c>
      <c r="C10" s="19" t="s">
        <v>261</v>
      </c>
      <c r="D10" s="20">
        <v>0.71815200000000012</v>
      </c>
      <c r="E10" s="21">
        <v>2.2438850000000006</v>
      </c>
      <c r="F10" s="21">
        <f t="shared" si="0"/>
        <v>0.5945758851936489</v>
      </c>
      <c r="G10" s="21">
        <v>0.24940640619388432</v>
      </c>
      <c r="H10" s="21">
        <v>0.2255641367228236</v>
      </c>
      <c r="I10" s="21">
        <v>0.11960534227694097</v>
      </c>
      <c r="J10" s="22">
        <f t="shared" si="1"/>
        <v>0.11114937093205947</v>
      </c>
      <c r="K10" s="22">
        <f t="shared" si="2"/>
        <v>0.21167330006515833</v>
      </c>
      <c r="L10" s="23">
        <f t="shared" si="3"/>
        <v>0.26497609511790876</v>
      </c>
      <c r="M10" s="4"/>
      <c r="N10" t="s">
        <v>265</v>
      </c>
      <c r="O10" s="5">
        <v>13.363323185133595</v>
      </c>
      <c r="P10" s="71">
        <v>0.37897090420456953</v>
      </c>
    </row>
    <row r="11" spans="1:16" x14ac:dyDescent="0.25">
      <c r="A11" s="17"/>
      <c r="B11" s="55">
        <v>5</v>
      </c>
      <c r="C11" s="19" t="s">
        <v>262</v>
      </c>
      <c r="D11" s="20">
        <v>1.8752160000000002</v>
      </c>
      <c r="E11" s="21">
        <v>2.3565299999999998</v>
      </c>
      <c r="F11" s="21">
        <f t="shared" si="0"/>
        <v>0.83904261767293065</v>
      </c>
      <c r="G11" s="21">
        <v>0.31411655600095401</v>
      </c>
      <c r="H11" s="21">
        <v>0.35944952298905264</v>
      </c>
      <c r="I11" s="21">
        <v>0.165476538682924</v>
      </c>
      <c r="J11" s="22">
        <f t="shared" si="1"/>
        <v>0.1332962262313461</v>
      </c>
      <c r="K11" s="22">
        <f t="shared" si="2"/>
        <v>0.28582962193988903</v>
      </c>
      <c r="L11" s="23">
        <f t="shared" si="3"/>
        <v>0.35605004717653954</v>
      </c>
      <c r="M11" s="4"/>
      <c r="N11" t="s">
        <v>266</v>
      </c>
      <c r="O11" s="5">
        <v>1.5069352934806375</v>
      </c>
      <c r="P11" s="71">
        <v>0.37456555700206368</v>
      </c>
    </row>
    <row r="12" spans="1:16" x14ac:dyDescent="0.25">
      <c r="A12" s="17"/>
      <c r="B12" s="55">
        <v>6</v>
      </c>
      <c r="C12" s="19" t="s">
        <v>263</v>
      </c>
      <c r="D12" s="20">
        <v>1.8176639999999999</v>
      </c>
      <c r="E12" s="21">
        <v>2.462342</v>
      </c>
      <c r="F12" s="21">
        <f t="shared" si="0"/>
        <v>0.73790530048279379</v>
      </c>
      <c r="G12" s="21">
        <v>0.30379908032045932</v>
      </c>
      <c r="H12" s="21">
        <v>0.23848207079788608</v>
      </c>
      <c r="I12" s="21">
        <v>0.19562414936444839</v>
      </c>
      <c r="J12" s="22">
        <f t="shared" si="1"/>
        <v>0.12337810114129528</v>
      </c>
      <c r="K12" s="22">
        <f t="shared" si="2"/>
        <v>0.22022982636788285</v>
      </c>
      <c r="L12" s="23">
        <f t="shared" si="3"/>
        <v>0.29967620277069301</v>
      </c>
      <c r="M12" s="4"/>
      <c r="N12" t="s">
        <v>262</v>
      </c>
      <c r="O12" s="5">
        <v>0.83904261767293065</v>
      </c>
      <c r="P12" s="71">
        <v>0.35605004717653954</v>
      </c>
    </row>
    <row r="13" spans="1:16" x14ac:dyDescent="0.25">
      <c r="A13" s="17"/>
      <c r="B13" s="55">
        <v>8</v>
      </c>
      <c r="C13" s="19" t="s">
        <v>265</v>
      </c>
      <c r="D13" s="20">
        <v>28.429281</v>
      </c>
      <c r="E13" s="21">
        <v>35.262134999999994</v>
      </c>
      <c r="F13" s="21">
        <f t="shared" si="0"/>
        <v>13.363323185133595</v>
      </c>
      <c r="G13" s="21">
        <v>5.9284535156184575</v>
      </c>
      <c r="H13" s="21">
        <v>4.5002884843834181</v>
      </c>
      <c r="I13" s="21">
        <v>2.9345811851317194</v>
      </c>
      <c r="J13" s="22">
        <f t="shared" si="1"/>
        <v>0.16812520046271898</v>
      </c>
      <c r="K13" s="22">
        <f t="shared" si="2"/>
        <v>0.29574902370494238</v>
      </c>
      <c r="L13" s="23">
        <f t="shared" si="3"/>
        <v>0.37897090420456953</v>
      </c>
      <c r="M13" s="4"/>
      <c r="N13" t="s">
        <v>267</v>
      </c>
      <c r="O13" s="5">
        <v>1.3720811596836029</v>
      </c>
      <c r="P13" s="71">
        <v>0.34554901763193119</v>
      </c>
    </row>
    <row r="14" spans="1:16" x14ac:dyDescent="0.25">
      <c r="A14" s="17"/>
      <c r="B14" s="55">
        <v>9</v>
      </c>
      <c r="C14" s="19" t="s">
        <v>266</v>
      </c>
      <c r="D14" s="20">
        <v>2.418974</v>
      </c>
      <c r="E14" s="21">
        <v>4.023155</v>
      </c>
      <c r="F14" s="21">
        <f t="shared" si="0"/>
        <v>1.5069352934806375</v>
      </c>
      <c r="G14" s="21">
        <v>6.9254949790774845E-2</v>
      </c>
      <c r="H14" s="21">
        <v>1.2012777850868588</v>
      </c>
      <c r="I14" s="21">
        <v>0.23640255860300385</v>
      </c>
      <c r="J14" s="22">
        <f t="shared" si="1"/>
        <v>1.7214089387750372E-2</v>
      </c>
      <c r="K14" s="22">
        <f t="shared" si="2"/>
        <v>0.315805067137019</v>
      </c>
      <c r="L14" s="23">
        <f t="shared" si="3"/>
        <v>0.37456555700206368</v>
      </c>
      <c r="M14" s="4"/>
      <c r="N14" t="s">
        <v>260</v>
      </c>
      <c r="O14" s="5">
        <v>0.40857979057000193</v>
      </c>
      <c r="P14" s="71">
        <v>0.32106085022470016</v>
      </c>
    </row>
    <row r="15" spans="1:16" x14ac:dyDescent="0.25">
      <c r="A15" s="17"/>
      <c r="B15" s="55">
        <v>10</v>
      </c>
      <c r="C15" s="19" t="s">
        <v>267</v>
      </c>
      <c r="D15" s="20">
        <v>2.9482320000000004</v>
      </c>
      <c r="E15" s="21">
        <v>3.9707279999999998</v>
      </c>
      <c r="F15" s="21">
        <f t="shared" si="0"/>
        <v>1.3720811596836029</v>
      </c>
      <c r="G15" s="21">
        <v>0.38104527433824842</v>
      </c>
      <c r="H15" s="21">
        <v>0.52001083953837224</v>
      </c>
      <c r="I15" s="21">
        <v>0.47102504580698223</v>
      </c>
      <c r="J15" s="22">
        <f t="shared" si="1"/>
        <v>9.5963580063466558E-2</v>
      </c>
      <c r="K15" s="22">
        <f t="shared" si="2"/>
        <v>0.226924663154117</v>
      </c>
      <c r="L15" s="23">
        <f t="shared" si="3"/>
        <v>0.34554901763193119</v>
      </c>
      <c r="M15" s="4"/>
      <c r="N15" t="s">
        <v>263</v>
      </c>
      <c r="O15" s="5">
        <v>0.73790530048279379</v>
      </c>
      <c r="P15" s="71">
        <v>0.29967620277069301</v>
      </c>
    </row>
    <row r="16" spans="1:16" x14ac:dyDescent="0.25">
      <c r="A16" s="17"/>
      <c r="B16" s="55">
        <v>11</v>
      </c>
      <c r="C16" s="19" t="s">
        <v>268</v>
      </c>
      <c r="D16" s="20">
        <v>1.3922099999999999</v>
      </c>
      <c r="E16" s="21">
        <v>1.6735140000000002</v>
      </c>
      <c r="F16" s="21">
        <f t="shared" si="0"/>
        <v>0.63873882069310639</v>
      </c>
      <c r="G16" s="21">
        <v>0.14354009975068038</v>
      </c>
      <c r="H16" s="21">
        <v>0.18458105913668987</v>
      </c>
      <c r="I16" s="21">
        <v>0.31061766180573613</v>
      </c>
      <c r="J16" s="22">
        <f t="shared" si="1"/>
        <v>8.5771675498789002E-2</v>
      </c>
      <c r="K16" s="22">
        <f t="shared" si="2"/>
        <v>0.19606717295903722</v>
      </c>
      <c r="L16" s="23">
        <f t="shared" si="3"/>
        <v>0.38167521795043624</v>
      </c>
      <c r="M16" s="4"/>
      <c r="N16" t="s">
        <v>281</v>
      </c>
      <c r="O16" s="5">
        <v>0.19515585132285196</v>
      </c>
      <c r="P16" s="71">
        <v>0.28352612433348579</v>
      </c>
    </row>
    <row r="17" spans="1:16" x14ac:dyDescent="0.25">
      <c r="A17" s="17"/>
      <c r="B17" s="55">
        <v>12</v>
      </c>
      <c r="C17" s="19" t="s">
        <v>269</v>
      </c>
      <c r="D17" s="20">
        <v>0.69026300000000007</v>
      </c>
      <c r="E17" s="21">
        <v>1.3109179999999998</v>
      </c>
      <c r="F17" s="21">
        <f t="shared" si="0"/>
        <v>0.31678474592786188</v>
      </c>
      <c r="G17" s="21">
        <v>0.11195126212987816</v>
      </c>
      <c r="H17" s="21">
        <v>9.6153252214890017E-2</v>
      </c>
      <c r="I17" s="21">
        <v>0.1086802315830937</v>
      </c>
      <c r="J17" s="22">
        <f t="shared" si="1"/>
        <v>8.5399134141020391E-2</v>
      </c>
      <c r="K17" s="22">
        <f t="shared" si="2"/>
        <v>0.15874716370113784</v>
      </c>
      <c r="L17" s="23">
        <f t="shared" si="3"/>
        <v>0.24165107651879211</v>
      </c>
      <c r="M17" s="4"/>
      <c r="N17" t="s">
        <v>259</v>
      </c>
      <c r="O17" s="5">
        <v>0.41628777859841648</v>
      </c>
      <c r="P17" s="71">
        <v>0.283305563581213</v>
      </c>
    </row>
    <row r="18" spans="1:16" x14ac:dyDescent="0.25">
      <c r="A18" s="17"/>
      <c r="B18" s="55">
        <v>13</v>
      </c>
      <c r="C18" s="19" t="s">
        <v>270</v>
      </c>
      <c r="D18" s="20">
        <v>0.59403600000000001</v>
      </c>
      <c r="E18" s="21">
        <v>1.039072</v>
      </c>
      <c r="F18" s="21">
        <f t="shared" si="0"/>
        <v>0.27784540720676887</v>
      </c>
      <c r="G18" s="21">
        <v>7.7083111493266188E-2</v>
      </c>
      <c r="H18" s="21">
        <v>8.5591667288099416E-2</v>
      </c>
      <c r="I18" s="21">
        <v>0.11517062842540327</v>
      </c>
      <c r="J18" s="22">
        <f t="shared" si="1"/>
        <v>7.4184571899989782E-2</v>
      </c>
      <c r="K18" s="22">
        <f t="shared" si="2"/>
        <v>0.15655775420891488</v>
      </c>
      <c r="L18" s="23">
        <f t="shared" si="3"/>
        <v>0.26739764636788294</v>
      </c>
      <c r="M18" s="4"/>
      <c r="N18" t="s">
        <v>270</v>
      </c>
      <c r="O18" s="5">
        <v>0.27784540720676887</v>
      </c>
      <c r="P18" s="71">
        <v>0.26739764636788294</v>
      </c>
    </row>
    <row r="19" spans="1:16" x14ac:dyDescent="0.25">
      <c r="A19" s="17"/>
      <c r="B19" s="55">
        <v>14</v>
      </c>
      <c r="C19" s="19" t="s">
        <v>271</v>
      </c>
      <c r="D19" s="20">
        <v>3.3491939999999998</v>
      </c>
      <c r="E19" s="21">
        <v>6.1958019999999996</v>
      </c>
      <c r="F19" s="21">
        <f t="shared" si="0"/>
        <v>3.4490472594455923</v>
      </c>
      <c r="G19" s="21">
        <v>0.85242866694170516</v>
      </c>
      <c r="H19" s="21">
        <v>0.53107006601692319</v>
      </c>
      <c r="I19" s="21">
        <v>2.065548526486964</v>
      </c>
      <c r="J19" s="22">
        <f t="shared" si="1"/>
        <v>0.13758165075993475</v>
      </c>
      <c r="K19" s="22">
        <f t="shared" si="2"/>
        <v>0.22329615003168735</v>
      </c>
      <c r="L19" s="23">
        <f t="shared" si="3"/>
        <v>0.55667486782915154</v>
      </c>
      <c r="M19" s="4"/>
      <c r="N19" t="s">
        <v>261</v>
      </c>
      <c r="O19" s="5">
        <v>0.5945758851936489</v>
      </c>
      <c r="P19" s="71">
        <v>0.26497609511790876</v>
      </c>
    </row>
    <row r="20" spans="1:16" x14ac:dyDescent="0.25">
      <c r="A20" s="17"/>
      <c r="B20" s="55">
        <v>15</v>
      </c>
      <c r="C20" s="19" t="s">
        <v>272</v>
      </c>
      <c r="D20" s="20">
        <v>127.48559099999999</v>
      </c>
      <c r="E20" s="21">
        <v>139.27825800000002</v>
      </c>
      <c r="F20" s="21">
        <f t="shared" si="0"/>
        <v>31.335915926747248</v>
      </c>
      <c r="G20" s="21">
        <v>10.595909440770811</v>
      </c>
      <c r="H20" s="21">
        <v>10.586825124378265</v>
      </c>
      <c r="I20" s="21">
        <v>10.153181361598172</v>
      </c>
      <c r="J20" s="22">
        <f t="shared" si="1"/>
        <v>7.6077268576771037E-2</v>
      </c>
      <c r="K20" s="22">
        <f t="shared" si="2"/>
        <v>0.15208931292886413</v>
      </c>
      <c r="L20" s="23">
        <f t="shared" si="3"/>
        <v>0.22498785077242453</v>
      </c>
      <c r="M20" s="4"/>
      <c r="N20" t="s">
        <v>273</v>
      </c>
      <c r="O20" s="5">
        <v>0.55642384087741448</v>
      </c>
      <c r="P20" s="71">
        <v>0.26426908358857415</v>
      </c>
    </row>
    <row r="21" spans="1:16" x14ac:dyDescent="0.25">
      <c r="A21" s="17"/>
      <c r="B21" s="55">
        <v>16</v>
      </c>
      <c r="C21" s="19" t="s">
        <v>273</v>
      </c>
      <c r="D21" s="20">
        <v>2.8741730000000003</v>
      </c>
      <c r="E21" s="21">
        <v>2.1055199999999994</v>
      </c>
      <c r="F21" s="21">
        <f t="shared" si="0"/>
        <v>0.55642384087741448</v>
      </c>
      <c r="G21" s="21">
        <v>0.1976268694479586</v>
      </c>
      <c r="H21" s="21">
        <v>0.16385718052288212</v>
      </c>
      <c r="I21" s="21">
        <v>0.19493979090657376</v>
      </c>
      <c r="J21" s="22">
        <f t="shared" si="1"/>
        <v>9.3861311907727618E-2</v>
      </c>
      <c r="K21" s="22">
        <f t="shared" si="2"/>
        <v>0.1716839782907979</v>
      </c>
      <c r="L21" s="23">
        <f t="shared" si="3"/>
        <v>0.26426908358857415</v>
      </c>
      <c r="M21" s="4"/>
      <c r="N21" t="s">
        <v>276</v>
      </c>
      <c r="O21" s="5">
        <v>0.40149889672647987</v>
      </c>
      <c r="P21" s="71">
        <v>0.26372257538872407</v>
      </c>
    </row>
    <row r="22" spans="1:16" x14ac:dyDescent="0.25">
      <c r="A22" s="17"/>
      <c r="B22" s="55">
        <v>17</v>
      </c>
      <c r="C22" s="19" t="s">
        <v>274</v>
      </c>
      <c r="D22" s="20">
        <v>2.4554400000000003</v>
      </c>
      <c r="E22" s="21">
        <v>2.2378549999999997</v>
      </c>
      <c r="F22" s="21">
        <f t="shared" si="0"/>
        <v>0.85069602968906111</v>
      </c>
      <c r="G22" s="21">
        <v>0.37270068898214959</v>
      </c>
      <c r="H22" s="21">
        <v>0.24193784894850978</v>
      </c>
      <c r="I22" s="21">
        <v>0.23605749175840174</v>
      </c>
      <c r="J22" s="22">
        <f t="shared" si="1"/>
        <v>0.16654371663139464</v>
      </c>
      <c r="K22" s="22">
        <f t="shared" si="2"/>
        <v>0.27465521132095666</v>
      </c>
      <c r="L22" s="23">
        <f t="shared" si="3"/>
        <v>0.38013903031655816</v>
      </c>
      <c r="M22" s="4"/>
      <c r="N22" t="s">
        <v>279</v>
      </c>
      <c r="O22" s="5">
        <v>1.9255248029080576</v>
      </c>
      <c r="P22" s="71">
        <v>0.25825396853755533</v>
      </c>
    </row>
    <row r="23" spans="1:16" x14ac:dyDescent="0.25">
      <c r="A23" s="17"/>
      <c r="B23" s="55">
        <v>18</v>
      </c>
      <c r="C23" s="19" t="s">
        <v>275</v>
      </c>
      <c r="D23" s="20">
        <v>1.0885100000000001</v>
      </c>
      <c r="E23" s="21">
        <v>3.5717319999999995</v>
      </c>
      <c r="F23" s="21">
        <f t="shared" si="0"/>
        <v>0.72372051197839937</v>
      </c>
      <c r="G23" s="21">
        <v>0.40055073929397622</v>
      </c>
      <c r="H23" s="21">
        <v>0.11538085961274192</v>
      </c>
      <c r="I23" s="21">
        <v>0.20778891307168124</v>
      </c>
      <c r="J23" s="22">
        <f t="shared" si="1"/>
        <v>0.11214467919036934</v>
      </c>
      <c r="K23" s="22">
        <f t="shared" si="2"/>
        <v>0.14444857534291997</v>
      </c>
      <c r="L23" s="23">
        <f t="shared" si="3"/>
        <v>0.2026245283740212</v>
      </c>
      <c r="M23" s="4"/>
      <c r="N23" t="s">
        <v>280</v>
      </c>
      <c r="O23" s="5">
        <v>0.91262176848806575</v>
      </c>
      <c r="P23" s="71">
        <v>0.24961708200271648</v>
      </c>
    </row>
    <row r="24" spans="1:16" x14ac:dyDescent="0.25">
      <c r="A24" s="17"/>
      <c r="B24" s="55">
        <v>19</v>
      </c>
      <c r="C24" s="19" t="s">
        <v>276</v>
      </c>
      <c r="D24" s="20">
        <v>0.70750599999999997</v>
      </c>
      <c r="E24" s="21">
        <v>1.5224290000000003</v>
      </c>
      <c r="F24" s="21">
        <f t="shared" si="0"/>
        <v>0.40149889672647987</v>
      </c>
      <c r="G24" s="21">
        <v>6.7883869425713783E-2</v>
      </c>
      <c r="H24" s="21">
        <v>0.13013459980720654</v>
      </c>
      <c r="I24" s="21">
        <v>0.20348042749355955</v>
      </c>
      <c r="J24" s="22">
        <f t="shared" si="1"/>
        <v>4.4589185719474456E-2</v>
      </c>
      <c r="K24" s="22">
        <f t="shared" si="2"/>
        <v>0.1300674574859782</v>
      </c>
      <c r="L24" s="23">
        <f t="shared" si="3"/>
        <v>0.26372257538872407</v>
      </c>
      <c r="M24" s="4"/>
      <c r="N24" t="s">
        <v>282</v>
      </c>
      <c r="O24" s="5">
        <v>0.18224679053071213</v>
      </c>
      <c r="P24" s="71">
        <v>0.24243069556648261</v>
      </c>
    </row>
    <row r="25" spans="1:16" x14ac:dyDescent="0.25">
      <c r="A25" s="17"/>
      <c r="B25" s="55">
        <v>20</v>
      </c>
      <c r="C25" s="19" t="s">
        <v>277</v>
      </c>
      <c r="D25" s="20">
        <v>1.337728</v>
      </c>
      <c r="E25" s="21">
        <v>2.8241459999999998</v>
      </c>
      <c r="F25" s="21">
        <f t="shared" si="0"/>
        <v>0.58642454038817959</v>
      </c>
      <c r="G25" s="21">
        <v>0.25774097994508338</v>
      </c>
      <c r="H25" s="21">
        <v>0.16697241950168973</v>
      </c>
      <c r="I25" s="21">
        <v>0.16171114094140648</v>
      </c>
      <c r="J25" s="22">
        <f t="shared" si="1"/>
        <v>9.1263334099966287E-2</v>
      </c>
      <c r="K25" s="22">
        <f t="shared" si="2"/>
        <v>0.15038648832134499</v>
      </c>
      <c r="L25" s="23">
        <f t="shared" si="3"/>
        <v>0.20764667987709545</v>
      </c>
      <c r="M25" s="4"/>
      <c r="N25" t="s">
        <v>269</v>
      </c>
      <c r="O25" s="5">
        <v>0.31678474592786188</v>
      </c>
      <c r="P25" s="71">
        <v>0.24165107651879211</v>
      </c>
    </row>
    <row r="26" spans="1:16" x14ac:dyDescent="0.25">
      <c r="A26" s="17"/>
      <c r="B26" s="55">
        <v>21</v>
      </c>
      <c r="C26" s="19" t="s">
        <v>278</v>
      </c>
      <c r="D26" s="20">
        <v>3.1020250000000003</v>
      </c>
      <c r="E26" s="21">
        <v>5.3764770000000004</v>
      </c>
      <c r="F26" s="21">
        <f t="shared" si="0"/>
        <v>1.2171337685540493</v>
      </c>
      <c r="G26" s="21">
        <v>0.43650423056897125</v>
      </c>
      <c r="H26" s="21">
        <v>0.38027455678593469</v>
      </c>
      <c r="I26" s="21">
        <v>0.40035498119914337</v>
      </c>
      <c r="J26" s="22">
        <f t="shared" si="1"/>
        <v>8.1187779761537376E-2</v>
      </c>
      <c r="K26" s="22">
        <f t="shared" si="2"/>
        <v>0.1519170987534971</v>
      </c>
      <c r="L26" s="23">
        <f t="shared" si="3"/>
        <v>0.22638128435294139</v>
      </c>
      <c r="M26" s="4"/>
      <c r="N26" t="s">
        <v>278</v>
      </c>
      <c r="O26" s="5">
        <v>1.2171337685540493</v>
      </c>
      <c r="P26" s="71">
        <v>0.22638128435294139</v>
      </c>
    </row>
    <row r="27" spans="1:16" x14ac:dyDescent="0.25">
      <c r="A27" s="17"/>
      <c r="B27" s="55">
        <v>22</v>
      </c>
      <c r="C27" s="19" t="s">
        <v>279</v>
      </c>
      <c r="D27" s="20">
        <v>3.1735440000000001</v>
      </c>
      <c r="E27" s="21">
        <v>7.4559350000000002</v>
      </c>
      <c r="F27" s="21">
        <f t="shared" si="0"/>
        <v>1.9255248029080576</v>
      </c>
      <c r="G27" s="21">
        <v>0.70287873012784985</v>
      </c>
      <c r="H27" s="21">
        <v>0.69368760638462845</v>
      </c>
      <c r="I27" s="21">
        <v>0.52895846639557931</v>
      </c>
      <c r="J27" s="22">
        <f t="shared" si="1"/>
        <v>9.4271037787728815E-2</v>
      </c>
      <c r="K27" s="22">
        <f t="shared" si="2"/>
        <v>0.18730934973447036</v>
      </c>
      <c r="L27" s="23">
        <f t="shared" si="3"/>
        <v>0.25825396853755533</v>
      </c>
      <c r="M27" s="4"/>
      <c r="N27" t="s">
        <v>272</v>
      </c>
      <c r="O27" s="5">
        <v>31.335915926747248</v>
      </c>
      <c r="P27" s="71">
        <v>0.22498785077242453</v>
      </c>
    </row>
    <row r="28" spans="1:16" x14ac:dyDescent="0.25">
      <c r="A28" s="17"/>
      <c r="B28" s="55">
        <v>23</v>
      </c>
      <c r="C28" s="19" t="s">
        <v>280</v>
      </c>
      <c r="D28" s="20">
        <v>2.0885100000000003</v>
      </c>
      <c r="E28" s="21">
        <v>3.6560870000000003</v>
      </c>
      <c r="F28" s="21">
        <f t="shared" si="0"/>
        <v>0.91262176848806575</v>
      </c>
      <c r="G28" s="21">
        <v>0.3924782339745434</v>
      </c>
      <c r="H28" s="21">
        <v>0.18519075040478583</v>
      </c>
      <c r="I28" s="21">
        <v>0.33495278410873652</v>
      </c>
      <c r="J28" s="22">
        <f t="shared" si="1"/>
        <v>0.10734926000791102</v>
      </c>
      <c r="K28" s="22">
        <f t="shared" si="2"/>
        <v>0.15800197981594233</v>
      </c>
      <c r="L28" s="23">
        <f t="shared" si="3"/>
        <v>0.24961708200271648</v>
      </c>
      <c r="M28" s="4"/>
      <c r="N28" t="s">
        <v>258</v>
      </c>
      <c r="O28" s="5">
        <v>0.60332139886691039</v>
      </c>
      <c r="P28" s="71">
        <v>0.21873569915786675</v>
      </c>
    </row>
    <row r="29" spans="1:16" x14ac:dyDescent="0.25">
      <c r="A29" s="17"/>
      <c r="B29" s="55">
        <v>24</v>
      </c>
      <c r="C29" s="19" t="s">
        <v>281</v>
      </c>
      <c r="D29" s="20">
        <v>0.63791299999999995</v>
      </c>
      <c r="E29" s="21">
        <v>0.68831700000000007</v>
      </c>
      <c r="F29" s="21">
        <f t="shared" si="0"/>
        <v>0.19515585132285196</v>
      </c>
      <c r="G29" s="21">
        <v>6.0783450404414907E-2</v>
      </c>
      <c r="H29" s="21">
        <v>6.6629450667278434E-2</v>
      </c>
      <c r="I29" s="21">
        <v>6.7742950251158618E-2</v>
      </c>
      <c r="J29" s="22">
        <f t="shared" si="1"/>
        <v>8.8307350253465922E-2</v>
      </c>
      <c r="K29" s="22">
        <f t="shared" si="2"/>
        <v>0.185107880630136</v>
      </c>
      <c r="L29" s="23">
        <f t="shared" si="3"/>
        <v>0.28352612433348579</v>
      </c>
      <c r="M29" s="4"/>
      <c r="N29" t="s">
        <v>277</v>
      </c>
      <c r="O29" s="5">
        <v>0.58642454038817959</v>
      </c>
      <c r="P29" s="71">
        <v>0.20764667987709545</v>
      </c>
    </row>
    <row r="30" spans="1:16" ht="15.75" thickBot="1" x14ac:dyDescent="0.3">
      <c r="A30" s="24"/>
      <c r="B30" s="56">
        <v>25</v>
      </c>
      <c r="C30" s="26" t="s">
        <v>282</v>
      </c>
      <c r="D30" s="27">
        <v>0.64070799999999994</v>
      </c>
      <c r="E30" s="28">
        <v>0.75174799999999986</v>
      </c>
      <c r="F30" s="28">
        <f t="shared" si="0"/>
        <v>0.18224679053071213</v>
      </c>
      <c r="G30" s="28">
        <v>7.3254789836937562E-2</v>
      </c>
      <c r="H30" s="28">
        <v>5.8411479956703261E-2</v>
      </c>
      <c r="I30" s="28">
        <v>5.0580520737071311E-2</v>
      </c>
      <c r="J30" s="29">
        <f t="shared" si="1"/>
        <v>9.7445939113822155E-2</v>
      </c>
      <c r="K30" s="29">
        <f t="shared" si="2"/>
        <v>0.17514681754210301</v>
      </c>
      <c r="L30" s="30">
        <f t="shared" si="3"/>
        <v>0.24243069556648261</v>
      </c>
      <c r="M30" s="4"/>
      <c r="N30" t="s">
        <v>275</v>
      </c>
      <c r="O30" s="5">
        <v>0.72372051197839937</v>
      </c>
      <c r="P30" s="71">
        <v>0.2026245283740212</v>
      </c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9"/>
  <sheetViews>
    <sheetView topLeftCell="A14" workbookViewId="0">
      <selection activeCell="A14" sqref="A14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35</v>
      </c>
      <c r="B1" s="49" t="s">
        <v>23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646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194.634567</v>
      </c>
      <c r="E6" s="14">
        <v>235.50679400000004</v>
      </c>
      <c r="F6" s="14">
        <v>63.411831371166386</v>
      </c>
      <c r="G6" s="14">
        <v>22.418915275226027</v>
      </c>
      <c r="H6" s="14">
        <v>21.398621819222285</v>
      </c>
      <c r="I6" s="14">
        <v>19.594294276718074</v>
      </c>
      <c r="J6" s="15">
        <v>9.5194346177656444E-2</v>
      </c>
      <c r="K6" s="15">
        <v>0.18605636105108841</v>
      </c>
      <c r="L6" s="16">
        <v>0.26925690887357745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149.10079799999997</v>
      </c>
      <c r="E7" s="38">
        <f ca="1">SUM(E8:OFFSET(E6,MATCH("PROYECTOS",$A$8:$A$50,0),0))</f>
        <v>167.65520400000003</v>
      </c>
      <c r="F7" s="38">
        <f ca="1">SUM(F8:OFFSET(F6,MATCH("PROYECTOS",$A$8:$A$50,0),0))</f>
        <v>39.785099447594234</v>
      </c>
      <c r="G7" s="38">
        <f ca="1">SUM(G8:OFFSET(G6,MATCH("PROYECTOS",$A$8:$A$50,0),0))</f>
        <v>14.044297982138232</v>
      </c>
      <c r="H7" s="38">
        <f ca="1">SUM(H8:OFFSET(H6,MATCH("PROYECTOS",$A$8:$A$50,0),0))</f>
        <v>13.143214219449987</v>
      </c>
      <c r="I7" s="38">
        <f ca="1">SUM(I8:OFFSET(I6,MATCH("PROYECTOS",$A$8:$A$50,0),0))</f>
        <v>12.597587246006015</v>
      </c>
      <c r="J7" s="39">
        <f ca="1">IFERROR(G7/E7,0)</f>
        <v>8.3768935571711986E-2</v>
      </c>
      <c r="K7" s="39">
        <f ca="1">IFERROR(SUM(G7,H7)/E7,0)</f>
        <v>0.16216324666896839</v>
      </c>
      <c r="L7" s="40">
        <f ca="1">IFERROR(SUM(G7,H7,I7)/E7,0)</f>
        <v>0.23730309885038955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8.1089790000000015</v>
      </c>
      <c r="E8" s="21">
        <v>13.273331000000001</v>
      </c>
      <c r="F8" s="21">
        <f t="shared" ref="F8:F16" si="0">SUM(G8,H8,I8)</f>
        <v>4.0934205318101249</v>
      </c>
      <c r="G8" s="21">
        <v>1.5264183880808559</v>
      </c>
      <c r="H8" s="21">
        <v>1.2720321549314804</v>
      </c>
      <c r="I8" s="21">
        <v>1.2949699887977886</v>
      </c>
      <c r="J8" s="22">
        <f t="shared" ref="J8:J17" si="1">IFERROR(G8/E8,0)</f>
        <v>0.11499889425501826</v>
      </c>
      <c r="K8" s="22">
        <f t="shared" ref="K8:K17" si="2">IFERROR(SUM(G8,H8)/E8,0)</f>
        <v>0.21083257420555068</v>
      </c>
      <c r="L8" s="23">
        <f t="shared" ref="L8:L17" si="3">IFERROR(SUM(G8,H8,I8)/E8,0)</f>
        <v>0.30839436851308272</v>
      </c>
      <c r="M8" s="4"/>
    </row>
    <row r="9" spans="1:13" ht="63.75" x14ac:dyDescent="0.25">
      <c r="A9" s="17"/>
      <c r="B9" s="19">
        <v>3000342</v>
      </c>
      <c r="C9" s="19" t="s">
        <v>648</v>
      </c>
      <c r="D9" s="20">
        <v>1.785676</v>
      </c>
      <c r="E9" s="21">
        <v>4.2542249999999999</v>
      </c>
      <c r="F9" s="21">
        <f t="shared" si="0"/>
        <v>0.96185054616580601</v>
      </c>
      <c r="G9" s="21">
        <v>0.41033621596579906</v>
      </c>
      <c r="H9" s="21">
        <v>0.37839027130758041</v>
      </c>
      <c r="I9" s="21">
        <v>0.17312405889242655</v>
      </c>
      <c r="J9" s="22">
        <f t="shared" si="1"/>
        <v>9.6453811438228829E-2</v>
      </c>
      <c r="K9" s="22">
        <f t="shared" si="2"/>
        <v>0.18539839507157696</v>
      </c>
      <c r="L9" s="23">
        <f t="shared" si="3"/>
        <v>0.22609301251480729</v>
      </c>
      <c r="M9" s="4"/>
    </row>
    <row r="10" spans="1:13" ht="38.25" x14ac:dyDescent="0.25">
      <c r="A10" s="17"/>
      <c r="B10" s="19">
        <v>3000469</v>
      </c>
      <c r="C10" s="19" t="s">
        <v>649</v>
      </c>
      <c r="D10" s="20">
        <v>1.0803950000000002</v>
      </c>
      <c r="E10" s="21">
        <v>1.155197</v>
      </c>
      <c r="F10" s="21">
        <f t="shared" si="0"/>
        <v>0.23800734995893436</v>
      </c>
      <c r="G10" s="21">
        <v>0.10453262928058393</v>
      </c>
      <c r="H10" s="21">
        <v>7.4489771403023042E-2</v>
      </c>
      <c r="I10" s="21">
        <v>5.8984949275327381E-2</v>
      </c>
      <c r="J10" s="22">
        <f t="shared" si="1"/>
        <v>9.0489006879851605E-2</v>
      </c>
      <c r="K10" s="22">
        <f t="shared" si="2"/>
        <v>0.15497131717240173</v>
      </c>
      <c r="L10" s="23">
        <f t="shared" si="3"/>
        <v>0.20603182830195574</v>
      </c>
      <c r="M10" s="4"/>
    </row>
    <row r="11" spans="1:13" ht="51" x14ac:dyDescent="0.25">
      <c r="A11" s="17"/>
      <c r="B11" s="19">
        <v>3000470</v>
      </c>
      <c r="C11" s="19" t="s">
        <v>650</v>
      </c>
      <c r="D11" s="20">
        <v>0.99808699999999995</v>
      </c>
      <c r="E11" s="21">
        <v>2.6755230000000005</v>
      </c>
      <c r="F11" s="21">
        <f t="shared" si="0"/>
        <v>0.49270680591871496</v>
      </c>
      <c r="G11" s="21">
        <v>0.24132277275202796</v>
      </c>
      <c r="H11" s="21">
        <v>0.13741195146576501</v>
      </c>
      <c r="I11" s="21">
        <v>0.11397208170092199</v>
      </c>
      <c r="J11" s="22">
        <f t="shared" si="1"/>
        <v>9.0196485977518379E-2</v>
      </c>
      <c r="K11" s="22">
        <f t="shared" si="2"/>
        <v>0.14155539840913081</v>
      </c>
      <c r="L11" s="23">
        <f t="shared" si="3"/>
        <v>0.18415345557437363</v>
      </c>
      <c r="M11" s="4"/>
    </row>
    <row r="12" spans="1:13" ht="51" x14ac:dyDescent="0.25">
      <c r="A12" s="17"/>
      <c r="B12" s="19">
        <v>3000471</v>
      </c>
      <c r="C12" s="19" t="s">
        <v>651</v>
      </c>
      <c r="D12" s="20">
        <v>0.88990899999999995</v>
      </c>
      <c r="E12" s="21">
        <v>0.90341700000000014</v>
      </c>
      <c r="F12" s="21">
        <f t="shared" si="0"/>
        <v>0.23109030872001313</v>
      </c>
      <c r="G12" s="21">
        <v>9.4428301090374589E-2</v>
      </c>
      <c r="H12" s="21">
        <v>6.1307220021262765E-2</v>
      </c>
      <c r="I12" s="21">
        <v>7.5354787608375773E-2</v>
      </c>
      <c r="J12" s="22">
        <f t="shared" si="1"/>
        <v>0.10452349368052026</v>
      </c>
      <c r="K12" s="22">
        <f t="shared" si="2"/>
        <v>0.17238497959595328</v>
      </c>
      <c r="L12" s="23">
        <f t="shared" si="3"/>
        <v>0.25579583815670182</v>
      </c>
      <c r="M12" s="4"/>
    </row>
    <row r="13" spans="1:13" ht="38.25" x14ac:dyDescent="0.25">
      <c r="A13" s="17"/>
      <c r="B13" s="19">
        <v>3000473</v>
      </c>
      <c r="C13" s="19" t="s">
        <v>652</v>
      </c>
      <c r="D13" s="20">
        <v>3.4414270000000005</v>
      </c>
      <c r="E13" s="21">
        <v>6.821631</v>
      </c>
      <c r="F13" s="21">
        <f t="shared" si="0"/>
        <v>1.4127235279920569</v>
      </c>
      <c r="G13" s="21">
        <v>0.57578514477063436</v>
      </c>
      <c r="H13" s="21">
        <v>0.43207057144172722</v>
      </c>
      <c r="I13" s="21">
        <v>0.40486781177969533</v>
      </c>
      <c r="J13" s="22">
        <f t="shared" si="1"/>
        <v>8.4405788699305831E-2</v>
      </c>
      <c r="K13" s="22">
        <f t="shared" si="2"/>
        <v>0.14774409759372231</v>
      </c>
      <c r="L13" s="23">
        <f t="shared" si="3"/>
        <v>0.20709468571256007</v>
      </c>
      <c r="M13" s="4"/>
    </row>
    <row r="14" spans="1:13" ht="51" x14ac:dyDescent="0.25">
      <c r="A14" s="17"/>
      <c r="B14" s="19">
        <v>3000603</v>
      </c>
      <c r="C14" s="19" t="s">
        <v>653</v>
      </c>
      <c r="D14" s="20">
        <v>0.97906999999999977</v>
      </c>
      <c r="E14" s="21">
        <v>1.096616</v>
      </c>
      <c r="F14" s="21">
        <f t="shared" si="0"/>
        <v>0.25558718945092096</v>
      </c>
      <c r="G14" s="21">
        <v>7.2490619563723158E-2</v>
      </c>
      <c r="H14" s="21">
        <v>8.6587250358206802E-2</v>
      </c>
      <c r="I14" s="21">
        <v>9.6509319528991E-2</v>
      </c>
      <c r="J14" s="22">
        <f t="shared" si="1"/>
        <v>6.6103922944515822E-2</v>
      </c>
      <c r="K14" s="22">
        <f t="shared" si="2"/>
        <v>0.14506251041561491</v>
      </c>
      <c r="L14" s="23">
        <f t="shared" si="3"/>
        <v>0.23306899539211626</v>
      </c>
      <c r="M14" s="4"/>
    </row>
    <row r="15" spans="1:13" ht="25.5" x14ac:dyDescent="0.25">
      <c r="A15" s="17"/>
      <c r="B15" s="19">
        <v>3000622</v>
      </c>
      <c r="C15" s="19" t="s">
        <v>654</v>
      </c>
      <c r="D15" s="20">
        <v>10.817360000000001</v>
      </c>
      <c r="E15" s="21">
        <v>11.055301999999999</v>
      </c>
      <c r="F15" s="21">
        <f t="shared" si="0"/>
        <v>1.3447323839354794</v>
      </c>
      <c r="G15" s="21">
        <v>0.62219248880865052</v>
      </c>
      <c r="H15" s="21">
        <v>0.36258583073504269</v>
      </c>
      <c r="I15" s="21">
        <v>0.35995406439178623</v>
      </c>
      <c r="J15" s="22">
        <f t="shared" si="1"/>
        <v>5.6280008344290422E-2</v>
      </c>
      <c r="K15" s="22">
        <f t="shared" si="2"/>
        <v>8.9077468851026714E-2</v>
      </c>
      <c r="L15" s="23">
        <f t="shared" si="3"/>
        <v>0.12163687468107877</v>
      </c>
      <c r="M15" s="4"/>
    </row>
    <row r="16" spans="1:13" ht="51" x14ac:dyDescent="0.25">
      <c r="A16" s="17"/>
      <c r="B16" s="19">
        <v>3000623</v>
      </c>
      <c r="C16" s="19" t="s">
        <v>655</v>
      </c>
      <c r="D16" s="20">
        <v>120.99989499999997</v>
      </c>
      <c r="E16" s="21">
        <v>126.41996200000003</v>
      </c>
      <c r="F16" s="21">
        <f t="shared" si="0"/>
        <v>30.754980803642184</v>
      </c>
      <c r="G16" s="21">
        <v>10.396791421825583</v>
      </c>
      <c r="H16" s="21">
        <v>10.338339197785899</v>
      </c>
      <c r="I16" s="21">
        <v>10.019850184030702</v>
      </c>
      <c r="J16" s="22">
        <f t="shared" si="1"/>
        <v>8.2240108740307807E-2</v>
      </c>
      <c r="K16" s="22">
        <f t="shared" si="2"/>
        <v>0.16401785201937868</v>
      </c>
      <c r="L16" s="23">
        <f t="shared" si="3"/>
        <v>0.24327630159896882</v>
      </c>
      <c r="M16" s="4"/>
    </row>
    <row r="17" spans="1:13" ht="15.75" thickBot="1" x14ac:dyDescent="0.3">
      <c r="A17" s="41" t="s">
        <v>302</v>
      </c>
      <c r="B17" s="43"/>
      <c r="C17" s="43"/>
      <c r="D17" s="44">
        <f ca="1">OFFSET(D17,-MATCH("PROYECTOS",$A$8:$A$50,0)-1,0)-(OFFSET(D17,-MATCH("PROYECTOS",$A$8:$A$50,0),0))</f>
        <v>45.533769000000035</v>
      </c>
      <c r="E17" s="45">
        <f t="shared" ref="E17:I17" ca="1" si="4">OFFSET(E17,-MATCH("PROYECTOS",$A$8:$A$50,0)-1,0)-(OFFSET(E17,-MATCH("PROYECTOS",$A$8:$A$50,0),0))</f>
        <v>67.851590000000016</v>
      </c>
      <c r="F17" s="45">
        <f t="shared" ca="1" si="4"/>
        <v>23.626731923572152</v>
      </c>
      <c r="G17" s="45">
        <f t="shared" ca="1" si="4"/>
        <v>8.3746172930877947</v>
      </c>
      <c r="H17" s="45">
        <f t="shared" ca="1" si="4"/>
        <v>8.2554075997722975</v>
      </c>
      <c r="I17" s="45">
        <f t="shared" ca="1" si="4"/>
        <v>6.9967070307120593</v>
      </c>
      <c r="J17" s="46">
        <f t="shared" ca="1" si="1"/>
        <v>0.12342551284483964</v>
      </c>
      <c r="K17" s="46">
        <f t="shared" ca="1" si="2"/>
        <v>0.24509410749048163</v>
      </c>
      <c r="L17" s="47">
        <f t="shared" ca="1" si="3"/>
        <v>0.34821191255167561</v>
      </c>
      <c r="M17" s="4"/>
    </row>
    <row r="18" spans="1:13" ht="15.75" thickBot="1" x14ac:dyDescent="0.3"/>
    <row r="19" spans="1:13" ht="15.75" thickBot="1" x14ac:dyDescent="0.3">
      <c r="A19" s="89" t="s">
        <v>324</v>
      </c>
      <c r="B19" s="90"/>
      <c r="C19" s="90"/>
      <c r="D19" s="91"/>
    </row>
    <row r="20" spans="1:13" ht="15.75" thickBot="1" x14ac:dyDescent="0.3">
      <c r="A20" s="1" t="s">
        <v>671</v>
      </c>
    </row>
    <row r="21" spans="1:13" ht="45" customHeight="1" x14ac:dyDescent="0.25">
      <c r="A21" s="82" t="s">
        <v>326</v>
      </c>
      <c r="B21" s="83"/>
      <c r="C21" s="83"/>
      <c r="D21" s="94" t="s">
        <v>327</v>
      </c>
    </row>
    <row r="22" spans="1:13" ht="15.75" thickBot="1" x14ac:dyDescent="0.3">
      <c r="A22" s="92"/>
      <c r="B22" s="93"/>
      <c r="C22" s="93"/>
      <c r="D22" s="95"/>
    </row>
    <row r="23" spans="1:13" ht="63.75" x14ac:dyDescent="0.25">
      <c r="A23" s="17"/>
      <c r="B23" s="19">
        <v>3000342</v>
      </c>
      <c r="C23" s="19" t="s">
        <v>648</v>
      </c>
      <c r="D23" s="23">
        <v>0.22609301251480729</v>
      </c>
    </row>
    <row r="24" spans="1:13" ht="38.25" x14ac:dyDescent="0.25">
      <c r="A24" s="17"/>
      <c r="B24" s="19">
        <v>3000469</v>
      </c>
      <c r="C24" s="19" t="s">
        <v>649</v>
      </c>
      <c r="D24" s="23">
        <v>0.20603182830195574</v>
      </c>
    </row>
    <row r="25" spans="1:13" ht="51" x14ac:dyDescent="0.25">
      <c r="A25" s="17"/>
      <c r="B25" s="19">
        <v>3000470</v>
      </c>
      <c r="C25" s="19" t="s">
        <v>650</v>
      </c>
      <c r="D25" s="23">
        <v>0.18415345557437363</v>
      </c>
    </row>
    <row r="26" spans="1:13" ht="38.25" x14ac:dyDescent="0.25">
      <c r="A26" s="17"/>
      <c r="B26" s="19">
        <v>3000473</v>
      </c>
      <c r="C26" s="19" t="s">
        <v>652</v>
      </c>
      <c r="D26" s="23">
        <v>0.20709468571256007</v>
      </c>
    </row>
    <row r="27" spans="1:13" ht="51" x14ac:dyDescent="0.25">
      <c r="A27" s="17"/>
      <c r="B27" s="19">
        <v>3000603</v>
      </c>
      <c r="C27" s="19" t="s">
        <v>653</v>
      </c>
      <c r="D27" s="23">
        <v>0.23306899539211626</v>
      </c>
    </row>
    <row r="28" spans="1:13" ht="25.5" x14ac:dyDescent="0.25">
      <c r="A28" s="17"/>
      <c r="B28" s="19">
        <v>3000622</v>
      </c>
      <c r="C28" s="19" t="s">
        <v>654</v>
      </c>
      <c r="D28" s="23">
        <v>0.12163687468107877</v>
      </c>
    </row>
    <row r="29" spans="1:13" ht="51.75" thickBot="1" x14ac:dyDescent="0.3">
      <c r="A29" s="24"/>
      <c r="B29" s="26">
        <v>3000623</v>
      </c>
      <c r="C29" s="26" t="s">
        <v>655</v>
      </c>
      <c r="D29" s="30">
        <v>0.24327630159896882</v>
      </c>
    </row>
  </sheetData>
  <mergeCells count="10">
    <mergeCell ref="A19:D19"/>
    <mergeCell ref="A21:C22"/>
    <mergeCell ref="D21:D22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1"/>
  <sheetViews>
    <sheetView topLeftCell="A14" workbookViewId="0">
      <selection activeCell="H21" sqref="H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35</v>
      </c>
      <c r="B1" s="49" t="s">
        <v>23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647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194.634567</v>
      </c>
      <c r="I6" s="14">
        <v>235.50679400000004</v>
      </c>
      <c r="J6" s="14">
        <v>63.411831371166386</v>
      </c>
      <c r="K6" s="14">
        <v>22.418915275226027</v>
      </c>
      <c r="L6" s="14">
        <v>21.398621819222285</v>
      </c>
      <c r="M6" s="14">
        <v>19.594294276718074</v>
      </c>
      <c r="N6" s="15">
        <v>9.5194346177656444E-2</v>
      </c>
      <c r="O6" s="15">
        <v>0.18605636105108841</v>
      </c>
      <c r="P6" s="16">
        <v>0.26925690887357745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SUM(H8:OFFSET(H6,MATCH("PROYECTOS",$A$8:$A$40,0),0))</f>
        <v>149.100798</v>
      </c>
      <c r="I7" s="38">
        <f ca="1">SUM(I8:OFFSET(I6,MATCH("PROYECTOS",$A$8:$A$40,0),0))</f>
        <v>167.65520400000005</v>
      </c>
      <c r="J7" s="38">
        <f ca="1">SUM(J8:OFFSET(J6,MATCH("PROYECTOS",$A$8:$A$40,0),0))</f>
        <v>39.785099447594234</v>
      </c>
      <c r="K7" s="38">
        <f ca="1">SUM(K8:OFFSET(K6,MATCH("PROYECTOS",$A$8:$A$40,0),0))</f>
        <v>14.044297982138232</v>
      </c>
      <c r="L7" s="38">
        <f ca="1">SUM(L8:OFFSET(L6,MATCH("PROYECTOS",$A$8:$A$40,0),0))</f>
        <v>13.143214219449987</v>
      </c>
      <c r="M7" s="38">
        <f ca="1">SUM(M8:OFFSET(M6,MATCH("PROYECTOS",$A$8:$A$40,0),0))</f>
        <v>12.597587246006015</v>
      </c>
      <c r="N7" s="39">
        <f ca="1">IFERROR(K7/I7,0)</f>
        <v>8.3768935571711972E-2</v>
      </c>
      <c r="O7" s="39">
        <f ca="1">IFERROR(SUM(K7,L7)/I7,0)</f>
        <v>0.16216324666896836</v>
      </c>
      <c r="P7" s="40">
        <f ca="1">IFERROR(SUM(K7,L7,M7)/I7,0)</f>
        <v>0.23730309885038953</v>
      </c>
      <c r="Q7" s="64"/>
      <c r="R7" s="38"/>
      <c r="S7" s="40"/>
    </row>
    <row r="8" spans="1:19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1</v>
      </c>
      <c r="G8" s="19" t="s">
        <v>539</v>
      </c>
      <c r="H8" s="20">
        <v>8.1089790000000015</v>
      </c>
      <c r="I8" s="21">
        <v>13.273331000000002</v>
      </c>
      <c r="J8" s="21">
        <f t="shared" ref="J8:J20" si="0">SUM(K8,L8,M8)</f>
        <v>4.0934205318101249</v>
      </c>
      <c r="K8" s="21">
        <v>1.5264183880808559</v>
      </c>
      <c r="L8" s="21">
        <v>1.2720321549314804</v>
      </c>
      <c r="M8" s="21">
        <v>1.2949699887977886</v>
      </c>
      <c r="N8" s="22">
        <f t="shared" ref="N8:N21" si="1">IFERROR(K8/I8,0)</f>
        <v>0.11499889425501825</v>
      </c>
      <c r="O8" s="22">
        <f t="shared" ref="O8:O21" si="2">IFERROR(SUM(K8,L8)/I8,0)</f>
        <v>0.21083257420555065</v>
      </c>
      <c r="P8" s="23">
        <f t="shared" ref="P8:P21" si="3">IFERROR(SUM(K8,L8,M8)/I8,0)</f>
        <v>0.30839436851308266</v>
      </c>
      <c r="Q8" s="70">
        <v>11.25</v>
      </c>
      <c r="R8" s="21">
        <v>0</v>
      </c>
      <c r="S8" s="23">
        <f>IFERROR(R8/Q8,0)</f>
        <v>0</v>
      </c>
    </row>
    <row r="9" spans="1:19" ht="51" x14ac:dyDescent="0.25">
      <c r="A9" s="17"/>
      <c r="B9" s="19">
        <v>5003397</v>
      </c>
      <c r="C9" s="19" t="s">
        <v>656</v>
      </c>
      <c r="D9" s="68">
        <v>3000623</v>
      </c>
      <c r="E9" s="19" t="s">
        <v>655</v>
      </c>
      <c r="F9" s="69">
        <v>109</v>
      </c>
      <c r="G9" s="19" t="s">
        <v>667</v>
      </c>
      <c r="H9" s="20">
        <v>80.974508999999998</v>
      </c>
      <c r="I9" s="21">
        <v>81.12223000000003</v>
      </c>
      <c r="J9" s="21">
        <f t="shared" si="0"/>
        <v>19.976202388370666</v>
      </c>
      <c r="K9" s="21">
        <v>6.6195453304089824</v>
      </c>
      <c r="L9" s="21">
        <v>6.6176942307447462</v>
      </c>
      <c r="M9" s="21">
        <v>6.7389628272169375</v>
      </c>
      <c r="N9" s="22">
        <f t="shared" si="1"/>
        <v>8.159964698220179E-2</v>
      </c>
      <c r="O9" s="22">
        <f t="shared" si="2"/>
        <v>0.16317647531575161</v>
      </c>
      <c r="P9" s="23">
        <f t="shared" si="3"/>
        <v>0.24624819101213882</v>
      </c>
      <c r="Q9" s="70">
        <v>0</v>
      </c>
      <c r="R9" s="21">
        <v>0</v>
      </c>
      <c r="S9" s="23">
        <f t="shared" ref="S9:S20" si="4">IFERROR(R9/Q9,0)</f>
        <v>0</v>
      </c>
    </row>
    <row r="10" spans="1:19" ht="51" x14ac:dyDescent="0.25">
      <c r="A10" s="17"/>
      <c r="B10" s="19">
        <v>5003398</v>
      </c>
      <c r="C10" s="19" t="s">
        <v>657</v>
      </c>
      <c r="D10" s="68">
        <v>3000623</v>
      </c>
      <c r="E10" s="19" t="s">
        <v>655</v>
      </c>
      <c r="F10" s="69">
        <v>105</v>
      </c>
      <c r="G10" s="19" t="s">
        <v>668</v>
      </c>
      <c r="H10" s="20">
        <v>18.719506000000003</v>
      </c>
      <c r="I10" s="21">
        <v>19.426215000000003</v>
      </c>
      <c r="J10" s="21">
        <f t="shared" si="0"/>
        <v>3.9941951166583749</v>
      </c>
      <c r="K10" s="21">
        <v>1.7242785793878284</v>
      </c>
      <c r="L10" s="21">
        <v>1.1605977223753143</v>
      </c>
      <c r="M10" s="21">
        <v>1.1093188148952322</v>
      </c>
      <c r="N10" s="22">
        <f t="shared" si="1"/>
        <v>8.8760398224143416E-2</v>
      </c>
      <c r="O10" s="22">
        <f t="shared" si="2"/>
        <v>0.14850429184291136</v>
      </c>
      <c r="P10" s="23">
        <f t="shared" si="3"/>
        <v>0.20560850977189196</v>
      </c>
      <c r="Q10" s="70">
        <v>18</v>
      </c>
      <c r="R10" s="21">
        <v>0</v>
      </c>
      <c r="S10" s="23">
        <f t="shared" si="4"/>
        <v>0</v>
      </c>
    </row>
    <row r="11" spans="1:19" ht="63.75" x14ac:dyDescent="0.25">
      <c r="A11" s="17"/>
      <c r="B11" s="19">
        <v>5004398</v>
      </c>
      <c r="C11" s="19" t="s">
        <v>658</v>
      </c>
      <c r="D11" s="68">
        <v>3000342</v>
      </c>
      <c r="E11" s="19" t="s">
        <v>648</v>
      </c>
      <c r="F11" s="69">
        <v>429</v>
      </c>
      <c r="G11" s="19" t="s">
        <v>634</v>
      </c>
      <c r="H11" s="20">
        <v>1.7856759999999998</v>
      </c>
      <c r="I11" s="21">
        <v>4.2542249999999999</v>
      </c>
      <c r="J11" s="21">
        <f t="shared" si="0"/>
        <v>0.96185054616580601</v>
      </c>
      <c r="K11" s="21">
        <v>0.41033621596579906</v>
      </c>
      <c r="L11" s="21">
        <v>0.37839027130758041</v>
      </c>
      <c r="M11" s="21">
        <v>0.17312405889242655</v>
      </c>
      <c r="N11" s="22">
        <f t="shared" si="1"/>
        <v>9.6453811438228829E-2</v>
      </c>
      <c r="O11" s="22">
        <f t="shared" si="2"/>
        <v>0.18539839507157696</v>
      </c>
      <c r="P11" s="23">
        <f t="shared" si="3"/>
        <v>0.22609301251480729</v>
      </c>
      <c r="Q11" s="70">
        <v>7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5004400</v>
      </c>
      <c r="C12" s="19" t="s">
        <v>659</v>
      </c>
      <c r="D12" s="68">
        <v>3000469</v>
      </c>
      <c r="E12" s="19" t="s">
        <v>649</v>
      </c>
      <c r="F12" s="69">
        <v>201</v>
      </c>
      <c r="G12" s="19" t="s">
        <v>632</v>
      </c>
      <c r="H12" s="20">
        <v>9.2979000000000006E-2</v>
      </c>
      <c r="I12" s="21">
        <v>9.2978999999999992E-2</v>
      </c>
      <c r="J12" s="21">
        <f t="shared" si="0"/>
        <v>0</v>
      </c>
      <c r="K12" s="21">
        <v>0</v>
      </c>
      <c r="L12" s="21">
        <v>0</v>
      </c>
      <c r="M12" s="21">
        <v>0</v>
      </c>
      <c r="N12" s="22">
        <f t="shared" si="1"/>
        <v>0</v>
      </c>
      <c r="O12" s="22">
        <f t="shared" si="2"/>
        <v>0</v>
      </c>
      <c r="P12" s="23">
        <f t="shared" si="3"/>
        <v>0</v>
      </c>
      <c r="Q12" s="70">
        <v>0</v>
      </c>
      <c r="R12" s="21">
        <v>0</v>
      </c>
      <c r="S12" s="23">
        <f t="shared" si="4"/>
        <v>0</v>
      </c>
    </row>
    <row r="13" spans="1:19" ht="51" x14ac:dyDescent="0.25">
      <c r="A13" s="17"/>
      <c r="B13" s="19">
        <v>5004401</v>
      </c>
      <c r="C13" s="19" t="s">
        <v>660</v>
      </c>
      <c r="D13" s="68">
        <v>3000469</v>
      </c>
      <c r="E13" s="19" t="s">
        <v>649</v>
      </c>
      <c r="F13" s="69">
        <v>201</v>
      </c>
      <c r="G13" s="19" t="s">
        <v>632</v>
      </c>
      <c r="H13" s="20">
        <v>0.98741600000000007</v>
      </c>
      <c r="I13" s="21">
        <v>1.0622180000000001</v>
      </c>
      <c r="J13" s="21">
        <f t="shared" si="0"/>
        <v>0.23800734995893436</v>
      </c>
      <c r="K13" s="21">
        <v>0.10453262928058393</v>
      </c>
      <c r="L13" s="21">
        <v>7.4489771403023042E-2</v>
      </c>
      <c r="M13" s="21">
        <v>5.8984949275327381E-2</v>
      </c>
      <c r="N13" s="22">
        <f t="shared" si="1"/>
        <v>9.8409770198381055E-2</v>
      </c>
      <c r="O13" s="22">
        <f t="shared" si="2"/>
        <v>0.16853640277570797</v>
      </c>
      <c r="P13" s="23">
        <f t="shared" si="3"/>
        <v>0.22406638746371679</v>
      </c>
      <c r="Q13" s="70">
        <v>0</v>
      </c>
      <c r="R13" s="21">
        <v>0</v>
      </c>
      <c r="S13" s="23">
        <f t="shared" si="4"/>
        <v>0</v>
      </c>
    </row>
    <row r="14" spans="1:19" ht="63.75" x14ac:dyDescent="0.25">
      <c r="A14" s="17"/>
      <c r="B14" s="19">
        <v>5004457</v>
      </c>
      <c r="C14" s="19" t="s">
        <v>661</v>
      </c>
      <c r="D14" s="68">
        <v>3000622</v>
      </c>
      <c r="E14" s="19" t="s">
        <v>654</v>
      </c>
      <c r="F14" s="69">
        <v>86</v>
      </c>
      <c r="G14" s="19" t="s">
        <v>508</v>
      </c>
      <c r="H14" s="20">
        <v>7.2687200000000001</v>
      </c>
      <c r="I14" s="21">
        <v>7.9404110000000001</v>
      </c>
      <c r="J14" s="21">
        <f t="shared" si="0"/>
        <v>0.60794785944744945</v>
      </c>
      <c r="K14" s="21">
        <v>0.29430635552853346</v>
      </c>
      <c r="L14" s="21">
        <v>0.14837205805815756</v>
      </c>
      <c r="M14" s="21">
        <v>0.16526944586075842</v>
      </c>
      <c r="N14" s="22">
        <f t="shared" si="1"/>
        <v>3.7064373056827089E-2</v>
      </c>
      <c r="O14" s="22">
        <f t="shared" si="2"/>
        <v>5.5750063011434925E-2</v>
      </c>
      <c r="P14" s="23">
        <f t="shared" si="3"/>
        <v>7.6563777296597038E-2</v>
      </c>
      <c r="Q14" s="70">
        <v>0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5004458</v>
      </c>
      <c r="C15" s="19" t="s">
        <v>662</v>
      </c>
      <c r="D15" s="68">
        <v>3000622</v>
      </c>
      <c r="E15" s="19" t="s">
        <v>654</v>
      </c>
      <c r="F15" s="69">
        <v>86</v>
      </c>
      <c r="G15" s="19" t="s">
        <v>508</v>
      </c>
      <c r="H15" s="20">
        <v>2.087904</v>
      </c>
      <c r="I15" s="21">
        <v>1.6883940000000002</v>
      </c>
      <c r="J15" s="21">
        <f t="shared" si="0"/>
        <v>0.41352715966058895</v>
      </c>
      <c r="K15" s="21">
        <v>0.17385327693773434</v>
      </c>
      <c r="L15" s="21">
        <v>0.13107904698699713</v>
      </c>
      <c r="M15" s="21">
        <v>0.10859483573585749</v>
      </c>
      <c r="N15" s="22">
        <f t="shared" si="1"/>
        <v>0.10296961309844403</v>
      </c>
      <c r="O15" s="22">
        <f t="shared" si="2"/>
        <v>0.18060495590764444</v>
      </c>
      <c r="P15" s="23">
        <f t="shared" si="3"/>
        <v>0.24492337668849148</v>
      </c>
      <c r="Q15" s="70">
        <v>0</v>
      </c>
      <c r="R15" s="21">
        <v>0</v>
      </c>
      <c r="S15" s="23">
        <f t="shared" si="4"/>
        <v>0</v>
      </c>
    </row>
    <row r="16" spans="1:19" ht="25.5" x14ac:dyDescent="0.25">
      <c r="A16" s="17"/>
      <c r="B16" s="19">
        <v>5004459</v>
      </c>
      <c r="C16" s="19" t="s">
        <v>663</v>
      </c>
      <c r="D16" s="68">
        <v>3000622</v>
      </c>
      <c r="E16" s="19" t="s">
        <v>654</v>
      </c>
      <c r="F16" s="69">
        <v>59</v>
      </c>
      <c r="G16" s="19" t="s">
        <v>585</v>
      </c>
      <c r="H16" s="20">
        <v>1.460736</v>
      </c>
      <c r="I16" s="21">
        <v>1.4264969999999999</v>
      </c>
      <c r="J16" s="21">
        <f t="shared" si="0"/>
        <v>0.32325736482744105</v>
      </c>
      <c r="K16" s="21">
        <v>0.15403285634238273</v>
      </c>
      <c r="L16" s="21">
        <v>8.3134725689888E-2</v>
      </c>
      <c r="M16" s="21">
        <v>8.6089782795170322E-2</v>
      </c>
      <c r="N16" s="22">
        <f t="shared" si="1"/>
        <v>0.10797979690275041</v>
      </c>
      <c r="O16" s="22">
        <f t="shared" si="2"/>
        <v>0.1662587317269302</v>
      </c>
      <c r="P16" s="23">
        <f t="shared" si="3"/>
        <v>0.22660921461975811</v>
      </c>
      <c r="Q16" s="70">
        <v>4858.3100000000004</v>
      </c>
      <c r="R16" s="21">
        <v>0</v>
      </c>
      <c r="S16" s="23">
        <f t="shared" si="4"/>
        <v>0</v>
      </c>
    </row>
    <row r="17" spans="1:19" ht="38.25" x14ac:dyDescent="0.25">
      <c r="A17" s="17"/>
      <c r="B17" s="19">
        <v>5004460</v>
      </c>
      <c r="C17" s="19" t="s">
        <v>664</v>
      </c>
      <c r="D17" s="68">
        <v>3000473</v>
      </c>
      <c r="E17" s="19" t="s">
        <v>652</v>
      </c>
      <c r="F17" s="69">
        <v>429</v>
      </c>
      <c r="G17" s="19" t="s">
        <v>634</v>
      </c>
      <c r="H17" s="20">
        <v>3.4414270000000009</v>
      </c>
      <c r="I17" s="21">
        <v>6.821631</v>
      </c>
      <c r="J17" s="21">
        <f t="shared" si="0"/>
        <v>1.4127235279920569</v>
      </c>
      <c r="K17" s="21">
        <v>0.57578514477063436</v>
      </c>
      <c r="L17" s="21">
        <v>0.43207057144172722</v>
      </c>
      <c r="M17" s="21">
        <v>0.40486781177969533</v>
      </c>
      <c r="N17" s="22">
        <f t="shared" si="1"/>
        <v>8.4405788699305831E-2</v>
      </c>
      <c r="O17" s="22">
        <f t="shared" si="2"/>
        <v>0.14774409759372231</v>
      </c>
      <c r="P17" s="23">
        <f t="shared" si="3"/>
        <v>0.20709468571256007</v>
      </c>
      <c r="Q17" s="70">
        <v>9</v>
      </c>
      <c r="R17" s="21">
        <v>0</v>
      </c>
      <c r="S17" s="23">
        <f t="shared" si="4"/>
        <v>0</v>
      </c>
    </row>
    <row r="18" spans="1:19" ht="51" x14ac:dyDescent="0.25">
      <c r="A18" s="17"/>
      <c r="B18" s="19">
        <v>5004461</v>
      </c>
      <c r="C18" s="19" t="s">
        <v>665</v>
      </c>
      <c r="D18" s="68">
        <v>3000623</v>
      </c>
      <c r="E18" s="19" t="s">
        <v>655</v>
      </c>
      <c r="F18" s="69">
        <v>416</v>
      </c>
      <c r="G18" s="19" t="s">
        <v>669</v>
      </c>
      <c r="H18" s="20">
        <v>1.02</v>
      </c>
      <c r="I18" s="21">
        <v>1.02</v>
      </c>
      <c r="J18" s="21">
        <f t="shared" si="0"/>
        <v>0.22578263660398079</v>
      </c>
      <c r="K18" s="21">
        <v>0.10951951661263593</v>
      </c>
      <c r="L18" s="21">
        <v>6.9297851405281108E-2</v>
      </c>
      <c r="M18" s="21">
        <v>4.6965268586063758E-2</v>
      </c>
      <c r="N18" s="22">
        <f t="shared" si="1"/>
        <v>0.10737207511042737</v>
      </c>
      <c r="O18" s="22">
        <f t="shared" si="2"/>
        <v>0.17531114511560494</v>
      </c>
      <c r="P18" s="23">
        <f t="shared" si="3"/>
        <v>0.22135552608233411</v>
      </c>
      <c r="Q18" s="70">
        <v>0</v>
      </c>
      <c r="R18" s="21">
        <v>0</v>
      </c>
      <c r="S18" s="23">
        <f t="shared" si="4"/>
        <v>0</v>
      </c>
    </row>
    <row r="19" spans="1:19" ht="51" x14ac:dyDescent="0.25">
      <c r="A19" s="17"/>
      <c r="B19" s="19">
        <v>5004462</v>
      </c>
      <c r="C19" s="19" t="s">
        <v>666</v>
      </c>
      <c r="D19" s="68">
        <v>3000623</v>
      </c>
      <c r="E19" s="19" t="s">
        <v>655</v>
      </c>
      <c r="F19" s="69">
        <v>201</v>
      </c>
      <c r="G19" s="19" t="s">
        <v>632</v>
      </c>
      <c r="H19" s="20">
        <v>20.285879999999999</v>
      </c>
      <c r="I19" s="21">
        <v>24.851517000000005</v>
      </c>
      <c r="J19" s="21">
        <f t="shared" si="0"/>
        <v>6.5588006620091619</v>
      </c>
      <c r="K19" s="21">
        <v>1.9434479954161361</v>
      </c>
      <c r="L19" s="21">
        <v>2.4907493932605576</v>
      </c>
      <c r="M19" s="21">
        <v>2.1246032733324682</v>
      </c>
      <c r="N19" s="22">
        <f t="shared" si="1"/>
        <v>7.8202388828663288E-2</v>
      </c>
      <c r="O19" s="22">
        <f t="shared" si="2"/>
        <v>0.1784276343644009</v>
      </c>
      <c r="P19" s="23">
        <f t="shared" si="3"/>
        <v>0.26391952901745036</v>
      </c>
      <c r="Q19" s="70">
        <v>0</v>
      </c>
      <c r="R19" s="21">
        <v>0</v>
      </c>
      <c r="S19" s="23">
        <f t="shared" si="4"/>
        <v>0</v>
      </c>
    </row>
    <row r="20" spans="1:19" x14ac:dyDescent="0.25">
      <c r="A20" s="17"/>
      <c r="B20" s="19">
        <v>9000000</v>
      </c>
      <c r="C20" s="19" t="s">
        <v>312</v>
      </c>
      <c r="D20" s="68">
        <v>9000000</v>
      </c>
      <c r="E20" s="19" t="s">
        <v>313</v>
      </c>
      <c r="F20" s="69"/>
      <c r="G20" s="19" t="s">
        <v>320</v>
      </c>
      <c r="H20" s="20">
        <v>2.867065999999999</v>
      </c>
      <c r="I20" s="21">
        <v>4.6755559999999994</v>
      </c>
      <c r="J20" s="21">
        <f t="shared" si="0"/>
        <v>0.97938430408964905</v>
      </c>
      <c r="K20" s="21">
        <v>0.40824169340612571</v>
      </c>
      <c r="L20" s="21">
        <v>0.28530642184523458</v>
      </c>
      <c r="M20" s="21">
        <v>0.28583618883828876</v>
      </c>
      <c r="N20" s="22">
        <f t="shared" si="1"/>
        <v>8.7314042095982966E-2</v>
      </c>
      <c r="O20" s="22">
        <f t="shared" si="2"/>
        <v>0.14833489648105175</v>
      </c>
      <c r="P20" s="23">
        <f t="shared" si="3"/>
        <v>0.20946905653352224</v>
      </c>
      <c r="Q20" s="70"/>
      <c r="R20" s="21"/>
      <c r="S20" s="23">
        <f t="shared" si="4"/>
        <v>0</v>
      </c>
    </row>
    <row r="21" spans="1:19" ht="15.75" thickBot="1" x14ac:dyDescent="0.3">
      <c r="A21" s="41" t="s">
        <v>302</v>
      </c>
      <c r="B21" s="43"/>
      <c r="C21" s="43"/>
      <c r="D21" s="65"/>
      <c r="E21" s="43"/>
      <c r="F21" s="66"/>
      <c r="G21" s="43"/>
      <c r="H21" s="44">
        <f t="shared" ref="H21:M21" ca="1" si="5">OFFSET(H21,-MATCH("PROYECTOS",$A$8:$A$40,0)-1,0)-(OFFSET(H21,-MATCH("PROYECTOS",$A$8:$A$40,0),0))</f>
        <v>45.533769000000007</v>
      </c>
      <c r="I21" s="45">
        <f t="shared" ca="1" si="5"/>
        <v>67.851589999999987</v>
      </c>
      <c r="J21" s="45">
        <f t="shared" ca="1" si="5"/>
        <v>23.626731923572152</v>
      </c>
      <c r="K21" s="45">
        <f t="shared" ca="1" si="5"/>
        <v>8.3746172930877947</v>
      </c>
      <c r="L21" s="45">
        <f t="shared" ca="1" si="5"/>
        <v>8.2554075997722975</v>
      </c>
      <c r="M21" s="45">
        <f t="shared" ca="1" si="5"/>
        <v>6.9967070307120593</v>
      </c>
      <c r="N21" s="46">
        <f t="shared" ca="1" si="1"/>
        <v>0.12342551284483969</v>
      </c>
      <c r="O21" s="46">
        <f t="shared" ca="1" si="2"/>
        <v>0.24509410749048174</v>
      </c>
      <c r="P21" s="47">
        <f t="shared" ca="1" si="3"/>
        <v>0.34821191255167572</v>
      </c>
      <c r="Q21" s="67"/>
      <c r="R21" s="45"/>
      <c r="S21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workbookViewId="0">
      <selection activeCell="A11" sqref="A11:L11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36</v>
      </c>
      <c r="B1" s="50" t="s">
        <v>24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672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1151.5703319999998</v>
      </c>
      <c r="E6" s="14">
        <v>1396.9812139999999</v>
      </c>
      <c r="F6" s="14">
        <v>412.25409324982616</v>
      </c>
      <c r="G6" s="14">
        <v>174.25631291614673</v>
      </c>
      <c r="H6" s="14">
        <v>121.27215194540167</v>
      </c>
      <c r="I6" s="14">
        <v>116.72562838827781</v>
      </c>
      <c r="J6" s="15">
        <v>0.12473776395116702</v>
      </c>
      <c r="K6" s="15">
        <v>0.2115479162496085</v>
      </c>
      <c r="L6" s="16">
        <v>0.2951035340478288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69.961853999999988</v>
      </c>
      <c r="E7" s="38">
        <f ca="1">SUM(E8:OFFSET(E6,MATCH("GOBIERNOS REGIONALES",$A$8:$A$50,0),0))</f>
        <v>72.84166900000001</v>
      </c>
      <c r="F7" s="38">
        <f ca="1">SUM(F8:OFFSET(F6,MATCH("GOBIERNOS REGIONALES",$A$8:$A$50,0),0))</f>
        <v>8.8660364104616747</v>
      </c>
      <c r="G7" s="38">
        <f ca="1">SUM(G8:OFFSET(G6,MATCH("GOBIERNOS REGIONALES",$A$8:$A$50,0),0))</f>
        <v>0.78054697893094271</v>
      </c>
      <c r="H7" s="38">
        <f ca="1">SUM(H8:OFFSET(H6,MATCH("GOBIERNOS REGIONALES",$A$8:$A$50,0),0))</f>
        <v>6.5325660637172405</v>
      </c>
      <c r="I7" s="38">
        <f ca="1">SUM(I8:OFFSET(I6,MATCH("GOBIERNOS REGIONALES",$A$8:$A$50,0),0))</f>
        <v>1.5529233678134915</v>
      </c>
      <c r="J7" s="39">
        <f ca="1">IFERROR(G7/E7,0)</f>
        <v>1.0715665767226485E-2</v>
      </c>
      <c r="K7" s="39">
        <f ca="1">IFERROR(SUM(G7,H7)/E7,0)</f>
        <v>0.10039738439612335</v>
      </c>
      <c r="L7" s="40">
        <f ca="1">IFERROR(SUM(G7,H7,I7)/E7,0)</f>
        <v>0.12171654675377734</v>
      </c>
      <c r="M7" s="4"/>
    </row>
    <row r="8" spans="1:13" x14ac:dyDescent="0.25">
      <c r="A8" s="17"/>
      <c r="B8" s="18">
        <v>5</v>
      </c>
      <c r="C8" s="19" t="s">
        <v>108</v>
      </c>
      <c r="D8" s="20">
        <v>69.961853999999988</v>
      </c>
      <c r="E8" s="21">
        <v>72.84166900000001</v>
      </c>
      <c r="F8" s="21">
        <f t="shared" ref="F8:F12" si="0">SUM(G8,H8,I8)</f>
        <v>8.8660364104616747</v>
      </c>
      <c r="G8" s="21">
        <v>0.78054697893094271</v>
      </c>
      <c r="H8" s="21">
        <v>6.5325660637172405</v>
      </c>
      <c r="I8" s="21">
        <v>1.5529233678134915</v>
      </c>
      <c r="J8" s="22">
        <f t="shared" ref="J8:J12" si="1">IFERROR(G8/E8,0)</f>
        <v>1.0715665767226485E-2</v>
      </c>
      <c r="K8" s="22">
        <f t="shared" ref="K8:K12" si="2">IFERROR(SUM(G8,H8)/E8,0)</f>
        <v>0.10039738439612335</v>
      </c>
      <c r="L8" s="23">
        <f t="shared" ref="L8:L12" si="3">IFERROR(SUM(G8,H8,I8)/E8,0)</f>
        <v>0.12171654675377734</v>
      </c>
      <c r="M8" s="4"/>
    </row>
    <row r="9" spans="1:13" x14ac:dyDescent="0.25">
      <c r="A9" s="34" t="s">
        <v>214</v>
      </c>
      <c r="B9" s="57"/>
      <c r="C9" s="36"/>
      <c r="D9" s="37">
        <f ca="1">SUM(D10:OFFSET(D8,(MATCH("GOBIERNOS LOCALES",$A$8:$A$50,0)-MATCH("GOBIERNOS REGIONALES",$A$8:$A$50,0)),0))</f>
        <v>38.476429000000003</v>
      </c>
      <c r="E9" s="38">
        <f ca="1">SUM(E10:OFFSET(E8,(MATCH("GOBIERNOS LOCALES",$A$8:$A$50,0)-MATCH("GOBIERNOS REGIONALES",$A$8:$A$50,0)),0))</f>
        <v>29.375419999999998</v>
      </c>
      <c r="F9" s="38">
        <f ca="1">SUM(F10:OFFSET(F8,(MATCH("GOBIERNOS LOCALES",$A$8:$A$50,0)-MATCH("GOBIERNOS REGIONALES",$A$8:$A$50,0)),0))</f>
        <v>0</v>
      </c>
      <c r="G9" s="38">
        <f ca="1">SUM(G10:OFFSET(G8,(MATCH("GOBIERNOS LOCALES",$A$8:$A$50,0)-MATCH("GOBIERNOS REGIONALES",$A$8:$A$50,0)),0))</f>
        <v>0</v>
      </c>
      <c r="H9" s="38">
        <f ca="1">SUM(H10:OFFSET(H8,(MATCH("GOBIERNOS LOCALES",$A$8:$A$50,0)-MATCH("GOBIERNOS REGIONALES",$A$8:$A$50,0)),0))</f>
        <v>0</v>
      </c>
      <c r="I9" s="38">
        <f ca="1">SUM(I10:OFFSET(I8,(MATCH("GOBIERNOS LOCALES",$A$8:$A$50,0)-MATCH("GOBIERNOS REGIONALES",$A$8:$A$50,0)),0))</f>
        <v>0</v>
      </c>
      <c r="J9" s="39">
        <f t="shared" ca="1" si="1"/>
        <v>0</v>
      </c>
      <c r="K9" s="39">
        <f t="shared" ca="1" si="2"/>
        <v>0</v>
      </c>
      <c r="L9" s="40">
        <f t="shared" ca="1" si="3"/>
        <v>0</v>
      </c>
      <c r="M9" s="4"/>
    </row>
    <row r="10" spans="1:13" x14ac:dyDescent="0.25">
      <c r="A10" s="17"/>
      <c r="B10" s="18">
        <v>444</v>
      </c>
      <c r="C10" s="19" t="s">
        <v>219</v>
      </c>
      <c r="D10" s="20">
        <v>2.3035580000000002</v>
      </c>
      <c r="E10" s="21">
        <v>0.76641599999999999</v>
      </c>
      <c r="F10" s="21">
        <f t="shared" si="0"/>
        <v>0</v>
      </c>
      <c r="G10" s="21">
        <v>0</v>
      </c>
      <c r="H10" s="21">
        <v>0</v>
      </c>
      <c r="I10" s="21">
        <v>0</v>
      </c>
      <c r="J10" s="22">
        <f t="shared" si="1"/>
        <v>0</v>
      </c>
      <c r="K10" s="22">
        <f t="shared" si="2"/>
        <v>0</v>
      </c>
      <c r="L10" s="23">
        <f t="shared" si="3"/>
        <v>0</v>
      </c>
      <c r="M10" s="4"/>
    </row>
    <row r="11" spans="1:13" x14ac:dyDescent="0.25">
      <c r="A11" s="17"/>
      <c r="B11" s="18">
        <v>446</v>
      </c>
      <c r="C11" s="19" t="s">
        <v>221</v>
      </c>
      <c r="D11" s="20">
        <v>36.172871000000001</v>
      </c>
      <c r="E11" s="21">
        <v>28.609003999999999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</row>
    <row r="12" spans="1:13" ht="15.75" thickBot="1" x14ac:dyDescent="0.3">
      <c r="A12" s="41" t="s">
        <v>241</v>
      </c>
      <c r="B12" s="58"/>
      <c r="C12" s="43"/>
      <c r="D12" s="44">
        <v>1043.1320489999976</v>
      </c>
      <c r="E12" s="45">
        <v>1294.7641249999988</v>
      </c>
      <c r="F12" s="45">
        <f t="shared" si="0"/>
        <v>403.38805683936454</v>
      </c>
      <c r="G12" s="45">
        <v>173.47576593721578</v>
      </c>
      <c r="H12" s="45">
        <v>114.73958588168442</v>
      </c>
      <c r="I12" s="45">
        <v>115.17270502046432</v>
      </c>
      <c r="J12" s="46">
        <f t="shared" si="1"/>
        <v>0.13398252437463537</v>
      </c>
      <c r="K12" s="46">
        <f t="shared" si="2"/>
        <v>0.22260066235531548</v>
      </c>
      <c r="L12" s="47">
        <f t="shared" si="3"/>
        <v>0.31155331619909143</v>
      </c>
      <c r="M12" s="4"/>
    </row>
    <row r="13" spans="1:13" x14ac:dyDescent="0.25">
      <c r="D13" s="5"/>
      <c r="E13" s="5"/>
      <c r="F13" s="5"/>
      <c r="G13" s="5"/>
      <c r="H13" s="5"/>
      <c r="I13" s="5"/>
      <c r="J13" s="4"/>
      <c r="K13" s="4"/>
      <c r="L13" s="4"/>
      <c r="M13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36</v>
      </c>
      <c r="B1" s="51" t="s">
        <v>24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673</v>
      </c>
      <c r="N2" s="72" t="s">
        <v>696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1151.5703319999998</v>
      </c>
      <c r="E6" s="14">
        <f ca="1">SUM(E7:OFFSET(E7,50,0))</f>
        <v>1396.9812139999999</v>
      </c>
      <c r="F6" s="14">
        <f ca="1">SUM(F7:OFFSET(F7,50,0))</f>
        <v>412.25409324982616</v>
      </c>
      <c r="G6" s="14">
        <f ca="1">SUM(G7:OFFSET(G7,50,0))</f>
        <v>174.25631291614673</v>
      </c>
      <c r="H6" s="14">
        <f ca="1">SUM(H7:OFFSET(H7,50,0))</f>
        <v>121.27215194540167</v>
      </c>
      <c r="I6" s="14">
        <f ca="1">SUM(I7:OFFSET(I7,50,0))</f>
        <v>116.72562838827781</v>
      </c>
      <c r="J6" s="15">
        <f ca="1">IFERROR(G6/E6,0)</f>
        <v>0.12473776395116702</v>
      </c>
      <c r="K6" s="15">
        <f ca="1">IFERROR(SUM(G6,H6)/E6,0)</f>
        <v>0.2115479162496085</v>
      </c>
      <c r="L6" s="16">
        <f ca="1">IFERROR(SUM(G6,H6,I6)/E6,0)</f>
        <v>0.2951035340478288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</v>
      </c>
      <c r="C7" s="19" t="s">
        <v>258</v>
      </c>
      <c r="D7" s="20">
        <v>5.5799799999999999</v>
      </c>
      <c r="E7" s="21">
        <v>11.514296000000002</v>
      </c>
      <c r="F7" s="21">
        <f t="shared" ref="F7:F31" si="0">SUM(G7,H7,I7)</f>
        <v>1.2732309531966166</v>
      </c>
      <c r="G7" s="21">
        <v>0.3963760308251949</v>
      </c>
      <c r="H7" s="21">
        <v>0.47675879892267403</v>
      </c>
      <c r="I7" s="21">
        <v>0.40009612344874768</v>
      </c>
      <c r="J7" s="22">
        <f t="shared" ref="J7:J31" si="1">IFERROR(G7/E7,0)</f>
        <v>3.4424686565743566E-2</v>
      </c>
      <c r="K7" s="22">
        <f t="shared" ref="K7:K31" si="2">IFERROR(SUM(G7,H7)/E7,0)</f>
        <v>7.5830500600980622E-2</v>
      </c>
      <c r="L7" s="23">
        <f t="shared" ref="L7:L31" si="3">IFERROR(SUM(G7,H7,I7)/E7,0)</f>
        <v>0.11057827184541864</v>
      </c>
      <c r="M7" s="4"/>
      <c r="N7" t="s">
        <v>264</v>
      </c>
      <c r="O7" s="5">
        <v>40.621590938469126</v>
      </c>
      <c r="P7" s="71">
        <v>0.40783662767286555</v>
      </c>
    </row>
    <row r="8" spans="1:16" x14ac:dyDescent="0.25">
      <c r="A8" s="17"/>
      <c r="B8" s="55">
        <v>2</v>
      </c>
      <c r="C8" s="19" t="s">
        <v>259</v>
      </c>
      <c r="D8" s="20">
        <v>14.665741999999995</v>
      </c>
      <c r="E8" s="21">
        <v>22.426615999999992</v>
      </c>
      <c r="F8" s="21">
        <f t="shared" si="0"/>
        <v>6.6228804003192145</v>
      </c>
      <c r="G8" s="21">
        <v>2.5087443850534328</v>
      </c>
      <c r="H8" s="21">
        <v>2.3272440951932367</v>
      </c>
      <c r="I8" s="21">
        <v>1.786891920072545</v>
      </c>
      <c r="J8" s="22">
        <f t="shared" si="1"/>
        <v>0.11186459807638538</v>
      </c>
      <c r="K8" s="22">
        <f t="shared" si="2"/>
        <v>0.21563612094872767</v>
      </c>
      <c r="L8" s="23">
        <f t="shared" si="3"/>
        <v>0.29531340797555977</v>
      </c>
      <c r="M8" s="4"/>
      <c r="N8" t="s">
        <v>282</v>
      </c>
      <c r="O8" s="5">
        <v>5.7400512127751426</v>
      </c>
      <c r="P8" s="71">
        <v>0.33823304583830888</v>
      </c>
    </row>
    <row r="9" spans="1:16" x14ac:dyDescent="0.25">
      <c r="A9" s="17"/>
      <c r="B9" s="55">
        <v>3</v>
      </c>
      <c r="C9" s="19" t="s">
        <v>260</v>
      </c>
      <c r="D9" s="20">
        <v>5.0639189999999985</v>
      </c>
      <c r="E9" s="21">
        <v>11.006107999999998</v>
      </c>
      <c r="F9" s="21">
        <f t="shared" si="0"/>
        <v>1.9228801247299998</v>
      </c>
      <c r="G9" s="21">
        <v>0.62145919163958752</v>
      </c>
      <c r="H9" s="21">
        <v>0.82474726057625958</v>
      </c>
      <c r="I9" s="21">
        <v>0.47667367251415271</v>
      </c>
      <c r="J9" s="22">
        <f t="shared" si="1"/>
        <v>5.6464936709651373E-2</v>
      </c>
      <c r="K9" s="22">
        <f t="shared" si="2"/>
        <v>0.1314003508066473</v>
      </c>
      <c r="L9" s="23">
        <f t="shared" si="3"/>
        <v>0.17471027221702715</v>
      </c>
      <c r="M9" s="4"/>
      <c r="N9" t="s">
        <v>272</v>
      </c>
      <c r="O9" s="5">
        <v>211.18321466491909</v>
      </c>
      <c r="P9" s="71">
        <v>0.33793825416554268</v>
      </c>
    </row>
    <row r="10" spans="1:16" x14ac:dyDescent="0.25">
      <c r="A10" s="17"/>
      <c r="B10" s="55">
        <v>4</v>
      </c>
      <c r="C10" s="19" t="s">
        <v>261</v>
      </c>
      <c r="D10" s="20">
        <v>29.386714000000001</v>
      </c>
      <c r="E10" s="21">
        <v>45.059872999999996</v>
      </c>
      <c r="F10" s="21">
        <f t="shared" si="0"/>
        <v>12.578917773855075</v>
      </c>
      <c r="G10" s="21">
        <v>5.6210933143429429</v>
      </c>
      <c r="H10" s="21">
        <v>3.5090605081902675</v>
      </c>
      <c r="I10" s="21">
        <v>3.4487639513218653</v>
      </c>
      <c r="J10" s="22">
        <f t="shared" si="1"/>
        <v>0.12474720721789304</v>
      </c>
      <c r="K10" s="22">
        <f t="shared" si="2"/>
        <v>0.2026227153932105</v>
      </c>
      <c r="L10" s="23">
        <f t="shared" si="3"/>
        <v>0.2791600804967887</v>
      </c>
      <c r="M10" s="4"/>
      <c r="N10" t="s">
        <v>281</v>
      </c>
      <c r="O10" s="5">
        <v>5.0107058629328094</v>
      </c>
      <c r="P10" s="71">
        <v>0.32753322950921521</v>
      </c>
    </row>
    <row r="11" spans="1:16" x14ac:dyDescent="0.25">
      <c r="A11" s="17"/>
      <c r="B11" s="55">
        <v>5</v>
      </c>
      <c r="C11" s="19" t="s">
        <v>262</v>
      </c>
      <c r="D11" s="20">
        <v>15.941885999999997</v>
      </c>
      <c r="E11" s="21">
        <v>25.327123000000004</v>
      </c>
      <c r="F11" s="21">
        <f t="shared" si="0"/>
        <v>4.4208405044400934</v>
      </c>
      <c r="G11" s="21">
        <v>1.5700511871618801</v>
      </c>
      <c r="H11" s="21">
        <v>1.6094053102606267</v>
      </c>
      <c r="I11" s="21">
        <v>1.2413840070175866</v>
      </c>
      <c r="J11" s="22">
        <f t="shared" si="1"/>
        <v>6.1990901499624725E-2</v>
      </c>
      <c r="K11" s="22">
        <f t="shared" si="2"/>
        <v>0.12553563614084814</v>
      </c>
      <c r="L11" s="23">
        <f t="shared" si="3"/>
        <v>0.17454965194586422</v>
      </c>
      <c r="M11" s="4"/>
      <c r="N11" t="s">
        <v>274</v>
      </c>
      <c r="O11" s="5">
        <v>1.8750397792864533</v>
      </c>
      <c r="P11" s="71">
        <v>0.30092531838610731</v>
      </c>
    </row>
    <row r="12" spans="1:16" x14ac:dyDescent="0.25">
      <c r="A12" s="17"/>
      <c r="B12" s="55">
        <v>6</v>
      </c>
      <c r="C12" s="19" t="s">
        <v>263</v>
      </c>
      <c r="D12" s="20">
        <v>12.467813000000005</v>
      </c>
      <c r="E12" s="21">
        <v>19.383004000000003</v>
      </c>
      <c r="F12" s="21">
        <f t="shared" si="0"/>
        <v>4.9613934650155898</v>
      </c>
      <c r="G12" s="21">
        <v>1.7143269057378347</v>
      </c>
      <c r="H12" s="21">
        <v>1.7942245739241116</v>
      </c>
      <c r="I12" s="21">
        <v>1.4528419853536434</v>
      </c>
      <c r="J12" s="22">
        <f t="shared" si="1"/>
        <v>8.8444851259269944E-2</v>
      </c>
      <c r="K12" s="22">
        <f t="shared" si="2"/>
        <v>0.18101175027678609</v>
      </c>
      <c r="L12" s="23">
        <f t="shared" si="3"/>
        <v>0.25596617866949772</v>
      </c>
      <c r="M12" s="4"/>
      <c r="N12" t="s">
        <v>259</v>
      </c>
      <c r="O12" s="5">
        <v>6.6228804003192145</v>
      </c>
      <c r="P12" s="71">
        <v>0.29531340797555977</v>
      </c>
    </row>
    <row r="13" spans="1:16" x14ac:dyDescent="0.25">
      <c r="A13" s="17"/>
      <c r="B13" s="55">
        <v>7</v>
      </c>
      <c r="C13" s="19" t="s">
        <v>264</v>
      </c>
      <c r="D13" s="20">
        <v>79.443276999999995</v>
      </c>
      <c r="E13" s="21">
        <v>99.602606000000009</v>
      </c>
      <c r="F13" s="21">
        <f t="shared" si="0"/>
        <v>40.621590938469126</v>
      </c>
      <c r="G13" s="21">
        <v>21.599924606445711</v>
      </c>
      <c r="H13" s="21">
        <v>10.165108381038863</v>
      </c>
      <c r="I13" s="21">
        <v>8.856557950984552</v>
      </c>
      <c r="J13" s="22">
        <f t="shared" si="1"/>
        <v>0.21686103882106969</v>
      </c>
      <c r="K13" s="22">
        <f t="shared" si="2"/>
        <v>0.31891768963840739</v>
      </c>
      <c r="L13" s="23">
        <f t="shared" si="3"/>
        <v>0.40783662767286555</v>
      </c>
      <c r="M13" s="4"/>
      <c r="N13" t="s">
        <v>268</v>
      </c>
      <c r="O13" s="5">
        <v>11.753114992707197</v>
      </c>
      <c r="P13" s="71">
        <v>0.2889376910775005</v>
      </c>
    </row>
    <row r="14" spans="1:16" x14ac:dyDescent="0.25">
      <c r="A14" s="17"/>
      <c r="B14" s="55">
        <v>8</v>
      </c>
      <c r="C14" s="19" t="s">
        <v>265</v>
      </c>
      <c r="D14" s="20">
        <v>66.529166000000004</v>
      </c>
      <c r="E14" s="21">
        <v>74.864501000000004</v>
      </c>
      <c r="F14" s="21">
        <f t="shared" si="0"/>
        <v>13.489349538667739</v>
      </c>
      <c r="G14" s="21">
        <v>3.847025941220636</v>
      </c>
      <c r="H14" s="21">
        <v>4.0738391424565634</v>
      </c>
      <c r="I14" s="21">
        <v>5.5684844549905392</v>
      </c>
      <c r="J14" s="22">
        <f t="shared" si="1"/>
        <v>5.1386516838209287E-2</v>
      </c>
      <c r="K14" s="22">
        <f t="shared" si="2"/>
        <v>0.10580268321934316</v>
      </c>
      <c r="L14" s="23">
        <f t="shared" si="3"/>
        <v>0.18018352301136339</v>
      </c>
      <c r="M14" s="4"/>
      <c r="N14" t="s">
        <v>273</v>
      </c>
      <c r="O14" s="5">
        <v>9.5941421490006178</v>
      </c>
      <c r="P14" s="71">
        <v>0.28465600330143315</v>
      </c>
    </row>
    <row r="15" spans="1:16" x14ac:dyDescent="0.25">
      <c r="A15" s="17"/>
      <c r="B15" s="55">
        <v>9</v>
      </c>
      <c r="C15" s="19" t="s">
        <v>266</v>
      </c>
      <c r="D15" s="20">
        <v>4.0621779999999994</v>
      </c>
      <c r="E15" s="21">
        <v>10.791031</v>
      </c>
      <c r="F15" s="21">
        <f t="shared" si="0"/>
        <v>1.5385304703304428</v>
      </c>
      <c r="G15" s="21">
        <v>0.47178024085587822</v>
      </c>
      <c r="H15" s="21">
        <v>0.48519436916831182</v>
      </c>
      <c r="I15" s="21">
        <v>0.58155586030625273</v>
      </c>
      <c r="J15" s="22">
        <f t="shared" si="1"/>
        <v>4.3719663195840898E-2</v>
      </c>
      <c r="K15" s="22">
        <f t="shared" si="2"/>
        <v>8.8682407642438427E-2</v>
      </c>
      <c r="L15" s="23">
        <f t="shared" si="3"/>
        <v>0.14257492822793696</v>
      </c>
      <c r="M15" s="4"/>
      <c r="N15" t="s">
        <v>261</v>
      </c>
      <c r="O15" s="5">
        <v>12.578917773855075</v>
      </c>
      <c r="P15" s="71">
        <v>0.2791600804967887</v>
      </c>
    </row>
    <row r="16" spans="1:16" x14ac:dyDescent="0.25">
      <c r="A16" s="17"/>
      <c r="B16" s="55">
        <v>10</v>
      </c>
      <c r="C16" s="19" t="s">
        <v>267</v>
      </c>
      <c r="D16" s="20">
        <v>16.765114999999998</v>
      </c>
      <c r="E16" s="21">
        <v>20.599000999999994</v>
      </c>
      <c r="F16" s="21">
        <f t="shared" si="0"/>
        <v>4.5587914529241971</v>
      </c>
      <c r="G16" s="21">
        <v>1.4567475942913006</v>
      </c>
      <c r="H16" s="21">
        <v>1.7845398079871302</v>
      </c>
      <c r="I16" s="21">
        <v>1.3175040506457663</v>
      </c>
      <c r="J16" s="22">
        <f t="shared" si="1"/>
        <v>7.0719332179813049E-2</v>
      </c>
      <c r="K16" s="22">
        <f t="shared" si="2"/>
        <v>0.15735167944690287</v>
      </c>
      <c r="L16" s="23">
        <f t="shared" si="3"/>
        <v>0.22131128849035925</v>
      </c>
      <c r="M16" s="4"/>
      <c r="N16" t="s">
        <v>271</v>
      </c>
      <c r="O16" s="5">
        <v>16.929267932114442</v>
      </c>
      <c r="P16" s="71">
        <v>0.2724899465229349</v>
      </c>
    </row>
    <row r="17" spans="1:16" x14ac:dyDescent="0.25">
      <c r="A17" s="17"/>
      <c r="B17" s="55">
        <v>11</v>
      </c>
      <c r="C17" s="19" t="s">
        <v>268</v>
      </c>
      <c r="D17" s="20">
        <v>31.880339999999993</v>
      </c>
      <c r="E17" s="21">
        <v>40.676988000000001</v>
      </c>
      <c r="F17" s="21">
        <f t="shared" si="0"/>
        <v>11.753114992707197</v>
      </c>
      <c r="G17" s="21">
        <v>4.0567440908853314</v>
      </c>
      <c r="H17" s="21">
        <v>3.7258643908226077</v>
      </c>
      <c r="I17" s="21">
        <v>3.9705065109992574</v>
      </c>
      <c r="J17" s="22">
        <f t="shared" si="1"/>
        <v>9.973069025871166E-2</v>
      </c>
      <c r="K17" s="22">
        <f t="shared" si="2"/>
        <v>0.19132705896778637</v>
      </c>
      <c r="L17" s="23">
        <f t="shared" si="3"/>
        <v>0.2889376910775005</v>
      </c>
      <c r="M17" s="4"/>
      <c r="N17" t="s">
        <v>278</v>
      </c>
      <c r="O17" s="5">
        <v>6.979656121504604</v>
      </c>
      <c r="P17" s="71">
        <v>0.25890901869072469</v>
      </c>
    </row>
    <row r="18" spans="1:16" x14ac:dyDescent="0.25">
      <c r="A18" s="17"/>
      <c r="B18" s="55">
        <v>12</v>
      </c>
      <c r="C18" s="19" t="s">
        <v>269</v>
      </c>
      <c r="D18" s="20">
        <v>30.769990000000004</v>
      </c>
      <c r="E18" s="21">
        <v>45.644879999999993</v>
      </c>
      <c r="F18" s="21">
        <f t="shared" si="0"/>
        <v>9.3229191551958657</v>
      </c>
      <c r="G18" s="21">
        <v>3.4985474658806197</v>
      </c>
      <c r="H18" s="21">
        <v>2.9341178310978648</v>
      </c>
      <c r="I18" s="21">
        <v>2.8902538582173811</v>
      </c>
      <c r="J18" s="22">
        <f t="shared" si="1"/>
        <v>7.6647095268530016E-2</v>
      </c>
      <c r="K18" s="22">
        <f t="shared" si="2"/>
        <v>0.14092851809400059</v>
      </c>
      <c r="L18" s="23">
        <f t="shared" si="3"/>
        <v>0.2042489574996334</v>
      </c>
      <c r="M18" s="4"/>
      <c r="N18" t="s">
        <v>263</v>
      </c>
      <c r="O18" s="5">
        <v>4.9613934650155898</v>
      </c>
      <c r="P18" s="71">
        <v>0.25596617866949772</v>
      </c>
    </row>
    <row r="19" spans="1:16" x14ac:dyDescent="0.25">
      <c r="A19" s="17"/>
      <c r="B19" s="55">
        <v>13</v>
      </c>
      <c r="C19" s="19" t="s">
        <v>270</v>
      </c>
      <c r="D19" s="20">
        <v>41.125508999999987</v>
      </c>
      <c r="E19" s="21">
        <v>54.357268999999988</v>
      </c>
      <c r="F19" s="21">
        <f t="shared" si="0"/>
        <v>12.806386000384009</v>
      </c>
      <c r="G19" s="21">
        <v>3.344523265666794</v>
      </c>
      <c r="H19" s="21">
        <v>2.9002231485719676</v>
      </c>
      <c r="I19" s="21">
        <v>6.5616395861452474</v>
      </c>
      <c r="J19" s="22">
        <f t="shared" si="1"/>
        <v>6.1528537529484693E-2</v>
      </c>
      <c r="K19" s="22">
        <f t="shared" si="2"/>
        <v>0.11488337308187362</v>
      </c>
      <c r="L19" s="23">
        <f t="shared" si="3"/>
        <v>0.23559656759768435</v>
      </c>
      <c r="M19" s="4"/>
      <c r="N19" t="s">
        <v>280</v>
      </c>
      <c r="O19" s="5">
        <v>3.7168639532283123</v>
      </c>
      <c r="P19" s="71">
        <v>0.2450796306005292</v>
      </c>
    </row>
    <row r="20" spans="1:16" x14ac:dyDescent="0.25">
      <c r="A20" s="17"/>
      <c r="B20" s="55">
        <v>14</v>
      </c>
      <c r="C20" s="19" t="s">
        <v>271</v>
      </c>
      <c r="D20" s="20">
        <v>49.433781000000003</v>
      </c>
      <c r="E20" s="21">
        <v>62.128046000000005</v>
      </c>
      <c r="F20" s="21">
        <f t="shared" si="0"/>
        <v>16.929267932114442</v>
      </c>
      <c r="G20" s="21">
        <v>10.846700475074613</v>
      </c>
      <c r="H20" s="21">
        <v>5.0818769773570125</v>
      </c>
      <c r="I20" s="21">
        <v>1.0006904796828167</v>
      </c>
      <c r="J20" s="22">
        <f t="shared" si="1"/>
        <v>0.17458621626494758</v>
      </c>
      <c r="K20" s="22">
        <f t="shared" si="2"/>
        <v>0.25638304240940757</v>
      </c>
      <c r="L20" s="23">
        <f t="shared" si="3"/>
        <v>0.2724899465229349</v>
      </c>
      <c r="M20" s="4"/>
      <c r="N20" t="s">
        <v>277</v>
      </c>
      <c r="O20" s="5">
        <v>18.07523569189803</v>
      </c>
      <c r="P20" s="71">
        <v>0.24327373635508573</v>
      </c>
    </row>
    <row r="21" spans="1:16" x14ac:dyDescent="0.25">
      <c r="A21" s="17"/>
      <c r="B21" s="55">
        <v>15</v>
      </c>
      <c r="C21" s="19" t="s">
        <v>272</v>
      </c>
      <c r="D21" s="20">
        <v>554.08488699999987</v>
      </c>
      <c r="E21" s="21">
        <v>624.91656999999987</v>
      </c>
      <c r="F21" s="21">
        <f t="shared" si="0"/>
        <v>211.18321466491909</v>
      </c>
      <c r="G21" s="21">
        <v>89.857046720332164</v>
      </c>
      <c r="H21" s="21">
        <v>60.387148012746266</v>
      </c>
      <c r="I21" s="21">
        <v>60.93901993184069</v>
      </c>
      <c r="J21" s="22">
        <f t="shared" si="1"/>
        <v>0.14379046905466467</v>
      </c>
      <c r="K21" s="22">
        <f t="shared" si="2"/>
        <v>0.24042280513233702</v>
      </c>
      <c r="L21" s="23">
        <f t="shared" si="3"/>
        <v>0.33793825416554268</v>
      </c>
      <c r="M21" s="4"/>
      <c r="N21" t="s">
        <v>270</v>
      </c>
      <c r="O21" s="5">
        <v>12.806386000384009</v>
      </c>
      <c r="P21" s="71">
        <v>0.23559656759768435</v>
      </c>
    </row>
    <row r="22" spans="1:16" x14ac:dyDescent="0.25">
      <c r="A22" s="17"/>
      <c r="B22" s="55">
        <v>16</v>
      </c>
      <c r="C22" s="19" t="s">
        <v>273</v>
      </c>
      <c r="D22" s="20">
        <v>20.372929999999997</v>
      </c>
      <c r="E22" s="21">
        <v>33.704338</v>
      </c>
      <c r="F22" s="21">
        <f t="shared" si="0"/>
        <v>9.5941421490006178</v>
      </c>
      <c r="G22" s="21">
        <v>3.4471558912937326</v>
      </c>
      <c r="H22" s="21">
        <v>3.4679882919990632</v>
      </c>
      <c r="I22" s="21">
        <v>2.678997965707822</v>
      </c>
      <c r="J22" s="22">
        <f t="shared" si="1"/>
        <v>0.10227632690171018</v>
      </c>
      <c r="K22" s="22">
        <f t="shared" si="2"/>
        <v>0.20517074636780572</v>
      </c>
      <c r="L22" s="23">
        <f t="shared" si="3"/>
        <v>0.28465600330143315</v>
      </c>
      <c r="M22" s="4"/>
      <c r="N22" t="s">
        <v>276</v>
      </c>
      <c r="O22" s="5">
        <v>2.4144919084428693</v>
      </c>
      <c r="P22" s="71">
        <v>0.22478707378690627</v>
      </c>
    </row>
    <row r="23" spans="1:16" x14ac:dyDescent="0.25">
      <c r="A23" s="17"/>
      <c r="B23" s="55">
        <v>17</v>
      </c>
      <c r="C23" s="19" t="s">
        <v>274</v>
      </c>
      <c r="D23" s="20">
        <v>6.0763440000000006</v>
      </c>
      <c r="E23" s="21">
        <v>6.2309139999999994</v>
      </c>
      <c r="F23" s="21">
        <f t="shared" si="0"/>
        <v>1.8750397792864533</v>
      </c>
      <c r="G23" s="21">
        <v>0.4755751925331424</v>
      </c>
      <c r="H23" s="21">
        <v>0.80981894467913662</v>
      </c>
      <c r="I23" s="21">
        <v>0.58964564207417425</v>
      </c>
      <c r="J23" s="22">
        <f t="shared" si="1"/>
        <v>7.6325109371296482E-2</v>
      </c>
      <c r="K23" s="22">
        <f t="shared" si="2"/>
        <v>0.20629303136141489</v>
      </c>
      <c r="L23" s="23">
        <f t="shared" si="3"/>
        <v>0.30092531838610731</v>
      </c>
      <c r="M23" s="4"/>
      <c r="N23" t="s">
        <v>267</v>
      </c>
      <c r="O23" s="5">
        <v>4.5587914529241971</v>
      </c>
      <c r="P23" s="71">
        <v>0.22131128849035925</v>
      </c>
    </row>
    <row r="24" spans="1:16" x14ac:dyDescent="0.25">
      <c r="A24" s="17"/>
      <c r="B24" s="55">
        <v>18</v>
      </c>
      <c r="C24" s="19" t="s">
        <v>275</v>
      </c>
      <c r="D24" s="20">
        <v>5.7272559999999997</v>
      </c>
      <c r="E24" s="21">
        <v>6.5880609999999988</v>
      </c>
      <c r="F24" s="21">
        <f t="shared" si="0"/>
        <v>0.45442323692986974</v>
      </c>
      <c r="G24" s="21">
        <v>0.11637482856895076</v>
      </c>
      <c r="H24" s="21">
        <v>0.11905640992335975</v>
      </c>
      <c r="I24" s="21">
        <v>0.21899199843755923</v>
      </c>
      <c r="J24" s="22">
        <f t="shared" si="1"/>
        <v>1.7664503799972524E-2</v>
      </c>
      <c r="K24" s="22">
        <f t="shared" si="2"/>
        <v>3.57360441095355E-2</v>
      </c>
      <c r="L24" s="23">
        <f t="shared" si="3"/>
        <v>6.8976780410787003E-2</v>
      </c>
      <c r="M24" s="4"/>
      <c r="N24" t="s">
        <v>269</v>
      </c>
      <c r="O24" s="5">
        <v>9.3229191551958657</v>
      </c>
      <c r="P24" s="71">
        <v>0.2042489574996334</v>
      </c>
    </row>
    <row r="25" spans="1:16" x14ac:dyDescent="0.25">
      <c r="A25" s="17"/>
      <c r="B25" s="55">
        <v>19</v>
      </c>
      <c r="C25" s="19" t="s">
        <v>276</v>
      </c>
      <c r="D25" s="20">
        <v>6.2936259999999997</v>
      </c>
      <c r="E25" s="21">
        <v>10.741240000000001</v>
      </c>
      <c r="F25" s="21">
        <f t="shared" si="0"/>
        <v>2.4144919084428693</v>
      </c>
      <c r="G25" s="21">
        <v>0.78842939953210589</v>
      </c>
      <c r="H25" s="21">
        <v>0.8618092395572603</v>
      </c>
      <c r="I25" s="21">
        <v>0.76425326935350313</v>
      </c>
      <c r="J25" s="22">
        <f t="shared" si="1"/>
        <v>7.3402083887158825E-2</v>
      </c>
      <c r="K25" s="22">
        <f t="shared" si="2"/>
        <v>0.15363576636304244</v>
      </c>
      <c r="L25" s="23">
        <f t="shared" si="3"/>
        <v>0.22478707378690627</v>
      </c>
      <c r="M25" s="4"/>
      <c r="N25" t="s">
        <v>279</v>
      </c>
      <c r="O25" s="5">
        <v>4.4101749665587704</v>
      </c>
      <c r="P25" s="71">
        <v>0.19405979543999446</v>
      </c>
    </row>
    <row r="26" spans="1:16" x14ac:dyDescent="0.25">
      <c r="A26" s="17"/>
      <c r="B26" s="55">
        <v>20</v>
      </c>
      <c r="C26" s="19" t="s">
        <v>277</v>
      </c>
      <c r="D26" s="20">
        <v>74.045175999999998</v>
      </c>
      <c r="E26" s="21">
        <v>74.299987999999985</v>
      </c>
      <c r="F26" s="21">
        <f t="shared" si="0"/>
        <v>18.07523569189803</v>
      </c>
      <c r="G26" s="21">
        <v>7.2121642593156139</v>
      </c>
      <c r="H26" s="21">
        <v>6.1135982387619663</v>
      </c>
      <c r="I26" s="21">
        <v>4.7494731938204495</v>
      </c>
      <c r="J26" s="22">
        <f t="shared" si="1"/>
        <v>9.7068175291167139E-2</v>
      </c>
      <c r="K26" s="22">
        <f t="shared" si="2"/>
        <v>0.17935080283024518</v>
      </c>
      <c r="L26" s="23">
        <f t="shared" si="3"/>
        <v>0.24327373635508573</v>
      </c>
      <c r="M26" s="4"/>
      <c r="N26" t="s">
        <v>265</v>
      </c>
      <c r="O26" s="5">
        <v>13.489349538667739</v>
      </c>
      <c r="P26" s="71">
        <v>0.18018352301136339</v>
      </c>
    </row>
    <row r="27" spans="1:16" x14ac:dyDescent="0.25">
      <c r="A27" s="17"/>
      <c r="B27" s="55">
        <v>21</v>
      </c>
      <c r="C27" s="19" t="s">
        <v>278</v>
      </c>
      <c r="D27" s="20">
        <v>32.071601000000008</v>
      </c>
      <c r="E27" s="21">
        <v>26.957949000000006</v>
      </c>
      <c r="F27" s="21">
        <f t="shared" si="0"/>
        <v>6.979656121504604</v>
      </c>
      <c r="G27" s="21">
        <v>2.4760768191299576</v>
      </c>
      <c r="H27" s="21">
        <v>2.5110709706204943</v>
      </c>
      <c r="I27" s="21">
        <v>1.9925083317541521</v>
      </c>
      <c r="J27" s="22">
        <f t="shared" si="1"/>
        <v>9.1849599505138796E-2</v>
      </c>
      <c r="K27" s="22">
        <f t="shared" si="2"/>
        <v>0.18499730041593487</v>
      </c>
      <c r="L27" s="23">
        <f t="shared" si="3"/>
        <v>0.25890901869072469</v>
      </c>
      <c r="M27" s="4"/>
      <c r="N27" t="s">
        <v>260</v>
      </c>
      <c r="O27" s="5">
        <v>1.9228801247299998</v>
      </c>
      <c r="P27" s="71">
        <v>0.17471027221702715</v>
      </c>
    </row>
    <row r="28" spans="1:16" x14ac:dyDescent="0.25">
      <c r="A28" s="17"/>
      <c r="B28" s="55">
        <v>22</v>
      </c>
      <c r="C28" s="19" t="s">
        <v>279</v>
      </c>
      <c r="D28" s="20">
        <v>19.283958999999996</v>
      </c>
      <c r="E28" s="21">
        <v>22.725855999999997</v>
      </c>
      <c r="F28" s="21">
        <f t="shared" si="0"/>
        <v>4.4101749665587704</v>
      </c>
      <c r="G28" s="21">
        <v>1.5536653629442299</v>
      </c>
      <c r="H28" s="21">
        <v>1.7762831366180762</v>
      </c>
      <c r="I28" s="21">
        <v>1.0802264669964643</v>
      </c>
      <c r="J28" s="22">
        <f t="shared" si="1"/>
        <v>6.8365537603698193E-2</v>
      </c>
      <c r="K28" s="22">
        <f t="shared" si="2"/>
        <v>0.14652686787957764</v>
      </c>
      <c r="L28" s="23">
        <f t="shared" si="3"/>
        <v>0.19405979543999446</v>
      </c>
      <c r="M28" s="4"/>
      <c r="N28" t="s">
        <v>262</v>
      </c>
      <c r="O28" s="5">
        <v>4.4208405044400934</v>
      </c>
      <c r="P28" s="71">
        <v>0.17454965194586422</v>
      </c>
    </row>
    <row r="29" spans="1:16" x14ac:dyDescent="0.25">
      <c r="A29" s="17"/>
      <c r="B29" s="55">
        <v>23</v>
      </c>
      <c r="C29" s="19" t="s">
        <v>280</v>
      </c>
      <c r="D29" s="20">
        <v>11.029261</v>
      </c>
      <c r="E29" s="21">
        <v>15.165944</v>
      </c>
      <c r="F29" s="21">
        <f t="shared" si="0"/>
        <v>3.7168639532283123</v>
      </c>
      <c r="G29" s="21">
        <v>1.9961329006328015</v>
      </c>
      <c r="H29" s="21">
        <v>0.76022966498749156</v>
      </c>
      <c r="I29" s="21">
        <v>0.96050138760801929</v>
      </c>
      <c r="J29" s="22">
        <f t="shared" si="1"/>
        <v>0.13161942973235305</v>
      </c>
      <c r="K29" s="22">
        <f t="shared" si="2"/>
        <v>0.18174685107767066</v>
      </c>
      <c r="L29" s="23">
        <f t="shared" si="3"/>
        <v>0.2450796306005292</v>
      </c>
      <c r="M29" s="4"/>
      <c r="N29" t="s">
        <v>266</v>
      </c>
      <c r="O29" s="5">
        <v>1.5385304703304428</v>
      </c>
      <c r="P29" s="71">
        <v>0.14257492822793696</v>
      </c>
    </row>
    <row r="30" spans="1:16" x14ac:dyDescent="0.25">
      <c r="A30" s="17"/>
      <c r="B30" s="55">
        <v>24</v>
      </c>
      <c r="C30" s="19" t="s">
        <v>281</v>
      </c>
      <c r="D30" s="20">
        <v>11.403787000000001</v>
      </c>
      <c r="E30" s="21">
        <v>15.298312999999997</v>
      </c>
      <c r="F30" s="21">
        <f t="shared" si="0"/>
        <v>5.0107058629328094</v>
      </c>
      <c r="G30" s="21">
        <v>2.3919523431577545</v>
      </c>
      <c r="H30" s="21">
        <v>1.6648795211440302</v>
      </c>
      <c r="I30" s="21">
        <v>0.95387399863102473</v>
      </c>
      <c r="J30" s="22">
        <f t="shared" si="1"/>
        <v>0.15635399427098629</v>
      </c>
      <c r="K30" s="22">
        <f t="shared" si="2"/>
        <v>0.26518164874138644</v>
      </c>
      <c r="L30" s="23">
        <f t="shared" si="3"/>
        <v>0.32753322950921521</v>
      </c>
      <c r="M30" s="4"/>
      <c r="N30" t="s">
        <v>258</v>
      </c>
      <c r="O30" s="5">
        <v>1.2732309531966166</v>
      </c>
      <c r="P30" s="71">
        <v>0.11057827184541864</v>
      </c>
    </row>
    <row r="31" spans="1:16" ht="15.75" thickBot="1" x14ac:dyDescent="0.3">
      <c r="A31" s="24"/>
      <c r="B31" s="56">
        <v>25</v>
      </c>
      <c r="C31" s="26" t="s">
        <v>282</v>
      </c>
      <c r="D31" s="27">
        <v>8.0660950000000007</v>
      </c>
      <c r="E31" s="28">
        <v>16.970699</v>
      </c>
      <c r="F31" s="28">
        <f t="shared" si="0"/>
        <v>5.7400512127751426</v>
      </c>
      <c r="G31" s="28">
        <v>2.3876945036245161</v>
      </c>
      <c r="H31" s="28">
        <v>1.1080649187970266</v>
      </c>
      <c r="I31" s="28">
        <v>2.2442917903535999</v>
      </c>
      <c r="J31" s="29">
        <f t="shared" si="1"/>
        <v>0.14069511831094972</v>
      </c>
      <c r="K31" s="29">
        <f t="shared" si="2"/>
        <v>0.20598794560091738</v>
      </c>
      <c r="L31" s="30">
        <f t="shared" si="3"/>
        <v>0.33823304583830888</v>
      </c>
      <c r="M31" s="4"/>
      <c r="N31" t="s">
        <v>275</v>
      </c>
      <c r="O31" s="5">
        <v>0.45442323692986974</v>
      </c>
      <c r="P31" s="71">
        <v>6.8976780410787003E-2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topLeftCell="A13" workbookViewId="0">
      <selection activeCell="A22" sqref="A22:D22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36</v>
      </c>
      <c r="B1" s="49" t="s">
        <v>24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674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1151.5703319999998</v>
      </c>
      <c r="E6" s="14">
        <v>1396.9812139999999</v>
      </c>
      <c r="F6" s="14">
        <v>412.25409324982616</v>
      </c>
      <c r="G6" s="14">
        <v>174.25631291614673</v>
      </c>
      <c r="H6" s="14">
        <v>121.27215194540167</v>
      </c>
      <c r="I6" s="14">
        <v>116.72562838827781</v>
      </c>
      <c r="J6" s="15">
        <v>0.12473776395116702</v>
      </c>
      <c r="K6" s="15">
        <v>0.2115479162496085</v>
      </c>
      <c r="L6" s="16">
        <v>0.2951035340478288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1004.5718719999982</v>
      </c>
      <c r="E7" s="38">
        <f ca="1">SUM(E8:OFFSET(E6,MATCH("PROYECTOS",$A$8:$A$50,0),0))</f>
        <v>1197.1958629999992</v>
      </c>
      <c r="F7" s="38">
        <f ca="1">SUM(F8:OFFSET(F6,MATCH("PROYECTOS",$A$8:$A$50,0),0))</f>
        <v>386.19518391317365</v>
      </c>
      <c r="G7" s="38">
        <f ca="1">SUM(G8:OFFSET(G6,MATCH("PROYECTOS",$A$8:$A$50,0),0))</f>
        <v>166.96428889968638</v>
      </c>
      <c r="H7" s="38">
        <f ca="1">SUM(H8:OFFSET(H6,MATCH("PROYECTOS",$A$8:$A$50,0),0))</f>
        <v>110.03574839139308</v>
      </c>
      <c r="I7" s="38">
        <f ca="1">SUM(I8:OFFSET(I6,MATCH("PROYECTOS",$A$8:$A$50,0),0))</f>
        <v>109.19514662209423</v>
      </c>
      <c r="J7" s="39">
        <f ca="1">IFERROR(G7/E7,0)</f>
        <v>0.1394628014177213</v>
      </c>
      <c r="K7" s="39">
        <f ca="1">IFERROR(SUM(G7,H7)/E7,0)</f>
        <v>0.23137403481912938</v>
      </c>
      <c r="L7" s="40">
        <f ca="1">IFERROR(SUM(G7,H7,I7)/E7,0)</f>
        <v>0.3225831259936236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32.586199999999991</v>
      </c>
      <c r="E8" s="21">
        <v>24.881028000000001</v>
      </c>
      <c r="F8" s="21">
        <f t="shared" ref="F8:F13" si="0">SUM(G8,H8,I8)</f>
        <v>6.0203329472015117</v>
      </c>
      <c r="G8" s="21">
        <v>1.0871582249092171</v>
      </c>
      <c r="H8" s="21">
        <v>0.44254489260242735</v>
      </c>
      <c r="I8" s="21">
        <v>4.4906298296898672</v>
      </c>
      <c r="J8" s="22">
        <f t="shared" ref="J8:J14" si="1">IFERROR(G8/E8,0)</f>
        <v>4.3694264759045205E-2</v>
      </c>
      <c r="K8" s="22">
        <f t="shared" ref="K8:K14" si="2">IFERROR(SUM(G8,H8)/E8,0)</f>
        <v>6.1480703993084383E-2</v>
      </c>
      <c r="L8" s="23">
        <f t="shared" ref="L8:L14" si="3">IFERROR(SUM(G8,H8,I8)/E8,0)</f>
        <v>0.241964799332307</v>
      </c>
      <c r="M8" s="4"/>
    </row>
    <row r="9" spans="1:13" ht="38.25" x14ac:dyDescent="0.25">
      <c r="A9" s="17"/>
      <c r="B9" s="19">
        <v>3000579</v>
      </c>
      <c r="C9" s="19" t="s">
        <v>676</v>
      </c>
      <c r="D9" s="20">
        <v>6.93E-2</v>
      </c>
      <c r="E9" s="21">
        <v>6.93E-2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</row>
    <row r="10" spans="1:13" ht="25.5" x14ac:dyDescent="0.25">
      <c r="A10" s="17"/>
      <c r="B10" s="19">
        <v>3000580</v>
      </c>
      <c r="C10" s="19" t="s">
        <v>677</v>
      </c>
      <c r="D10" s="20">
        <v>899.86107299999821</v>
      </c>
      <c r="E10" s="21">
        <v>1090.0584189999993</v>
      </c>
      <c r="F10" s="21">
        <f t="shared" si="0"/>
        <v>359.16351318181256</v>
      </c>
      <c r="G10" s="21">
        <v>157.18360346244799</v>
      </c>
      <c r="H10" s="21">
        <v>103.66364006601019</v>
      </c>
      <c r="I10" s="21">
        <v>98.316269653354382</v>
      </c>
      <c r="J10" s="22">
        <f t="shared" si="1"/>
        <v>0.14419741247138435</v>
      </c>
      <c r="K10" s="22">
        <f t="shared" si="2"/>
        <v>0.23929657253393349</v>
      </c>
      <c r="L10" s="23">
        <f t="shared" si="3"/>
        <v>0.32949015109786772</v>
      </c>
      <c r="M10" s="4"/>
    </row>
    <row r="11" spans="1:13" ht="51" x14ac:dyDescent="0.25">
      <c r="A11" s="17"/>
      <c r="B11" s="19">
        <v>3000581</v>
      </c>
      <c r="C11" s="19" t="s">
        <v>678</v>
      </c>
      <c r="D11" s="20">
        <v>4.2984270000000002</v>
      </c>
      <c r="E11" s="21">
        <v>3.5811689999999992</v>
      </c>
      <c r="F11" s="21">
        <f t="shared" si="0"/>
        <v>1.3506381203205819</v>
      </c>
      <c r="G11" s="21">
        <v>0.52457533127017086</v>
      </c>
      <c r="H11" s="21">
        <v>0.50203692977447645</v>
      </c>
      <c r="I11" s="21">
        <v>0.32402585927593464</v>
      </c>
      <c r="J11" s="22">
        <f t="shared" si="1"/>
        <v>0.14648159058401627</v>
      </c>
      <c r="K11" s="22">
        <f t="shared" si="2"/>
        <v>0.28666959337709208</v>
      </c>
      <c r="L11" s="23">
        <f t="shared" si="3"/>
        <v>0.3771500647751006</v>
      </c>
      <c r="M11" s="4"/>
    </row>
    <row r="12" spans="1:13" ht="51" x14ac:dyDescent="0.25">
      <c r="A12" s="17"/>
      <c r="B12" s="19">
        <v>3000582</v>
      </c>
      <c r="C12" s="19" t="s">
        <v>679</v>
      </c>
      <c r="D12" s="20">
        <v>6.3425829999999994</v>
      </c>
      <c r="E12" s="21">
        <v>4.1612919999999995</v>
      </c>
      <c r="F12" s="21">
        <f t="shared" si="0"/>
        <v>1.2753044781638891</v>
      </c>
      <c r="G12" s="21">
        <v>0.8066228599200258</v>
      </c>
      <c r="H12" s="21">
        <v>0.37053927793022012</v>
      </c>
      <c r="I12" s="21">
        <v>9.8142340313643217E-2</v>
      </c>
      <c r="J12" s="22">
        <f t="shared" si="1"/>
        <v>0.19383952385942296</v>
      </c>
      <c r="K12" s="22">
        <f t="shared" si="2"/>
        <v>0.2828838105689882</v>
      </c>
      <c r="L12" s="23">
        <f t="shared" si="3"/>
        <v>0.3064683944707291</v>
      </c>
      <c r="M12" s="4"/>
    </row>
    <row r="13" spans="1:13" ht="51" x14ac:dyDescent="0.25">
      <c r="A13" s="17"/>
      <c r="B13" s="19">
        <v>3000583</v>
      </c>
      <c r="C13" s="19" t="s">
        <v>680</v>
      </c>
      <c r="D13" s="20">
        <v>61.414289000000046</v>
      </c>
      <c r="E13" s="21">
        <v>74.444654999999983</v>
      </c>
      <c r="F13" s="21">
        <f t="shared" si="0"/>
        <v>18.385395185675151</v>
      </c>
      <c r="G13" s="21">
        <v>7.3623290211389758</v>
      </c>
      <c r="H13" s="21">
        <v>5.0569872250757726</v>
      </c>
      <c r="I13" s="21">
        <v>5.9660789394604024</v>
      </c>
      <c r="J13" s="22">
        <f t="shared" si="1"/>
        <v>9.8896677285145285E-2</v>
      </c>
      <c r="K13" s="22">
        <f t="shared" si="2"/>
        <v>0.16682616429903196</v>
      </c>
      <c r="L13" s="23">
        <f t="shared" si="3"/>
        <v>0.24696729651947685</v>
      </c>
      <c r="M13" s="4"/>
    </row>
    <row r="14" spans="1:13" ht="15.75" thickBot="1" x14ac:dyDescent="0.3">
      <c r="A14" s="41" t="s">
        <v>302</v>
      </c>
      <c r="B14" s="43"/>
      <c r="C14" s="43"/>
      <c r="D14" s="44">
        <f ca="1">OFFSET(D14,-MATCH("PROYECTOS",$A$8:$A$50,0)-1,0)-(OFFSET(D14,-MATCH("PROYECTOS",$A$8:$A$50,0),0))</f>
        <v>146.99846000000161</v>
      </c>
      <c r="E14" s="45">
        <f t="shared" ref="E14:I14" ca="1" si="4">OFFSET(E14,-MATCH("PROYECTOS",$A$8:$A$50,0)-1,0)-(OFFSET(E14,-MATCH("PROYECTOS",$A$8:$A$50,0),0))</f>
        <v>199.78535100000067</v>
      </c>
      <c r="F14" s="45">
        <f t="shared" ca="1" si="4"/>
        <v>26.058909336652505</v>
      </c>
      <c r="G14" s="45">
        <f t="shared" ca="1" si="4"/>
        <v>7.2920240164603456</v>
      </c>
      <c r="H14" s="45">
        <f t="shared" ca="1" si="4"/>
        <v>11.236403554008589</v>
      </c>
      <c r="I14" s="45">
        <f t="shared" ca="1" si="4"/>
        <v>7.5304817661835841</v>
      </c>
      <c r="J14" s="46">
        <f t="shared" ca="1" si="1"/>
        <v>3.6499292765766002E-2</v>
      </c>
      <c r="K14" s="46">
        <f t="shared" ca="1" si="2"/>
        <v>9.2741672388526986E-2</v>
      </c>
      <c r="L14" s="47">
        <f t="shared" ca="1" si="3"/>
        <v>0.13043453489566625</v>
      </c>
      <c r="M14" s="4"/>
    </row>
    <row r="15" spans="1:13" ht="15.75" thickBot="1" x14ac:dyDescent="0.3"/>
    <row r="16" spans="1:13" ht="15.75" thickBot="1" x14ac:dyDescent="0.3">
      <c r="A16" s="89" t="s">
        <v>324</v>
      </c>
      <c r="B16" s="90"/>
      <c r="C16" s="90"/>
      <c r="D16" s="91"/>
    </row>
    <row r="17" spans="1:4" ht="15.75" thickBot="1" x14ac:dyDescent="0.3">
      <c r="A17" s="1" t="s">
        <v>697</v>
      </c>
    </row>
    <row r="18" spans="1:4" ht="45" customHeight="1" x14ac:dyDescent="0.25">
      <c r="A18" s="82" t="s">
        <v>326</v>
      </c>
      <c r="B18" s="83"/>
      <c r="C18" s="83"/>
      <c r="D18" s="94" t="s">
        <v>327</v>
      </c>
    </row>
    <row r="19" spans="1:4" ht="15.75" thickBot="1" x14ac:dyDescent="0.3">
      <c r="A19" s="92"/>
      <c r="B19" s="93"/>
      <c r="C19" s="93"/>
      <c r="D19" s="95"/>
    </row>
    <row r="20" spans="1:4" x14ac:dyDescent="0.25">
      <c r="A20" s="17"/>
      <c r="B20" s="19">
        <v>3000001</v>
      </c>
      <c r="C20" s="19" t="s">
        <v>284</v>
      </c>
      <c r="D20" s="23">
        <v>0.241964799332307</v>
      </c>
    </row>
    <row r="21" spans="1:4" ht="38.25" x14ac:dyDescent="0.25">
      <c r="A21" s="17"/>
      <c r="B21" s="19">
        <v>3000579</v>
      </c>
      <c r="C21" s="19" t="s">
        <v>676</v>
      </c>
      <c r="D21" s="23">
        <v>0</v>
      </c>
    </row>
    <row r="22" spans="1:4" ht="51.75" thickBot="1" x14ac:dyDescent="0.3">
      <c r="A22" s="24"/>
      <c r="B22" s="26">
        <v>3000583</v>
      </c>
      <c r="C22" s="26" t="s">
        <v>680</v>
      </c>
      <c r="D22" s="30">
        <v>0.24696729651947685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workbookViewId="0">
      <selection activeCell="A3" sqref="A3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85546875" customWidth="1"/>
    <col min="6" max="6" width="13.5703125" customWidth="1"/>
    <col min="7" max="9" width="0" hidden="1" customWidth="1"/>
  </cols>
  <sheetData>
    <row r="1" spans="1:13" ht="15.75" x14ac:dyDescent="0.25">
      <c r="A1" s="50">
        <v>1</v>
      </c>
      <c r="B1" s="49" t="s">
        <v>13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252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1741.554175</v>
      </c>
      <c r="E6" s="14">
        <v>2008.8536969999996</v>
      </c>
      <c r="F6" s="14">
        <v>757.44379140929914</v>
      </c>
      <c r="G6" s="14">
        <v>369.14744663957867</v>
      </c>
      <c r="H6" s="14">
        <v>269.82071073248795</v>
      </c>
      <c r="I6" s="14">
        <v>118.47563403723245</v>
      </c>
      <c r="J6" s="15">
        <v>0.18376024455681342</v>
      </c>
      <c r="K6" s="15">
        <v>0.31807600440305572</v>
      </c>
      <c r="L6" s="16">
        <v>0.37705274034662523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1617.1974190000005</v>
      </c>
      <c r="E7" s="38">
        <f ca="1">SUM(E8:OFFSET(E6,MATCH("PROYECTOS",$A$8:$A$50,0),0))</f>
        <v>1858.6405320000001</v>
      </c>
      <c r="F7" s="38">
        <f ca="1">SUM(F8:OFFSET(F6,MATCH("PROYECTOS",$A$8:$A$50,0),0))</f>
        <v>732.54555505795679</v>
      </c>
      <c r="G7" s="38">
        <f ca="1">SUM(G8:OFFSET(G6,MATCH("PROYECTOS",$A$8:$A$50,0),0))</f>
        <v>364.27816780994658</v>
      </c>
      <c r="H7" s="38">
        <f ca="1">SUM(H8:OFFSET(H6,MATCH("PROYECTOS",$A$8:$A$50,0),0))</f>
        <v>262.02804799612483</v>
      </c>
      <c r="I7" s="38">
        <f ca="1">SUM(I8:OFFSET(I6,MATCH("PROYECTOS",$A$8:$A$50,0),0))</f>
        <v>106.23933925188533</v>
      </c>
      <c r="J7" s="39">
        <f ca="1">IFERROR(G7/E7,0)</f>
        <v>0.19599172703823645</v>
      </c>
      <c r="K7" s="39">
        <f ca="1">IFERROR(SUM(G7,H7)/E7,0)</f>
        <v>0.33697006227026116</v>
      </c>
      <c r="L7" s="40">
        <f ca="1">IFERROR(SUM(G7,H7,I7)/E7,0)</f>
        <v>0.39412976444116232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56.78023300000001</v>
      </c>
      <c r="E8" s="21">
        <v>166.34301800000003</v>
      </c>
      <c r="F8" s="21">
        <f t="shared" ref="F8:F25" si="0">SUM(G8,H8,I8)</f>
        <v>42.198125118241357</v>
      </c>
      <c r="G8" s="21">
        <v>14.301144930557371</v>
      </c>
      <c r="H8" s="21">
        <v>14.66614472053439</v>
      </c>
      <c r="I8" s="21">
        <v>13.230835467149596</v>
      </c>
      <c r="J8" s="22">
        <f t="shared" ref="J8:J26" si="1">IFERROR(G8/E8,0)</f>
        <v>8.5973821459445737E-2</v>
      </c>
      <c r="K8" s="22">
        <f t="shared" ref="K8:K26" si="2">IFERROR(SUM(G8,H8)/E8,0)</f>
        <v>0.17414190267421839</v>
      </c>
      <c r="L8" s="23">
        <f t="shared" ref="L8:L26" si="3">IFERROR(SUM(G8,H8,I8)/E8,0)</f>
        <v>0.25368137253732737</v>
      </c>
      <c r="M8" s="4"/>
    </row>
    <row r="9" spans="1:13" ht="38.25" x14ac:dyDescent="0.25">
      <c r="A9" s="17"/>
      <c r="B9" s="19">
        <v>3000608</v>
      </c>
      <c r="C9" s="19" t="s">
        <v>285</v>
      </c>
      <c r="D9" s="20">
        <v>11.109376000000003</v>
      </c>
      <c r="E9" s="21">
        <v>11.744520000000001</v>
      </c>
      <c r="F9" s="21">
        <f t="shared" si="0"/>
        <v>4.0114127305126237</v>
      </c>
      <c r="G9" s="21">
        <v>1.6907754482163</v>
      </c>
      <c r="H9" s="21">
        <v>1.0594537091755489</v>
      </c>
      <c r="I9" s="21">
        <v>1.2611835731207748</v>
      </c>
      <c r="J9" s="22">
        <f t="shared" si="1"/>
        <v>0.14396292468455926</v>
      </c>
      <c r="K9" s="22">
        <f t="shared" si="2"/>
        <v>0.23417126944241642</v>
      </c>
      <c r="L9" s="23">
        <f t="shared" si="3"/>
        <v>0.34155612409128883</v>
      </c>
      <c r="M9" s="4"/>
    </row>
    <row r="10" spans="1:13" ht="25.5" x14ac:dyDescent="0.25">
      <c r="A10" s="17"/>
      <c r="B10" s="19">
        <v>3000609</v>
      </c>
      <c r="C10" s="19" t="s">
        <v>286</v>
      </c>
      <c r="D10" s="20">
        <v>51.545000000000044</v>
      </c>
      <c r="E10" s="21">
        <v>63.996498000000038</v>
      </c>
      <c r="F10" s="21">
        <f t="shared" si="0"/>
        <v>18.753547765915755</v>
      </c>
      <c r="G10" s="21">
        <v>8.8015848884406296</v>
      </c>
      <c r="H10" s="21">
        <v>5.6301233354988653</v>
      </c>
      <c r="I10" s="21">
        <v>4.3218395419762601</v>
      </c>
      <c r="J10" s="22">
        <f t="shared" si="1"/>
        <v>0.13753228947684956</v>
      </c>
      <c r="K10" s="22">
        <f t="shared" si="2"/>
        <v>0.22550778050291886</v>
      </c>
      <c r="L10" s="23">
        <f t="shared" si="3"/>
        <v>0.29304021863689705</v>
      </c>
      <c r="M10" s="4"/>
    </row>
    <row r="11" spans="1:13" ht="63.75" x14ac:dyDescent="0.25">
      <c r="A11" s="17"/>
      <c r="B11" s="19">
        <v>3000733</v>
      </c>
      <c r="C11" s="19" t="s">
        <v>287</v>
      </c>
      <c r="D11" s="20">
        <v>7.7771489999999988</v>
      </c>
      <c r="E11" s="21">
        <v>8.6387810000000034</v>
      </c>
      <c r="F11" s="21">
        <f t="shared" si="0"/>
        <v>0.7945348696948713</v>
      </c>
      <c r="G11" s="21">
        <v>0.11596074081535335</v>
      </c>
      <c r="H11" s="21">
        <v>0.10713849026615208</v>
      </c>
      <c r="I11" s="21">
        <v>0.57143563861336588</v>
      </c>
      <c r="J11" s="22">
        <f t="shared" si="1"/>
        <v>1.3423275901467267E-2</v>
      </c>
      <c r="K11" s="22">
        <f t="shared" si="2"/>
        <v>2.5825313904994852E-2</v>
      </c>
      <c r="L11" s="23">
        <f t="shared" si="3"/>
        <v>9.1973030650374279E-2</v>
      </c>
      <c r="M11" s="4"/>
    </row>
    <row r="12" spans="1:13" ht="38.25" x14ac:dyDescent="0.25">
      <c r="A12" s="17"/>
      <c r="B12" s="19">
        <v>3033248</v>
      </c>
      <c r="C12" s="19" t="s">
        <v>288</v>
      </c>
      <c r="D12" s="20">
        <v>47.819014000000102</v>
      </c>
      <c r="E12" s="21">
        <v>72.522333999999958</v>
      </c>
      <c r="F12" s="21">
        <f t="shared" si="0"/>
        <v>14.778314987367878</v>
      </c>
      <c r="G12" s="21">
        <v>6.0370176795595398</v>
      </c>
      <c r="H12" s="21">
        <v>4.399053589432981</v>
      </c>
      <c r="I12" s="21">
        <v>4.3422437183753573</v>
      </c>
      <c r="J12" s="22">
        <f t="shared" si="1"/>
        <v>8.3243565762231853E-2</v>
      </c>
      <c r="K12" s="22">
        <f t="shared" si="2"/>
        <v>0.14390148101124994</v>
      </c>
      <c r="L12" s="23">
        <f t="shared" si="3"/>
        <v>0.20377605314478553</v>
      </c>
      <c r="M12" s="4"/>
    </row>
    <row r="13" spans="1:13" ht="38.25" x14ac:dyDescent="0.25">
      <c r="A13" s="17"/>
      <c r="B13" s="19">
        <v>3033249</v>
      </c>
      <c r="C13" s="19" t="s">
        <v>289</v>
      </c>
      <c r="D13" s="20">
        <v>13.844859000000005</v>
      </c>
      <c r="E13" s="21">
        <v>15.50715300000001</v>
      </c>
      <c r="F13" s="21">
        <f t="shared" si="0"/>
        <v>5.3545070460716033</v>
      </c>
      <c r="G13" s="21">
        <v>2.2676813925274928</v>
      </c>
      <c r="H13" s="21">
        <v>1.8246808201683962</v>
      </c>
      <c r="I13" s="21">
        <v>1.2621448333757144</v>
      </c>
      <c r="J13" s="22">
        <f t="shared" si="1"/>
        <v>0.14623454044256165</v>
      </c>
      <c r="K13" s="22">
        <f t="shared" si="2"/>
        <v>0.26390158223729954</v>
      </c>
      <c r="L13" s="23">
        <f t="shared" si="3"/>
        <v>0.34529272046723214</v>
      </c>
      <c r="M13" s="4"/>
    </row>
    <row r="14" spans="1:13" ht="38.25" x14ac:dyDescent="0.25">
      <c r="A14" s="17"/>
      <c r="B14" s="19">
        <v>3033250</v>
      </c>
      <c r="C14" s="19" t="s">
        <v>290</v>
      </c>
      <c r="D14" s="20">
        <v>11.796919999999995</v>
      </c>
      <c r="E14" s="21">
        <v>12.909114000000006</v>
      </c>
      <c r="F14" s="21">
        <f t="shared" si="0"/>
        <v>4.32117992325459</v>
      </c>
      <c r="G14" s="21">
        <v>1.9055820401114261</v>
      </c>
      <c r="H14" s="21">
        <v>1.4140928586775772</v>
      </c>
      <c r="I14" s="21">
        <v>1.0015050244655868</v>
      </c>
      <c r="J14" s="22">
        <f t="shared" si="1"/>
        <v>0.14761524610530399</v>
      </c>
      <c r="K14" s="22">
        <f t="shared" si="2"/>
        <v>0.25715745470905299</v>
      </c>
      <c r="L14" s="23">
        <f t="shared" si="3"/>
        <v>0.33473869107164039</v>
      </c>
      <c r="M14" s="4"/>
    </row>
    <row r="15" spans="1:13" ht="63.75" x14ac:dyDescent="0.25">
      <c r="A15" s="17"/>
      <c r="B15" s="19">
        <v>3033251</v>
      </c>
      <c r="C15" s="19" t="s">
        <v>291</v>
      </c>
      <c r="D15" s="20">
        <v>42.272600000000004</v>
      </c>
      <c r="E15" s="21">
        <v>46.396834000000005</v>
      </c>
      <c r="F15" s="21">
        <f t="shared" si="0"/>
        <v>11.567847192823336</v>
      </c>
      <c r="G15" s="21">
        <v>5.0045932511599176</v>
      </c>
      <c r="H15" s="21">
        <v>3.6028431827249676</v>
      </c>
      <c r="I15" s="21">
        <v>2.9604107589384512</v>
      </c>
      <c r="J15" s="22">
        <f t="shared" si="1"/>
        <v>0.10786497309622284</v>
      </c>
      <c r="K15" s="22">
        <f t="shared" si="2"/>
        <v>0.18551775394598874</v>
      </c>
      <c r="L15" s="23">
        <f t="shared" si="3"/>
        <v>0.24932406363812099</v>
      </c>
      <c r="M15" s="4"/>
    </row>
    <row r="16" spans="1:13" x14ac:dyDescent="0.25">
      <c r="A16" s="17"/>
      <c r="B16" s="19">
        <v>3033254</v>
      </c>
      <c r="C16" s="19" t="s">
        <v>292</v>
      </c>
      <c r="D16" s="20">
        <v>429.72138700000016</v>
      </c>
      <c r="E16" s="21">
        <v>464.340869</v>
      </c>
      <c r="F16" s="21">
        <f t="shared" si="0"/>
        <v>203.27397403745002</v>
      </c>
      <c r="G16" s="21">
        <v>53.78246463404048</v>
      </c>
      <c r="H16" s="21">
        <v>129.04618780440347</v>
      </c>
      <c r="I16" s="21">
        <v>20.445321599006064</v>
      </c>
      <c r="J16" s="22">
        <f t="shared" si="1"/>
        <v>0.11582539514530753</v>
      </c>
      <c r="K16" s="22">
        <f t="shared" si="2"/>
        <v>0.39373801585068741</v>
      </c>
      <c r="L16" s="23">
        <f t="shared" si="3"/>
        <v>0.43776886250658675</v>
      </c>
      <c r="M16" s="4"/>
    </row>
    <row r="17" spans="1:13" x14ac:dyDescent="0.25">
      <c r="A17" s="17"/>
      <c r="B17" s="19">
        <v>3033255</v>
      </c>
      <c r="C17" s="19" t="s">
        <v>293</v>
      </c>
      <c r="D17" s="20">
        <v>286.62652300000002</v>
      </c>
      <c r="E17" s="21">
        <v>313.77494500000017</v>
      </c>
      <c r="F17" s="21">
        <f t="shared" si="0"/>
        <v>126.23342011924132</v>
      </c>
      <c r="G17" s="21">
        <v>80.777829322998173</v>
      </c>
      <c r="H17" s="21">
        <v>26.102432053573807</v>
      </c>
      <c r="I17" s="21">
        <v>19.353158742669336</v>
      </c>
      <c r="J17" s="22">
        <f t="shared" si="1"/>
        <v>0.25743874904670327</v>
      </c>
      <c r="K17" s="22">
        <f t="shared" si="2"/>
        <v>0.34062713763386021</v>
      </c>
      <c r="L17" s="23">
        <f t="shared" si="3"/>
        <v>0.40230560830547274</v>
      </c>
      <c r="M17" s="4"/>
    </row>
    <row r="18" spans="1:13" ht="25.5" x14ac:dyDescent="0.25">
      <c r="A18" s="17"/>
      <c r="B18" s="19">
        <v>3033256</v>
      </c>
      <c r="C18" s="19" t="s">
        <v>294</v>
      </c>
      <c r="D18" s="20">
        <v>100.635159</v>
      </c>
      <c r="E18" s="21">
        <v>102.95472600000006</v>
      </c>
      <c r="F18" s="21">
        <f t="shared" si="0"/>
        <v>59.529322521408218</v>
      </c>
      <c r="G18" s="21">
        <v>47.361695353620803</v>
      </c>
      <c r="H18" s="21">
        <v>6.9335051396107303</v>
      </c>
      <c r="I18" s="21">
        <v>5.2341220281766869</v>
      </c>
      <c r="J18" s="22">
        <f t="shared" si="1"/>
        <v>0.4600244903145172</v>
      </c>
      <c r="K18" s="22">
        <f t="shared" si="2"/>
        <v>0.52736967599944362</v>
      </c>
      <c r="L18" s="23">
        <f t="shared" si="3"/>
        <v>0.57820874120347021</v>
      </c>
      <c r="M18" s="4"/>
    </row>
    <row r="19" spans="1:13" ht="25.5" x14ac:dyDescent="0.25">
      <c r="A19" s="17"/>
      <c r="B19" s="19">
        <v>3033311</v>
      </c>
      <c r="C19" s="19" t="s">
        <v>295</v>
      </c>
      <c r="D19" s="20">
        <v>176.88959</v>
      </c>
      <c r="E19" s="21">
        <v>155.5467459999999</v>
      </c>
      <c r="F19" s="21">
        <f t="shared" si="0"/>
        <v>66.831091001204868</v>
      </c>
      <c r="G19" s="21">
        <v>40.073293441273222</v>
      </c>
      <c r="H19" s="21">
        <v>17.555667211191292</v>
      </c>
      <c r="I19" s="21">
        <v>9.2021303487403472</v>
      </c>
      <c r="J19" s="22">
        <f t="shared" si="1"/>
        <v>0.25762861951013266</v>
      </c>
      <c r="K19" s="22">
        <f t="shared" si="2"/>
        <v>0.37049287197859188</v>
      </c>
      <c r="L19" s="23">
        <f t="shared" si="3"/>
        <v>0.42965277461480877</v>
      </c>
      <c r="M19" s="4"/>
    </row>
    <row r="20" spans="1:13" ht="25.5" x14ac:dyDescent="0.25">
      <c r="A20" s="17"/>
      <c r="B20" s="19">
        <v>3033312</v>
      </c>
      <c r="C20" s="19" t="s">
        <v>296</v>
      </c>
      <c r="D20" s="20">
        <v>90.604407000000023</v>
      </c>
      <c r="E20" s="21">
        <v>101.11181999999992</v>
      </c>
      <c r="F20" s="21">
        <f t="shared" si="0"/>
        <v>44.754344868152344</v>
      </c>
      <c r="G20" s="21">
        <v>26.353984040362889</v>
      </c>
      <c r="H20" s="21">
        <v>13.350061635409048</v>
      </c>
      <c r="I20" s="21">
        <v>5.0502991923804075</v>
      </c>
      <c r="J20" s="22">
        <f t="shared" si="1"/>
        <v>0.26064197084339802</v>
      </c>
      <c r="K20" s="22">
        <f t="shared" si="2"/>
        <v>0.39267462177786899</v>
      </c>
      <c r="L20" s="23">
        <f t="shared" si="3"/>
        <v>0.44262228558592237</v>
      </c>
      <c r="M20" s="4"/>
    </row>
    <row r="21" spans="1:13" ht="25.5" x14ac:dyDescent="0.25">
      <c r="A21" s="17"/>
      <c r="B21" s="19">
        <v>3033313</v>
      </c>
      <c r="C21" s="19" t="s">
        <v>297</v>
      </c>
      <c r="D21" s="20">
        <v>99.068811999999966</v>
      </c>
      <c r="E21" s="21">
        <v>119.53731399999998</v>
      </c>
      <c r="F21" s="21">
        <f t="shared" si="0"/>
        <v>49.565958275773454</v>
      </c>
      <c r="G21" s="21">
        <v>27.633337856381331</v>
      </c>
      <c r="H21" s="21">
        <v>14.60799727393487</v>
      </c>
      <c r="I21" s="21">
        <v>7.3246231454572523</v>
      </c>
      <c r="J21" s="22">
        <f t="shared" si="1"/>
        <v>0.23116913816870049</v>
      </c>
      <c r="K21" s="22">
        <f t="shared" si="2"/>
        <v>0.35337363469883731</v>
      </c>
      <c r="L21" s="23">
        <f t="shared" si="3"/>
        <v>0.41464841911851441</v>
      </c>
      <c r="M21" s="4"/>
    </row>
    <row r="22" spans="1:13" ht="25.5" x14ac:dyDescent="0.25">
      <c r="A22" s="17"/>
      <c r="B22" s="19">
        <v>3033314</v>
      </c>
      <c r="C22" s="19" t="s">
        <v>298</v>
      </c>
      <c r="D22" s="20">
        <v>68.457699000000019</v>
      </c>
      <c r="E22" s="21">
        <v>78.99506599999998</v>
      </c>
      <c r="F22" s="21">
        <f t="shared" si="0"/>
        <v>28.448511920983606</v>
      </c>
      <c r="G22" s="21">
        <v>14.376581686334248</v>
      </c>
      <c r="H22" s="21">
        <v>8.2555162860422797</v>
      </c>
      <c r="I22" s="21">
        <v>5.8164139486070781</v>
      </c>
      <c r="J22" s="22">
        <f t="shared" si="1"/>
        <v>0.18199341318778381</v>
      </c>
      <c r="K22" s="22">
        <f t="shared" si="2"/>
        <v>0.28650014638099719</v>
      </c>
      <c r="L22" s="23">
        <f t="shared" si="3"/>
        <v>0.36013023801997474</v>
      </c>
      <c r="M22" s="4"/>
    </row>
    <row r="23" spans="1:13" ht="25.5" x14ac:dyDescent="0.25">
      <c r="A23" s="17"/>
      <c r="B23" s="19">
        <v>3033315</v>
      </c>
      <c r="C23" s="19" t="s">
        <v>299</v>
      </c>
      <c r="D23" s="20">
        <v>30.634420999999996</v>
      </c>
      <c r="E23" s="21">
        <v>35.680617000000005</v>
      </c>
      <c r="F23" s="21">
        <f t="shared" si="0"/>
        <v>12.449863862370989</v>
      </c>
      <c r="G23" s="21">
        <v>5.6663442635526735</v>
      </c>
      <c r="H23" s="21">
        <v>6.1207939380927883</v>
      </c>
      <c r="I23" s="21">
        <v>0.66272566072552763</v>
      </c>
      <c r="J23" s="22">
        <f t="shared" si="1"/>
        <v>0.15880735088052633</v>
      </c>
      <c r="K23" s="22">
        <f t="shared" si="2"/>
        <v>0.33035129974477345</v>
      </c>
      <c r="L23" s="23">
        <f t="shared" si="3"/>
        <v>0.34892512823898164</v>
      </c>
      <c r="M23" s="4"/>
    </row>
    <row r="24" spans="1:13" ht="25.5" x14ac:dyDescent="0.25">
      <c r="A24" s="17"/>
      <c r="B24" s="19">
        <v>3033317</v>
      </c>
      <c r="C24" s="19" t="s">
        <v>300</v>
      </c>
      <c r="D24" s="20">
        <v>62.048743000000059</v>
      </c>
      <c r="E24" s="21">
        <v>54.763392999999994</v>
      </c>
      <c r="F24" s="21">
        <f t="shared" si="0"/>
        <v>27.047697340588488</v>
      </c>
      <c r="G24" s="21">
        <v>21.012367960861866</v>
      </c>
      <c r="H24" s="21">
        <v>3.6901582752780087</v>
      </c>
      <c r="I24" s="21">
        <v>2.3451711044486139</v>
      </c>
      <c r="J24" s="22">
        <f t="shared" si="1"/>
        <v>0.38369368312993074</v>
      </c>
      <c r="K24" s="22">
        <f t="shared" si="2"/>
        <v>0.4510773508160803</v>
      </c>
      <c r="L24" s="23">
        <f t="shared" si="3"/>
        <v>0.4939010506633234</v>
      </c>
      <c r="M24" s="4"/>
    </row>
    <row r="25" spans="1:13" ht="25.5" x14ac:dyDescent="0.25">
      <c r="A25" s="17"/>
      <c r="B25" s="19">
        <v>3033414</v>
      </c>
      <c r="C25" s="19" t="s">
        <v>301</v>
      </c>
      <c r="D25" s="20">
        <v>29.565526999999996</v>
      </c>
      <c r="E25" s="21">
        <v>33.876783999999994</v>
      </c>
      <c r="F25" s="21">
        <f t="shared" si="0"/>
        <v>12.631901476901419</v>
      </c>
      <c r="G25" s="21">
        <v>7.1159288791328663</v>
      </c>
      <c r="H25" s="21">
        <v>3.6621976721096416</v>
      </c>
      <c r="I25" s="21">
        <v>1.8537749256589109</v>
      </c>
      <c r="J25" s="22">
        <f t="shared" si="1"/>
        <v>0.21005325886698301</v>
      </c>
      <c r="K25" s="22">
        <f t="shared" si="2"/>
        <v>0.31815672205609924</v>
      </c>
      <c r="L25" s="23">
        <f t="shared" si="3"/>
        <v>0.3728778232579994</v>
      </c>
      <c r="M25" s="4"/>
    </row>
    <row r="26" spans="1:13" ht="15.75" thickBot="1" x14ac:dyDescent="0.3">
      <c r="A26" s="41" t="s">
        <v>302</v>
      </c>
      <c r="B26" s="43"/>
      <c r="C26" s="43"/>
      <c r="D26" s="44">
        <f ca="1">OFFSET(D26,-MATCH("PROYECTOS",$A$8:$A$50,0)-1,0)-(OFFSET(D26,-MATCH("PROYECTOS",$A$8:$A$50,0),0))</f>
        <v>124.35675599999945</v>
      </c>
      <c r="E26" s="45">
        <f t="shared" ref="E26:I26" ca="1" si="4">OFFSET(E26,-MATCH("PROYECTOS",$A$8:$A$50,0)-1,0)-(OFFSET(E26,-MATCH("PROYECTOS",$A$8:$A$50,0),0))</f>
        <v>150.21316499999944</v>
      </c>
      <c r="F26" s="45">
        <f t="shared" ca="1" si="4"/>
        <v>24.898236351342348</v>
      </c>
      <c r="G26" s="45">
        <f t="shared" ca="1" si="4"/>
        <v>4.8692788296320941</v>
      </c>
      <c r="H26" s="45">
        <f t="shared" ca="1" si="4"/>
        <v>7.7926627363631269</v>
      </c>
      <c r="I26" s="45">
        <f t="shared" ca="1" si="4"/>
        <v>12.236294785347127</v>
      </c>
      <c r="J26" s="46">
        <f t="shared" ca="1" si="1"/>
        <v>3.241579278109287E-2</v>
      </c>
      <c r="K26" s="46">
        <f t="shared" ca="1" si="2"/>
        <v>8.4293154771056644E-2</v>
      </c>
      <c r="L26" s="47">
        <f t="shared" ca="1" si="3"/>
        <v>0.16575269119282882</v>
      </c>
      <c r="M26" s="4"/>
    </row>
    <row r="27" spans="1:13" ht="15.75" thickBot="1" x14ac:dyDescent="0.3"/>
    <row r="28" spans="1:13" ht="15.75" thickBot="1" x14ac:dyDescent="0.3">
      <c r="A28" s="89" t="s">
        <v>324</v>
      </c>
      <c r="B28" s="90"/>
      <c r="C28" s="90"/>
      <c r="D28" s="91"/>
    </row>
    <row r="29" spans="1:13" ht="15.75" thickBot="1" x14ac:dyDescent="0.3">
      <c r="A29" s="1" t="s">
        <v>325</v>
      </c>
    </row>
    <row r="30" spans="1:13" ht="45" customHeight="1" x14ac:dyDescent="0.25">
      <c r="A30" s="82" t="s">
        <v>326</v>
      </c>
      <c r="B30" s="83"/>
      <c r="C30" s="83"/>
      <c r="D30" s="94" t="s">
        <v>327</v>
      </c>
    </row>
    <row r="31" spans="1:13" ht="15.75" thickBot="1" x14ac:dyDescent="0.3">
      <c r="A31" s="92"/>
      <c r="B31" s="93"/>
      <c r="C31" s="93"/>
      <c r="D31" s="95"/>
    </row>
    <row r="32" spans="1:13" ht="63.75" x14ac:dyDescent="0.25">
      <c r="A32" s="17"/>
      <c r="B32" s="19">
        <v>3000733</v>
      </c>
      <c r="C32" s="19" t="s">
        <v>287</v>
      </c>
      <c r="D32" s="23">
        <v>9.1973030650374279E-2</v>
      </c>
    </row>
    <row r="33" spans="1:4" ht="38.25" x14ac:dyDescent="0.25">
      <c r="A33" s="17"/>
      <c r="B33" s="19">
        <v>3033248</v>
      </c>
      <c r="C33" s="19" t="s">
        <v>288</v>
      </c>
      <c r="D33" s="23">
        <v>0.20377605314478553</v>
      </c>
    </row>
    <row r="34" spans="1:4" ht="64.5" thickBot="1" x14ac:dyDescent="0.3">
      <c r="A34" s="24"/>
      <c r="B34" s="26">
        <v>3033251</v>
      </c>
      <c r="C34" s="26" t="s">
        <v>291</v>
      </c>
      <c r="D34" s="30">
        <v>0.24932406363812099</v>
      </c>
    </row>
  </sheetData>
  <mergeCells count="10">
    <mergeCell ref="A28:D28"/>
    <mergeCell ref="A30:C31"/>
    <mergeCell ref="D30:D31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0"/>
  <sheetViews>
    <sheetView topLeftCell="A17" workbookViewId="0">
      <selection activeCell="A20" sqref="A20:XFD2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36</v>
      </c>
      <c r="B1" s="49" t="s">
        <v>24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675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1151.5703319999998</v>
      </c>
      <c r="I6" s="14">
        <v>1396.9812139999999</v>
      </c>
      <c r="J6" s="14">
        <v>412.25409324982616</v>
      </c>
      <c r="K6" s="14">
        <v>174.25631291614673</v>
      </c>
      <c r="L6" s="14">
        <v>121.27215194540167</v>
      </c>
      <c r="M6" s="14">
        <v>116.72562838827781</v>
      </c>
      <c r="N6" s="15">
        <v>0.12473776395116702</v>
      </c>
      <c r="O6" s="15">
        <v>0.2115479162496085</v>
      </c>
      <c r="P6" s="16">
        <v>0.2951035340478288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SUM(H8:OFFSET(H6,MATCH("PROYECTOS",$A$8:$A$39,0),0))</f>
        <v>1004.5718719999985</v>
      </c>
      <c r="I7" s="38">
        <f ca="1">SUM(I8:OFFSET(I6,MATCH("PROYECTOS",$A$8:$A$39,0),0))</f>
        <v>1197.1958629999983</v>
      </c>
      <c r="J7" s="38">
        <f ca="1">SUM(J8:OFFSET(J6,MATCH("PROYECTOS",$A$8:$A$39,0),0))</f>
        <v>386.19518391317365</v>
      </c>
      <c r="K7" s="38">
        <f ca="1">SUM(K8:OFFSET(K6,MATCH("PROYECTOS",$A$8:$A$39,0),0))</f>
        <v>166.96428889968638</v>
      </c>
      <c r="L7" s="38">
        <f ca="1">SUM(L8:OFFSET(L6,MATCH("PROYECTOS",$A$8:$A$39,0),0))</f>
        <v>110.03574839139308</v>
      </c>
      <c r="M7" s="38">
        <f ca="1">SUM(M8:OFFSET(M6,MATCH("PROYECTOS",$A$8:$A$39,0),0))</f>
        <v>109.19514662209423</v>
      </c>
      <c r="N7" s="39">
        <f ca="1">IFERROR(K7/I7,0)</f>
        <v>0.13946280141772141</v>
      </c>
      <c r="O7" s="39">
        <f ca="1">IFERROR(SUM(K7,L7)/I7,0)</f>
        <v>0.23137403481912958</v>
      </c>
      <c r="P7" s="40">
        <f ca="1">IFERROR(SUM(K7,L7,M7)/I7,0)</f>
        <v>0.32258312599362388</v>
      </c>
      <c r="Q7" s="64"/>
      <c r="R7" s="38"/>
      <c r="S7" s="40"/>
    </row>
    <row r="8" spans="1:19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1</v>
      </c>
      <c r="G8" s="19" t="s">
        <v>539</v>
      </c>
      <c r="H8" s="20">
        <v>32.586200000000005</v>
      </c>
      <c r="I8" s="21">
        <v>24.881027999999997</v>
      </c>
      <c r="J8" s="21">
        <f t="shared" ref="J8:J19" si="0">SUM(K8,L8,M8)</f>
        <v>6.0203329472015117</v>
      </c>
      <c r="K8" s="21">
        <v>1.0871582249092171</v>
      </c>
      <c r="L8" s="21">
        <v>0.44254489260242735</v>
      </c>
      <c r="M8" s="21">
        <v>4.4906298296898672</v>
      </c>
      <c r="N8" s="22">
        <f t="shared" ref="N8:N20" si="1">IFERROR(K8/I8,0)</f>
        <v>4.3694264759045212E-2</v>
      </c>
      <c r="O8" s="22">
        <f t="shared" ref="O8:O20" si="2">IFERROR(SUM(K8,L8)/I8,0)</f>
        <v>6.1480703993084397E-2</v>
      </c>
      <c r="P8" s="23">
        <f t="shared" ref="P8:P20" si="3">IFERROR(SUM(K8,L8,M8)/I8,0)</f>
        <v>0.24196479933230702</v>
      </c>
      <c r="Q8" s="70">
        <v>0</v>
      </c>
      <c r="R8" s="21">
        <v>0</v>
      </c>
      <c r="S8" s="23">
        <f>IFERROR(R8/Q8,0)</f>
        <v>0</v>
      </c>
    </row>
    <row r="9" spans="1:19" ht="51" x14ac:dyDescent="0.25">
      <c r="A9" s="17"/>
      <c r="B9" s="19">
        <v>5004322</v>
      </c>
      <c r="C9" s="19" t="s">
        <v>681</v>
      </c>
      <c r="D9" s="68">
        <v>3000579</v>
      </c>
      <c r="E9" s="19" t="s">
        <v>676</v>
      </c>
      <c r="F9" s="69">
        <v>41</v>
      </c>
      <c r="G9" s="19" t="s">
        <v>692</v>
      </c>
      <c r="H9" s="20">
        <v>3.85E-2</v>
      </c>
      <c r="I9" s="21">
        <v>3.85E-2</v>
      </c>
      <c r="J9" s="21">
        <f t="shared" si="0"/>
        <v>0</v>
      </c>
      <c r="K9" s="21">
        <v>0</v>
      </c>
      <c r="L9" s="21">
        <v>0</v>
      </c>
      <c r="M9" s="21">
        <v>0</v>
      </c>
      <c r="N9" s="22">
        <f t="shared" si="1"/>
        <v>0</v>
      </c>
      <c r="O9" s="22">
        <f t="shared" si="2"/>
        <v>0</v>
      </c>
      <c r="P9" s="23">
        <f t="shared" si="3"/>
        <v>0</v>
      </c>
      <c r="Q9" s="70">
        <v>0</v>
      </c>
      <c r="R9" s="21">
        <v>0</v>
      </c>
      <c r="S9" s="23">
        <f t="shared" ref="S9:S19" si="4">IFERROR(R9/Q9,0)</f>
        <v>0</v>
      </c>
    </row>
    <row r="10" spans="1:19" ht="51" x14ac:dyDescent="0.25">
      <c r="A10" s="17"/>
      <c r="B10" s="19">
        <v>5004323</v>
      </c>
      <c r="C10" s="19" t="s">
        <v>682</v>
      </c>
      <c r="D10" s="68">
        <v>3000579</v>
      </c>
      <c r="E10" s="19" t="s">
        <v>676</v>
      </c>
      <c r="F10" s="69">
        <v>41</v>
      </c>
      <c r="G10" s="19" t="s">
        <v>692</v>
      </c>
      <c r="H10" s="20">
        <v>3.0800000000000001E-2</v>
      </c>
      <c r="I10" s="21">
        <v>3.0800000000000001E-2</v>
      </c>
      <c r="J10" s="21">
        <f t="shared" si="0"/>
        <v>0</v>
      </c>
      <c r="K10" s="21">
        <v>0</v>
      </c>
      <c r="L10" s="21">
        <v>0</v>
      </c>
      <c r="M10" s="21">
        <v>0</v>
      </c>
      <c r="N10" s="22">
        <f t="shared" si="1"/>
        <v>0</v>
      </c>
      <c r="O10" s="22">
        <f t="shared" si="2"/>
        <v>0</v>
      </c>
      <c r="P10" s="23">
        <f t="shared" si="3"/>
        <v>0</v>
      </c>
      <c r="Q10" s="70">
        <v>0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5004324</v>
      </c>
      <c r="C11" s="19" t="s">
        <v>683</v>
      </c>
      <c r="D11" s="68">
        <v>3000580</v>
      </c>
      <c r="E11" s="19" t="s">
        <v>677</v>
      </c>
      <c r="F11" s="69">
        <v>86</v>
      </c>
      <c r="G11" s="19" t="s">
        <v>508</v>
      </c>
      <c r="H11" s="20">
        <v>0.17891299999999999</v>
      </c>
      <c r="I11" s="21">
        <v>0.17891300000000002</v>
      </c>
      <c r="J11" s="21">
        <f t="shared" si="0"/>
        <v>1.0978729929775E-2</v>
      </c>
      <c r="K11" s="21">
        <v>7.899999909568578E-4</v>
      </c>
      <c r="L11" s="21">
        <v>4.4014198356308043E-3</v>
      </c>
      <c r="M11" s="21">
        <v>5.7873101031873375E-3</v>
      </c>
      <c r="N11" s="22">
        <f t="shared" si="1"/>
        <v>4.4155538779007547E-3</v>
      </c>
      <c r="O11" s="22">
        <f t="shared" si="2"/>
        <v>2.901644836645555E-2</v>
      </c>
      <c r="P11" s="23">
        <f t="shared" si="3"/>
        <v>6.1363511481977266E-2</v>
      </c>
      <c r="Q11" s="70">
        <v>0</v>
      </c>
      <c r="R11" s="21">
        <v>0</v>
      </c>
      <c r="S11" s="23">
        <f t="shared" si="4"/>
        <v>0</v>
      </c>
    </row>
    <row r="12" spans="1:19" ht="51" x14ac:dyDescent="0.25">
      <c r="A12" s="17"/>
      <c r="B12" s="19">
        <v>5004325</v>
      </c>
      <c r="C12" s="19" t="s">
        <v>684</v>
      </c>
      <c r="D12" s="68">
        <v>3000580</v>
      </c>
      <c r="E12" s="19" t="s">
        <v>677</v>
      </c>
      <c r="F12" s="69">
        <v>215</v>
      </c>
      <c r="G12" s="19" t="s">
        <v>693</v>
      </c>
      <c r="H12" s="20">
        <v>2.1999179999999998</v>
      </c>
      <c r="I12" s="21">
        <v>2.1524339999999995</v>
      </c>
      <c r="J12" s="21">
        <f t="shared" si="0"/>
        <v>0.26814383536111563</v>
      </c>
      <c r="K12" s="21">
        <v>0.11152499704621732</v>
      </c>
      <c r="L12" s="21">
        <v>7.1251767745707184E-2</v>
      </c>
      <c r="M12" s="21">
        <v>8.5367070569191128E-2</v>
      </c>
      <c r="N12" s="22">
        <f t="shared" si="1"/>
        <v>5.181343402223592E-2</v>
      </c>
      <c r="O12" s="22">
        <f t="shared" si="2"/>
        <v>8.4916315572010362E-2</v>
      </c>
      <c r="P12" s="23">
        <f t="shared" si="3"/>
        <v>0.12457703017194288</v>
      </c>
      <c r="Q12" s="70">
        <v>0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5004326</v>
      </c>
      <c r="C13" s="19" t="s">
        <v>685</v>
      </c>
      <c r="D13" s="68">
        <v>3000580</v>
      </c>
      <c r="E13" s="19" t="s">
        <v>677</v>
      </c>
      <c r="F13" s="69">
        <v>215</v>
      </c>
      <c r="G13" s="19" t="s">
        <v>693</v>
      </c>
      <c r="H13" s="20">
        <v>897.35877599999856</v>
      </c>
      <c r="I13" s="21">
        <v>1087.5561219999984</v>
      </c>
      <c r="J13" s="21">
        <f t="shared" si="0"/>
        <v>358.88308874651699</v>
      </c>
      <c r="K13" s="21">
        <v>157.07128846541082</v>
      </c>
      <c r="L13" s="21">
        <v>103.58719687843789</v>
      </c>
      <c r="M13" s="21">
        <v>98.224603402668279</v>
      </c>
      <c r="N13" s="22">
        <f t="shared" si="1"/>
        <v>0.14442591539695371</v>
      </c>
      <c r="O13" s="22">
        <f t="shared" si="2"/>
        <v>0.23967359483435385</v>
      </c>
      <c r="P13" s="23">
        <f t="shared" si="3"/>
        <v>0.32999040829868781</v>
      </c>
      <c r="Q13" s="70">
        <v>232.5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5004327</v>
      </c>
      <c r="C14" s="19" t="s">
        <v>686</v>
      </c>
      <c r="D14" s="68">
        <v>3000580</v>
      </c>
      <c r="E14" s="19" t="s">
        <v>677</v>
      </c>
      <c r="F14" s="69">
        <v>120</v>
      </c>
      <c r="G14" s="19" t="s">
        <v>694</v>
      </c>
      <c r="H14" s="20">
        <v>0.12346599999999999</v>
      </c>
      <c r="I14" s="21">
        <v>0.17095000000000002</v>
      </c>
      <c r="J14" s="21">
        <f t="shared" si="0"/>
        <v>1.3018700046814047E-3</v>
      </c>
      <c r="K14" s="21">
        <v>0</v>
      </c>
      <c r="L14" s="21">
        <v>7.899999909568578E-4</v>
      </c>
      <c r="M14" s="21">
        <v>5.1187001372454688E-4</v>
      </c>
      <c r="N14" s="22">
        <f t="shared" si="1"/>
        <v>0</v>
      </c>
      <c r="O14" s="22">
        <f t="shared" si="2"/>
        <v>4.6212342261296151E-3</v>
      </c>
      <c r="P14" s="23">
        <f t="shared" si="3"/>
        <v>7.6155016360421445E-3</v>
      </c>
      <c r="Q14" s="70">
        <v>0</v>
      </c>
      <c r="R14" s="21">
        <v>0</v>
      </c>
      <c r="S14" s="23">
        <f t="shared" si="4"/>
        <v>0</v>
      </c>
    </row>
    <row r="15" spans="1:19" ht="51" x14ac:dyDescent="0.25">
      <c r="A15" s="17"/>
      <c r="B15" s="19">
        <v>5004329</v>
      </c>
      <c r="C15" s="19" t="s">
        <v>687</v>
      </c>
      <c r="D15" s="68">
        <v>3000581</v>
      </c>
      <c r="E15" s="19" t="s">
        <v>678</v>
      </c>
      <c r="F15" s="69">
        <v>86</v>
      </c>
      <c r="G15" s="19" t="s">
        <v>508</v>
      </c>
      <c r="H15" s="20">
        <v>4.2984270000000011</v>
      </c>
      <c r="I15" s="21">
        <v>3.5811689999999992</v>
      </c>
      <c r="J15" s="21">
        <f t="shared" si="0"/>
        <v>1.3506381203205819</v>
      </c>
      <c r="K15" s="21">
        <v>0.52457533127017086</v>
      </c>
      <c r="L15" s="21">
        <v>0.50203692977447645</v>
      </c>
      <c r="M15" s="21">
        <v>0.32402585927593464</v>
      </c>
      <c r="N15" s="22">
        <f t="shared" si="1"/>
        <v>0.14648159058401627</v>
      </c>
      <c r="O15" s="22">
        <f t="shared" si="2"/>
        <v>0.28666959337709208</v>
      </c>
      <c r="P15" s="23">
        <f t="shared" si="3"/>
        <v>0.3771500647751006</v>
      </c>
      <c r="Q15" s="70">
        <v>0</v>
      </c>
      <c r="R15" s="21">
        <v>0</v>
      </c>
      <c r="S15" s="23">
        <f t="shared" si="4"/>
        <v>0</v>
      </c>
    </row>
    <row r="16" spans="1:19" ht="51" x14ac:dyDescent="0.25">
      <c r="A16" s="17"/>
      <c r="B16" s="19">
        <v>5004330</v>
      </c>
      <c r="C16" s="19" t="s">
        <v>688</v>
      </c>
      <c r="D16" s="68">
        <v>3000582</v>
      </c>
      <c r="E16" s="19" t="s">
        <v>679</v>
      </c>
      <c r="F16" s="69">
        <v>215</v>
      </c>
      <c r="G16" s="19" t="s">
        <v>693</v>
      </c>
      <c r="H16" s="20">
        <v>6.1762290000000002</v>
      </c>
      <c r="I16" s="21">
        <v>3.6476519999999999</v>
      </c>
      <c r="J16" s="21">
        <f t="shared" si="0"/>
        <v>1.2384111286082771</v>
      </c>
      <c r="K16" s="21">
        <v>0.78987921030784491</v>
      </c>
      <c r="L16" s="21">
        <v>0.35883777802519035</v>
      </c>
      <c r="M16" s="21">
        <v>8.9694140275241807E-2</v>
      </c>
      <c r="N16" s="22">
        <f t="shared" si="1"/>
        <v>0.21654456354604137</v>
      </c>
      <c r="O16" s="22">
        <f t="shared" si="2"/>
        <v>0.31491956697980927</v>
      </c>
      <c r="P16" s="23">
        <f t="shared" si="3"/>
        <v>0.33950912219923313</v>
      </c>
      <c r="Q16" s="70">
        <v>18.25</v>
      </c>
      <c r="R16" s="21">
        <v>0</v>
      </c>
      <c r="S16" s="23">
        <f t="shared" si="4"/>
        <v>0</v>
      </c>
    </row>
    <row r="17" spans="1:19" ht="51" x14ac:dyDescent="0.25">
      <c r="A17" s="17"/>
      <c r="B17" s="19">
        <v>5004331</v>
      </c>
      <c r="C17" s="19" t="s">
        <v>689</v>
      </c>
      <c r="D17" s="68">
        <v>3000582</v>
      </c>
      <c r="E17" s="19" t="s">
        <v>679</v>
      </c>
      <c r="F17" s="69">
        <v>120</v>
      </c>
      <c r="G17" s="19" t="s">
        <v>694</v>
      </c>
      <c r="H17" s="20">
        <v>0.16635400000000003</v>
      </c>
      <c r="I17" s="21">
        <v>0.51363999999999999</v>
      </c>
      <c r="J17" s="21">
        <f t="shared" si="0"/>
        <v>3.6893349555612076E-2</v>
      </c>
      <c r="K17" s="21">
        <v>1.6743649612180889E-2</v>
      </c>
      <c r="L17" s="21">
        <v>1.1701499905029777E-2</v>
      </c>
      <c r="M17" s="21">
        <v>8.44820003840141E-3</v>
      </c>
      <c r="N17" s="22">
        <f t="shared" si="1"/>
        <v>3.2598025099643504E-2</v>
      </c>
      <c r="O17" s="22">
        <f t="shared" si="2"/>
        <v>5.5379545045577967E-2</v>
      </c>
      <c r="P17" s="23">
        <f t="shared" si="3"/>
        <v>7.1827251685250518E-2</v>
      </c>
      <c r="Q17" s="70">
        <v>0</v>
      </c>
      <c r="R17" s="21">
        <v>0</v>
      </c>
      <c r="S17" s="23">
        <f t="shared" si="4"/>
        <v>0</v>
      </c>
    </row>
    <row r="18" spans="1:19" ht="51" x14ac:dyDescent="0.25">
      <c r="A18" s="17"/>
      <c r="B18" s="19">
        <v>5004332</v>
      </c>
      <c r="C18" s="19" t="s">
        <v>690</v>
      </c>
      <c r="D18" s="68">
        <v>3000583</v>
      </c>
      <c r="E18" s="19" t="s">
        <v>680</v>
      </c>
      <c r="F18" s="69">
        <v>215</v>
      </c>
      <c r="G18" s="19" t="s">
        <v>693</v>
      </c>
      <c r="H18" s="20">
        <v>61.34166300000004</v>
      </c>
      <c r="I18" s="21">
        <v>74.372029000000012</v>
      </c>
      <c r="J18" s="21">
        <f t="shared" si="0"/>
        <v>18.385395185675151</v>
      </c>
      <c r="K18" s="21">
        <v>7.3623290211389758</v>
      </c>
      <c r="L18" s="21">
        <v>5.0569872250757726</v>
      </c>
      <c r="M18" s="21">
        <v>5.9660789394604024</v>
      </c>
      <c r="N18" s="22">
        <f t="shared" si="1"/>
        <v>9.8993252169293042E-2</v>
      </c>
      <c r="O18" s="22">
        <f t="shared" si="2"/>
        <v>0.16698907389248108</v>
      </c>
      <c r="P18" s="23">
        <f t="shared" si="3"/>
        <v>0.24720846577515249</v>
      </c>
      <c r="Q18" s="70">
        <v>22</v>
      </c>
      <c r="R18" s="21">
        <v>0</v>
      </c>
      <c r="S18" s="23">
        <f t="shared" si="4"/>
        <v>0</v>
      </c>
    </row>
    <row r="19" spans="1:19" ht="51" x14ac:dyDescent="0.25">
      <c r="A19" s="17"/>
      <c r="B19" s="19">
        <v>5004333</v>
      </c>
      <c r="C19" s="19" t="s">
        <v>691</v>
      </c>
      <c r="D19" s="68">
        <v>3000583</v>
      </c>
      <c r="E19" s="19" t="s">
        <v>680</v>
      </c>
      <c r="F19" s="69">
        <v>14</v>
      </c>
      <c r="G19" s="19" t="s">
        <v>695</v>
      </c>
      <c r="H19" s="20">
        <v>7.2625999999999996E-2</v>
      </c>
      <c r="I19" s="21">
        <v>7.262600000000001E-2</v>
      </c>
      <c r="J19" s="21">
        <f t="shared" si="0"/>
        <v>0</v>
      </c>
      <c r="K19" s="21">
        <v>0</v>
      </c>
      <c r="L19" s="21">
        <v>0</v>
      </c>
      <c r="M19" s="21">
        <v>0</v>
      </c>
      <c r="N19" s="22">
        <f t="shared" si="1"/>
        <v>0</v>
      </c>
      <c r="O19" s="22">
        <f t="shared" si="2"/>
        <v>0</v>
      </c>
      <c r="P19" s="23">
        <f t="shared" si="3"/>
        <v>0</v>
      </c>
      <c r="Q19" s="70">
        <v>0</v>
      </c>
      <c r="R19" s="21">
        <v>0</v>
      </c>
      <c r="S19" s="23">
        <f t="shared" si="4"/>
        <v>0</v>
      </c>
    </row>
    <row r="20" spans="1:19" ht="15.75" thickBot="1" x14ac:dyDescent="0.3">
      <c r="A20" s="41" t="s">
        <v>302</v>
      </c>
      <c r="B20" s="43"/>
      <c r="C20" s="43"/>
      <c r="D20" s="65"/>
      <c r="E20" s="43"/>
      <c r="F20" s="66"/>
      <c r="G20" s="43"/>
      <c r="H20" s="44">
        <f t="shared" ref="H20:M20" ca="1" si="5">OFFSET(H20,-MATCH("PROYECTOS",$A$8:$A$39,0)-1,0)-(OFFSET(H20,-MATCH("PROYECTOS",$A$8:$A$39,0),0))</f>
        <v>146.99846000000127</v>
      </c>
      <c r="I20" s="45">
        <f t="shared" ca="1" si="5"/>
        <v>199.78535100000158</v>
      </c>
      <c r="J20" s="45">
        <f t="shared" ca="1" si="5"/>
        <v>26.058909336652505</v>
      </c>
      <c r="K20" s="45">
        <f t="shared" ca="1" si="5"/>
        <v>7.2920240164603456</v>
      </c>
      <c r="L20" s="45">
        <f t="shared" ca="1" si="5"/>
        <v>11.236403554008589</v>
      </c>
      <c r="M20" s="45">
        <f t="shared" ca="1" si="5"/>
        <v>7.5304817661835841</v>
      </c>
      <c r="N20" s="46">
        <f t="shared" ca="1" si="1"/>
        <v>3.6499292765765835E-2</v>
      </c>
      <c r="O20" s="46">
        <f t="shared" ca="1" si="2"/>
        <v>9.2741672388526569E-2</v>
      </c>
      <c r="P20" s="47">
        <f t="shared" ca="1" si="3"/>
        <v>0.13043453489566567</v>
      </c>
      <c r="Q20" s="67"/>
      <c r="R20" s="45"/>
      <c r="S20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workbookViewId="0">
      <selection activeCell="A18" sqref="A18:L1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39</v>
      </c>
      <c r="B1" s="50" t="s">
        <v>25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698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66.566188000000011</v>
      </c>
      <c r="E6" s="14">
        <v>83.990812000000034</v>
      </c>
      <c r="F6" s="14">
        <v>19.044469491314203</v>
      </c>
      <c r="G6" s="14">
        <v>6.4201594980181653</v>
      </c>
      <c r="H6" s="14">
        <v>6.5106584221323374</v>
      </c>
      <c r="I6" s="14">
        <v>6.1136515711637003</v>
      </c>
      <c r="J6" s="15">
        <v>7.6438831166653828E-2</v>
      </c>
      <c r="K6" s="15">
        <v>0.15395514833396892</v>
      </c>
      <c r="L6" s="16">
        <v>0.22674467644525445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36.674922000000009</v>
      </c>
      <c r="E7" s="38">
        <f ca="1">SUM(E8:OFFSET(E6,MATCH("GOBIERNOS REGIONALES",$A$8:$A$50,0),0))</f>
        <v>37.345601999999978</v>
      </c>
      <c r="F7" s="38">
        <f ca="1">SUM(F8:OFFSET(F6,MATCH("GOBIERNOS REGIONALES",$A$8:$A$50,0),0))</f>
        <v>7.5875473780504308</v>
      </c>
      <c r="G7" s="38">
        <f ca="1">SUM(G8:OFFSET(G6,MATCH("GOBIERNOS REGIONALES",$A$8:$A$50,0),0))</f>
        <v>3.3078305941367034</v>
      </c>
      <c r="H7" s="38">
        <f ca="1">SUM(H8:OFFSET(H6,MATCH("GOBIERNOS REGIONALES",$A$8:$A$50,0),0))</f>
        <v>1.8880350325432573</v>
      </c>
      <c r="I7" s="38">
        <f ca="1">SUM(I8:OFFSET(I6,MATCH("GOBIERNOS REGIONALES",$A$8:$A$50,0),0))</f>
        <v>2.39168175137047</v>
      </c>
      <c r="J7" s="39">
        <f ca="1">IFERROR(G7/E7,0)</f>
        <v>8.857349773439735E-2</v>
      </c>
      <c r="K7" s="39">
        <f ca="1">IFERROR(SUM(G7,H7)/E7,0)</f>
        <v>0.1391292507931714</v>
      </c>
      <c r="L7" s="40">
        <f ca="1">IFERROR(SUM(G7,H7,I7)/E7,0)</f>
        <v>0.20317110909205413</v>
      </c>
      <c r="M7" s="4"/>
    </row>
    <row r="8" spans="1:13" x14ac:dyDescent="0.25">
      <c r="A8" s="17"/>
      <c r="B8" s="18">
        <v>13</v>
      </c>
      <c r="C8" s="19" t="s">
        <v>118</v>
      </c>
      <c r="D8" s="20">
        <v>1</v>
      </c>
      <c r="E8" s="21">
        <v>1</v>
      </c>
      <c r="F8" s="21">
        <f t="shared" ref="F8:F19" si="0">SUM(G8,H8,I8)</f>
        <v>7.6796670269686729E-2</v>
      </c>
      <c r="G8" s="21">
        <v>3.0399770359508693E-2</v>
      </c>
      <c r="H8" s="21">
        <v>1.6406900307629257E-2</v>
      </c>
      <c r="I8" s="21">
        <v>2.9989999602548778E-2</v>
      </c>
      <c r="J8" s="22">
        <f t="shared" ref="J8:J19" si="1">IFERROR(G8/E8,0)</f>
        <v>3.0399770359508693E-2</v>
      </c>
      <c r="K8" s="22">
        <f t="shared" ref="K8:K19" si="2">IFERROR(SUM(G8,H8)/E8,0)</f>
        <v>4.6806670667137951E-2</v>
      </c>
      <c r="L8" s="23">
        <f t="shared" ref="L8:L19" si="3">IFERROR(SUM(G8,H8,I8)/E8,0)</f>
        <v>7.6796670269686729E-2</v>
      </c>
      <c r="M8" s="4"/>
    </row>
    <row r="9" spans="1:13" ht="25.5" x14ac:dyDescent="0.25">
      <c r="A9" s="17"/>
      <c r="B9" s="18">
        <v>160</v>
      </c>
      <c r="C9" s="19" t="s">
        <v>151</v>
      </c>
      <c r="D9" s="20">
        <v>35.674922000000009</v>
      </c>
      <c r="E9" s="21">
        <v>36.345601999999978</v>
      </c>
      <c r="F9" s="21">
        <f t="shared" si="0"/>
        <v>7.5107507077807441</v>
      </c>
      <c r="G9" s="21">
        <v>3.2774308237771947</v>
      </c>
      <c r="H9" s="21">
        <v>1.8716281322356281</v>
      </c>
      <c r="I9" s="21">
        <v>2.3616917517679212</v>
      </c>
      <c r="J9" s="22">
        <f t="shared" si="1"/>
        <v>9.0174069032539259E-2</v>
      </c>
      <c r="K9" s="22">
        <f t="shared" si="2"/>
        <v>0.14166938151176656</v>
      </c>
      <c r="L9" s="23">
        <f t="shared" si="3"/>
        <v>0.20664813057108666</v>
      </c>
      <c r="M9" s="4"/>
    </row>
    <row r="10" spans="1:13" x14ac:dyDescent="0.25">
      <c r="A10" s="34" t="s">
        <v>214</v>
      </c>
      <c r="B10" s="57"/>
      <c r="C10" s="36"/>
      <c r="D10" s="37">
        <f ca="1">SUM(D11:OFFSET(D9,(MATCH("GOBIERNOS LOCALES",$A$8:$A$50,0)-MATCH("GOBIERNOS REGIONALES",$A$8:$A$50,0)),0))</f>
        <v>8.8693749999999998</v>
      </c>
      <c r="E10" s="38">
        <f ca="1">SUM(E11:OFFSET(E9,(MATCH("GOBIERNOS LOCALES",$A$8:$A$50,0)-MATCH("GOBIERNOS REGIONALES",$A$8:$A$50,0)),0))</f>
        <v>10.127331999999999</v>
      </c>
      <c r="F10" s="38">
        <f ca="1">SUM(F11:OFFSET(F9,(MATCH("GOBIERNOS LOCALES",$A$8:$A$50,0)-MATCH("GOBIERNOS REGIONALES",$A$8:$A$50,0)),0))</f>
        <v>2.9339399786781541</v>
      </c>
      <c r="G10" s="38">
        <f ca="1">SUM(G11:OFFSET(G9,(MATCH("GOBIERNOS LOCALES",$A$8:$A$50,0)-MATCH("GOBIERNOS REGIONALES",$A$8:$A$50,0)),0))</f>
        <v>0.70601709307902638</v>
      </c>
      <c r="H10" s="38">
        <f ca="1">SUM(H11:OFFSET(H9,(MATCH("GOBIERNOS LOCALES",$A$8:$A$50,0)-MATCH("GOBIERNOS REGIONALES",$A$8:$A$50,0)),0))</f>
        <v>1.1664697368200905</v>
      </c>
      <c r="I10" s="38">
        <f ca="1">SUM(I11:OFFSET(I9,(MATCH("GOBIERNOS LOCALES",$A$8:$A$50,0)-MATCH("GOBIERNOS REGIONALES",$A$8:$A$50,0)),0))</f>
        <v>1.0614531487790373</v>
      </c>
      <c r="J10" s="39">
        <f t="shared" ca="1" si="1"/>
        <v>6.971402666358982E-2</v>
      </c>
      <c r="K10" s="39">
        <f t="shared" ca="1" si="2"/>
        <v>0.18489438579668535</v>
      </c>
      <c r="L10" s="40">
        <f t="shared" ca="1" si="3"/>
        <v>0.28970512457556979</v>
      </c>
      <c r="M10" s="4"/>
    </row>
    <row r="11" spans="1:13" x14ac:dyDescent="0.25">
      <c r="A11" s="17"/>
      <c r="B11" s="18">
        <v>442</v>
      </c>
      <c r="C11" s="19" t="s">
        <v>217</v>
      </c>
      <c r="D11" s="20">
        <v>0.11790399999999999</v>
      </c>
      <c r="E11" s="21">
        <v>0.11790399999999998</v>
      </c>
      <c r="F11" s="21">
        <f t="shared" si="0"/>
        <v>6.0319099633488804E-2</v>
      </c>
      <c r="G11" s="21">
        <v>3.3581209718249738E-2</v>
      </c>
      <c r="H11" s="21">
        <v>1.1133580381283537E-2</v>
      </c>
      <c r="I11" s="21">
        <v>1.5604309533955529E-2</v>
      </c>
      <c r="J11" s="22">
        <f t="shared" si="1"/>
        <v>0.28481823956990215</v>
      </c>
      <c r="K11" s="22">
        <f t="shared" si="2"/>
        <v>0.37924743943829964</v>
      </c>
      <c r="L11" s="23">
        <f t="shared" si="3"/>
        <v>0.51159502335365059</v>
      </c>
      <c r="M11" s="4"/>
    </row>
    <row r="12" spans="1:13" x14ac:dyDescent="0.25">
      <c r="A12" s="17"/>
      <c r="B12" s="18">
        <v>443</v>
      </c>
      <c r="C12" s="19" t="s">
        <v>218</v>
      </c>
      <c r="D12" s="20">
        <v>5.0000000000000001E-4</v>
      </c>
      <c r="E12" s="21">
        <v>5.0000000000000001E-4</v>
      </c>
      <c r="F12" s="21">
        <f t="shared" si="0"/>
        <v>0</v>
      </c>
      <c r="G12" s="21">
        <v>0</v>
      </c>
      <c r="H12" s="21">
        <v>0</v>
      </c>
      <c r="I12" s="21">
        <v>0</v>
      </c>
      <c r="J12" s="22">
        <f t="shared" si="1"/>
        <v>0</v>
      </c>
      <c r="K12" s="22">
        <f t="shared" si="2"/>
        <v>0</v>
      </c>
      <c r="L12" s="23">
        <f t="shared" si="3"/>
        <v>0</v>
      </c>
      <c r="M12" s="4"/>
    </row>
    <row r="13" spans="1:13" x14ac:dyDescent="0.25">
      <c r="A13" s="17"/>
      <c r="B13" s="18">
        <v>444</v>
      </c>
      <c r="C13" s="19" t="s">
        <v>219</v>
      </c>
      <c r="D13" s="20">
        <v>0.65</v>
      </c>
      <c r="E13" s="21">
        <v>0.65</v>
      </c>
      <c r="F13" s="21">
        <f t="shared" si="0"/>
        <v>9.3235169537365437E-2</v>
      </c>
      <c r="G13" s="21">
        <v>0</v>
      </c>
      <c r="H13" s="21">
        <v>5.6327502243220806E-3</v>
      </c>
      <c r="I13" s="21">
        <v>8.7602419313043356E-2</v>
      </c>
      <c r="J13" s="22">
        <f t="shared" si="1"/>
        <v>0</v>
      </c>
      <c r="K13" s="22">
        <f t="shared" si="2"/>
        <v>8.6657695758801234E-3</v>
      </c>
      <c r="L13" s="23">
        <f t="shared" si="3"/>
        <v>0.1434387223651776</v>
      </c>
      <c r="M13" s="4"/>
    </row>
    <row r="14" spans="1:13" x14ac:dyDescent="0.25">
      <c r="A14" s="17"/>
      <c r="B14" s="18">
        <v>445</v>
      </c>
      <c r="C14" s="19" t="s">
        <v>220</v>
      </c>
      <c r="D14" s="20">
        <v>0</v>
      </c>
      <c r="E14" s="21">
        <v>0.146455</v>
      </c>
      <c r="F14" s="21">
        <f t="shared" si="0"/>
        <v>7.98463610408362E-2</v>
      </c>
      <c r="G14" s="21">
        <v>2.5450000073760748E-2</v>
      </c>
      <c r="H14" s="21">
        <v>1.1285490036243573E-2</v>
      </c>
      <c r="I14" s="21">
        <v>4.3110870930831879E-2</v>
      </c>
      <c r="J14" s="22">
        <f t="shared" si="1"/>
        <v>0.17377351455232493</v>
      </c>
      <c r="K14" s="22">
        <f t="shared" si="2"/>
        <v>0.25083124584346261</v>
      </c>
      <c r="L14" s="23">
        <f t="shared" si="3"/>
        <v>0.54519382090632751</v>
      </c>
      <c r="M14" s="4"/>
    </row>
    <row r="15" spans="1:13" x14ac:dyDescent="0.25">
      <c r="A15" s="17"/>
      <c r="B15" s="18">
        <v>446</v>
      </c>
      <c r="C15" s="19" t="s">
        <v>221</v>
      </c>
      <c r="D15" s="20">
        <v>7.4213550000000001</v>
      </c>
      <c r="E15" s="21">
        <v>6.9119349999999997</v>
      </c>
      <c r="F15" s="21">
        <f t="shared" si="0"/>
        <v>2.1185890944907442</v>
      </c>
      <c r="G15" s="21">
        <v>0.60474745449027978</v>
      </c>
      <c r="H15" s="21">
        <v>0.73673736455384642</v>
      </c>
      <c r="I15" s="21">
        <v>0.77710427544661798</v>
      </c>
      <c r="J15" s="22">
        <f t="shared" si="1"/>
        <v>8.7493220710304687E-2</v>
      </c>
      <c r="K15" s="22">
        <f t="shared" si="2"/>
        <v>0.19408238344893669</v>
      </c>
      <c r="L15" s="23">
        <f t="shared" si="3"/>
        <v>0.30651172131837817</v>
      </c>
      <c r="M15" s="4"/>
    </row>
    <row r="16" spans="1:13" x14ac:dyDescent="0.25">
      <c r="A16" s="17"/>
      <c r="B16" s="18">
        <v>447</v>
      </c>
      <c r="C16" s="19" t="s">
        <v>222</v>
      </c>
      <c r="D16" s="20">
        <v>0</v>
      </c>
      <c r="E16" s="21">
        <v>1.6033359999999999</v>
      </c>
      <c r="F16" s="21">
        <f t="shared" si="0"/>
        <v>0.49089645501226187</v>
      </c>
      <c r="G16" s="21">
        <v>0</v>
      </c>
      <c r="H16" s="21">
        <v>0.38826828170567751</v>
      </c>
      <c r="I16" s="21">
        <v>0.10262817330658436</v>
      </c>
      <c r="J16" s="22">
        <f t="shared" si="1"/>
        <v>0</v>
      </c>
      <c r="K16" s="22">
        <f t="shared" si="2"/>
        <v>0.24216276669748421</v>
      </c>
      <c r="L16" s="23">
        <f t="shared" si="3"/>
        <v>0.30617191593793308</v>
      </c>
      <c r="M16" s="4"/>
    </row>
    <row r="17" spans="1:13" x14ac:dyDescent="0.25">
      <c r="A17" s="17"/>
      <c r="B17" s="18">
        <v>449</v>
      </c>
      <c r="C17" s="19" t="s">
        <v>224</v>
      </c>
      <c r="D17" s="20">
        <v>0.22961600000000004</v>
      </c>
      <c r="E17" s="21">
        <v>0.24720199999999998</v>
      </c>
      <c r="F17" s="21">
        <f t="shared" si="0"/>
        <v>7.9560798557849921E-2</v>
      </c>
      <c r="G17" s="21">
        <v>4.2238428796736116E-2</v>
      </c>
      <c r="H17" s="21">
        <v>1.296426991257249E-2</v>
      </c>
      <c r="I17" s="21">
        <v>2.4358099848541315E-2</v>
      </c>
      <c r="J17" s="22">
        <f t="shared" si="1"/>
        <v>0.17086604799611702</v>
      </c>
      <c r="K17" s="22">
        <f t="shared" si="2"/>
        <v>0.22331008126677215</v>
      </c>
      <c r="L17" s="23">
        <f t="shared" si="3"/>
        <v>0.32184528667992141</v>
      </c>
      <c r="M17" s="4"/>
    </row>
    <row r="18" spans="1:13" x14ac:dyDescent="0.25">
      <c r="A18" s="17"/>
      <c r="B18" s="18">
        <v>456</v>
      </c>
      <c r="C18" s="19" t="s">
        <v>231</v>
      </c>
      <c r="D18" s="20">
        <v>0.45</v>
      </c>
      <c r="E18" s="21">
        <v>0.45</v>
      </c>
      <c r="F18" s="21">
        <f t="shared" si="0"/>
        <v>1.1493000405607745E-2</v>
      </c>
      <c r="G18" s="21">
        <v>0</v>
      </c>
      <c r="H18" s="21">
        <v>4.4800000614486635E-4</v>
      </c>
      <c r="I18" s="21">
        <v>1.1045000399462879E-2</v>
      </c>
      <c r="J18" s="22">
        <f t="shared" si="1"/>
        <v>0</v>
      </c>
      <c r="K18" s="22">
        <f t="shared" si="2"/>
        <v>9.9555556921081408E-4</v>
      </c>
      <c r="L18" s="23">
        <f t="shared" si="3"/>
        <v>2.5540000901350543E-2</v>
      </c>
      <c r="M18" s="4"/>
    </row>
    <row r="19" spans="1:13" ht="15.75" thickBot="1" x14ac:dyDescent="0.3">
      <c r="A19" s="41" t="s">
        <v>241</v>
      </c>
      <c r="B19" s="58"/>
      <c r="C19" s="43"/>
      <c r="D19" s="44">
        <v>21.021891</v>
      </c>
      <c r="E19" s="45">
        <v>36.517878000000003</v>
      </c>
      <c r="F19" s="45">
        <f t="shared" si="0"/>
        <v>8.522982134585618</v>
      </c>
      <c r="G19" s="45">
        <v>2.4063118108024355</v>
      </c>
      <c r="H19" s="45">
        <v>3.4561536527689896</v>
      </c>
      <c r="I19" s="45">
        <v>2.660516671014193</v>
      </c>
      <c r="J19" s="46">
        <f t="shared" si="1"/>
        <v>6.5894075521103254E-2</v>
      </c>
      <c r="K19" s="46">
        <f t="shared" si="2"/>
        <v>0.16053685987919189</v>
      </c>
      <c r="L19" s="47">
        <f t="shared" si="3"/>
        <v>0.23339204251094814</v>
      </c>
      <c r="M19" s="4"/>
    </row>
    <row r="20" spans="1:13" x14ac:dyDescent="0.25">
      <c r="D20" s="5"/>
      <c r="E20" s="5"/>
      <c r="F20" s="5"/>
      <c r="G20" s="5"/>
      <c r="H20" s="5"/>
      <c r="I20" s="5"/>
      <c r="J20" s="4"/>
      <c r="K20" s="4"/>
      <c r="L20" s="4"/>
      <c r="M20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39</v>
      </c>
      <c r="B1" s="51" t="s">
        <v>25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699</v>
      </c>
      <c r="N2" s="72" t="s">
        <v>718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66.566188000000011</v>
      </c>
      <c r="E6" s="14">
        <f ca="1">SUM(E7:OFFSET(E7,50,0))</f>
        <v>83.990812000000034</v>
      </c>
      <c r="F6" s="14">
        <f ca="1">SUM(F7:OFFSET(F7,50,0))</f>
        <v>19.044469491314203</v>
      </c>
      <c r="G6" s="14">
        <f ca="1">SUM(G7:OFFSET(G7,50,0))</f>
        <v>6.4201594980181653</v>
      </c>
      <c r="H6" s="14">
        <f ca="1">SUM(H7:OFFSET(H7,50,0))</f>
        <v>6.5106584221323374</v>
      </c>
      <c r="I6" s="14">
        <f ca="1">SUM(I7:OFFSET(I7,50,0))</f>
        <v>6.1136515711637003</v>
      </c>
      <c r="J6" s="15">
        <f ca="1">IFERROR(G6/E6,0)</f>
        <v>7.6438831166653828E-2</v>
      </c>
      <c r="K6" s="15">
        <f ca="1">IFERROR(SUM(G6,H6)/E6,0)</f>
        <v>0.15395514833396892</v>
      </c>
      <c r="L6" s="16">
        <f ca="1">IFERROR(SUM(G6,H6,I6)/E6,0)</f>
        <v>0.22674467644525445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</v>
      </c>
      <c r="C7" s="19" t="s">
        <v>258</v>
      </c>
      <c r="D7" s="20">
        <v>1.2397150000000001</v>
      </c>
      <c r="E7" s="21">
        <v>0.87915900000000002</v>
      </c>
      <c r="F7" s="21">
        <f t="shared" ref="F7:F31" si="0">SUM(G7,H7,I7)</f>
        <v>0.18757028142954368</v>
      </c>
      <c r="G7" s="21">
        <v>6.9436450318789866E-2</v>
      </c>
      <c r="H7" s="21">
        <v>7.5955050720949657E-2</v>
      </c>
      <c r="I7" s="21">
        <v>4.217878038980416E-2</v>
      </c>
      <c r="J7" s="22">
        <f t="shared" ref="J7:J31" si="1">IFERROR(G7/E7,0)</f>
        <v>7.8980537444068549E-2</v>
      </c>
      <c r="K7" s="22">
        <f t="shared" ref="K7:K31" si="2">IFERROR(SUM(G7,H7)/E7,0)</f>
        <v>0.16537566133058926</v>
      </c>
      <c r="L7" s="23">
        <f t="shared" ref="L7:L31" si="3">IFERROR(SUM(G7,H7,I7)/E7,0)</f>
        <v>0.21335194365244931</v>
      </c>
      <c r="M7" s="4"/>
      <c r="N7" t="s">
        <v>260</v>
      </c>
      <c r="O7" s="5">
        <v>0.60847339165593439</v>
      </c>
      <c r="P7" s="71">
        <v>0.45238379261844969</v>
      </c>
    </row>
    <row r="8" spans="1:16" x14ac:dyDescent="0.25">
      <c r="A8" s="17"/>
      <c r="B8" s="55">
        <v>2</v>
      </c>
      <c r="C8" s="19" t="s">
        <v>259</v>
      </c>
      <c r="D8" s="20">
        <v>1.1458360000000001</v>
      </c>
      <c r="E8" s="21">
        <v>3.6480360000000003</v>
      </c>
      <c r="F8" s="21">
        <f t="shared" si="0"/>
        <v>0.33759903975123962</v>
      </c>
      <c r="G8" s="21">
        <v>9.0848511157219036E-2</v>
      </c>
      <c r="H8" s="21">
        <v>0.15575672794693673</v>
      </c>
      <c r="I8" s="21">
        <v>9.0993800647083845E-2</v>
      </c>
      <c r="J8" s="22">
        <f t="shared" si="1"/>
        <v>2.4903403134513759E-2</v>
      </c>
      <c r="K8" s="22">
        <f t="shared" si="2"/>
        <v>6.7599453268595969E-2</v>
      </c>
      <c r="L8" s="23">
        <f t="shared" si="3"/>
        <v>9.2542683172874285E-2</v>
      </c>
      <c r="M8" s="4"/>
      <c r="N8" t="s">
        <v>261</v>
      </c>
      <c r="O8" s="5">
        <v>0.45664290169679589</v>
      </c>
      <c r="P8" s="71">
        <v>0.34687658225489298</v>
      </c>
    </row>
    <row r="9" spans="1:16" x14ac:dyDescent="0.25">
      <c r="A9" s="17"/>
      <c r="B9" s="55">
        <v>3</v>
      </c>
      <c r="C9" s="19" t="s">
        <v>260</v>
      </c>
      <c r="D9" s="20">
        <v>0.68842499999999995</v>
      </c>
      <c r="E9" s="21">
        <v>1.3450380000000002</v>
      </c>
      <c r="F9" s="21">
        <f t="shared" si="0"/>
        <v>0.60847339165593439</v>
      </c>
      <c r="G9" s="21">
        <v>0.21638630982488394</v>
      </c>
      <c r="H9" s="21">
        <v>0.16724417132718372</v>
      </c>
      <c r="I9" s="21">
        <v>0.22484291050386673</v>
      </c>
      <c r="J9" s="22">
        <f t="shared" si="1"/>
        <v>0.16087746950263407</v>
      </c>
      <c r="K9" s="22">
        <f t="shared" si="2"/>
        <v>0.28521906529932062</v>
      </c>
      <c r="L9" s="23">
        <f t="shared" si="3"/>
        <v>0.45238379261844969</v>
      </c>
      <c r="M9" s="4"/>
      <c r="N9" t="s">
        <v>280</v>
      </c>
      <c r="O9" s="5">
        <v>0.34839294923654052</v>
      </c>
      <c r="P9" s="71">
        <v>0.3447462236824278</v>
      </c>
    </row>
    <row r="10" spans="1:16" x14ac:dyDescent="0.25">
      <c r="A10" s="17"/>
      <c r="B10" s="55">
        <v>4</v>
      </c>
      <c r="C10" s="19" t="s">
        <v>261</v>
      </c>
      <c r="D10" s="20">
        <v>0.97944900000000013</v>
      </c>
      <c r="E10" s="21">
        <v>1.3164420000000001</v>
      </c>
      <c r="F10" s="21">
        <f t="shared" si="0"/>
        <v>0.45664290169679589</v>
      </c>
      <c r="G10" s="21">
        <v>0.26080198989802739</v>
      </c>
      <c r="H10" s="21">
        <v>9.9353100976259157E-2</v>
      </c>
      <c r="I10" s="21">
        <v>9.6487810822509346E-2</v>
      </c>
      <c r="J10" s="22">
        <f t="shared" si="1"/>
        <v>0.19811126498396994</v>
      </c>
      <c r="K10" s="22">
        <f t="shared" si="2"/>
        <v>0.27358219418271867</v>
      </c>
      <c r="L10" s="23">
        <f t="shared" si="3"/>
        <v>0.34687658225489298</v>
      </c>
      <c r="M10" s="4"/>
      <c r="N10" t="s">
        <v>275</v>
      </c>
      <c r="O10" s="5">
        <v>0.39925947139613527</v>
      </c>
      <c r="P10" s="71">
        <v>0.34010529716544641</v>
      </c>
    </row>
    <row r="11" spans="1:16" x14ac:dyDescent="0.25">
      <c r="A11" s="17"/>
      <c r="B11" s="55">
        <v>5</v>
      </c>
      <c r="C11" s="19" t="s">
        <v>262</v>
      </c>
      <c r="D11" s="20">
        <v>1.4455720000000001</v>
      </c>
      <c r="E11" s="21">
        <v>1.9614150000000001</v>
      </c>
      <c r="F11" s="21">
        <f t="shared" si="0"/>
        <v>0.29327657939847995</v>
      </c>
      <c r="G11" s="21">
        <v>9.7603220137898461E-2</v>
      </c>
      <c r="H11" s="21">
        <v>5.3124720157029515E-2</v>
      </c>
      <c r="I11" s="21">
        <v>0.14254863910355198</v>
      </c>
      <c r="J11" s="22">
        <f t="shared" si="1"/>
        <v>4.9761636439967297E-2</v>
      </c>
      <c r="K11" s="22">
        <f t="shared" si="2"/>
        <v>7.6846531863439385E-2</v>
      </c>
      <c r="L11" s="23">
        <f t="shared" si="3"/>
        <v>0.14952296143267996</v>
      </c>
      <c r="M11" s="4"/>
      <c r="N11" t="s">
        <v>268</v>
      </c>
      <c r="O11" s="5">
        <v>0.51253730322332558</v>
      </c>
      <c r="P11" s="71">
        <v>0.32063039368877999</v>
      </c>
    </row>
    <row r="12" spans="1:16" x14ac:dyDescent="0.25">
      <c r="A12" s="17"/>
      <c r="B12" s="55">
        <v>6</v>
      </c>
      <c r="C12" s="19" t="s">
        <v>263</v>
      </c>
      <c r="D12" s="20">
        <v>2.166296</v>
      </c>
      <c r="E12" s="21">
        <v>2.8232549999999996</v>
      </c>
      <c r="F12" s="21">
        <f t="shared" si="0"/>
        <v>0.48190189220804314</v>
      </c>
      <c r="G12" s="21">
        <v>0.17330878077154921</v>
      </c>
      <c r="H12" s="21">
        <v>0.11848862149508932</v>
      </c>
      <c r="I12" s="21">
        <v>0.19010448994140461</v>
      </c>
      <c r="J12" s="22">
        <f t="shared" si="1"/>
        <v>6.1386159157266786E-2</v>
      </c>
      <c r="K12" s="22">
        <f t="shared" si="2"/>
        <v>0.10335495811275941</v>
      </c>
      <c r="L12" s="23">
        <f t="shared" si="3"/>
        <v>0.17069017577514012</v>
      </c>
      <c r="M12" s="4"/>
      <c r="N12" t="s">
        <v>273</v>
      </c>
      <c r="O12" s="5">
        <v>0.13804050041380833</v>
      </c>
      <c r="P12" s="71">
        <v>0.30617900985431562</v>
      </c>
    </row>
    <row r="13" spans="1:16" x14ac:dyDescent="0.25">
      <c r="A13" s="17"/>
      <c r="B13" s="55">
        <v>7</v>
      </c>
      <c r="C13" s="19" t="s">
        <v>264</v>
      </c>
      <c r="D13" s="20">
        <v>5.3887870000000007</v>
      </c>
      <c r="E13" s="21">
        <v>4.0916319999999997</v>
      </c>
      <c r="F13" s="21">
        <f t="shared" si="0"/>
        <v>1.1815012062988899</v>
      </c>
      <c r="G13" s="21">
        <v>0.53890652007521567</v>
      </c>
      <c r="H13" s="21">
        <v>0.31357474049218581</v>
      </c>
      <c r="I13" s="21">
        <v>0.32901994573148841</v>
      </c>
      <c r="J13" s="22">
        <f t="shared" si="1"/>
        <v>0.13170943038748736</v>
      </c>
      <c r="K13" s="22">
        <f t="shared" si="2"/>
        <v>0.20834749082209778</v>
      </c>
      <c r="L13" s="23">
        <f t="shared" si="3"/>
        <v>0.28876037881678751</v>
      </c>
      <c r="M13" s="4"/>
      <c r="N13" t="s">
        <v>265</v>
      </c>
      <c r="O13" s="5">
        <v>6.7795221347623738</v>
      </c>
      <c r="P13" s="71">
        <v>0.29560289930852268</v>
      </c>
    </row>
    <row r="14" spans="1:16" x14ac:dyDescent="0.25">
      <c r="A14" s="17"/>
      <c r="B14" s="55">
        <v>8</v>
      </c>
      <c r="C14" s="19" t="s">
        <v>265</v>
      </c>
      <c r="D14" s="20">
        <v>19.919152</v>
      </c>
      <c r="E14" s="21">
        <v>22.934559000000004</v>
      </c>
      <c r="F14" s="21">
        <f t="shared" si="0"/>
        <v>6.7795221347623738</v>
      </c>
      <c r="G14" s="21">
        <v>2.0585830911068115</v>
      </c>
      <c r="H14" s="21">
        <v>2.7034883882515715</v>
      </c>
      <c r="I14" s="21">
        <v>2.0174506554039908</v>
      </c>
      <c r="J14" s="22">
        <f t="shared" si="1"/>
        <v>8.9759000428428173E-2</v>
      </c>
      <c r="K14" s="22">
        <f t="shared" si="2"/>
        <v>0.20763736853882309</v>
      </c>
      <c r="L14" s="23">
        <f t="shared" si="3"/>
        <v>0.29560289930852268</v>
      </c>
      <c r="M14" s="4"/>
      <c r="N14" t="s">
        <v>271</v>
      </c>
      <c r="O14" s="5">
        <v>0.35879109023289857</v>
      </c>
      <c r="P14" s="71">
        <v>0.29498762651805532</v>
      </c>
    </row>
    <row r="15" spans="1:16" x14ac:dyDescent="0.25">
      <c r="A15" s="17"/>
      <c r="B15" s="55">
        <v>9</v>
      </c>
      <c r="C15" s="19" t="s">
        <v>266</v>
      </c>
      <c r="D15" s="20">
        <v>0.98229299999999986</v>
      </c>
      <c r="E15" s="21">
        <v>3.135043</v>
      </c>
      <c r="F15" s="21">
        <f t="shared" si="0"/>
        <v>0.83704093598430518</v>
      </c>
      <c r="G15" s="21">
        <v>9.0081820000705193E-2</v>
      </c>
      <c r="H15" s="21">
        <v>0.57159184292527243</v>
      </c>
      <c r="I15" s="21">
        <v>0.17536727305832756</v>
      </c>
      <c r="J15" s="22">
        <f t="shared" si="1"/>
        <v>2.8733838738640965E-2</v>
      </c>
      <c r="K15" s="22">
        <f t="shared" si="2"/>
        <v>0.21105728467710894</v>
      </c>
      <c r="L15" s="23">
        <f t="shared" si="3"/>
        <v>0.26699504153030923</v>
      </c>
      <c r="M15" s="4"/>
      <c r="N15" t="s">
        <v>282</v>
      </c>
      <c r="O15" s="5">
        <v>0.11507760990684801</v>
      </c>
      <c r="P15" s="71">
        <v>0.28923201601226528</v>
      </c>
    </row>
    <row r="16" spans="1:16" x14ac:dyDescent="0.25">
      <c r="A16" s="17"/>
      <c r="B16" s="55">
        <v>10</v>
      </c>
      <c r="C16" s="19" t="s">
        <v>267</v>
      </c>
      <c r="D16" s="20">
        <v>0.40684599999999999</v>
      </c>
      <c r="E16" s="21">
        <v>0.5260490000000001</v>
      </c>
      <c r="F16" s="21">
        <f t="shared" si="0"/>
        <v>0.11169550007934959</v>
      </c>
      <c r="G16" s="21">
        <v>4.8792030194363178E-2</v>
      </c>
      <c r="H16" s="21">
        <v>2.9925009836915706E-2</v>
      </c>
      <c r="I16" s="21">
        <v>3.2978460048070701E-2</v>
      </c>
      <c r="J16" s="22">
        <f t="shared" si="1"/>
        <v>9.2751873293862683E-2</v>
      </c>
      <c r="K16" s="22">
        <f t="shared" si="2"/>
        <v>0.14963822767703935</v>
      </c>
      <c r="L16" s="23">
        <f t="shared" si="3"/>
        <v>0.21232907976129517</v>
      </c>
      <c r="M16" s="4"/>
      <c r="N16" t="s">
        <v>264</v>
      </c>
      <c r="O16" s="5">
        <v>1.1815012062988899</v>
      </c>
      <c r="P16" s="71">
        <v>0.28876037881678751</v>
      </c>
    </row>
    <row r="17" spans="1:16" x14ac:dyDescent="0.25">
      <c r="A17" s="17"/>
      <c r="B17" s="55">
        <v>11</v>
      </c>
      <c r="C17" s="19" t="s">
        <v>268</v>
      </c>
      <c r="D17" s="20">
        <v>1.4919519999999999</v>
      </c>
      <c r="E17" s="21">
        <v>1.5985300000000002</v>
      </c>
      <c r="F17" s="21">
        <f t="shared" si="0"/>
        <v>0.51253730322332558</v>
      </c>
      <c r="G17" s="21">
        <v>0.26225995149479786</v>
      </c>
      <c r="H17" s="21">
        <v>9.3745639794633462E-2</v>
      </c>
      <c r="I17" s="21">
        <v>0.15653171193389426</v>
      </c>
      <c r="J17" s="22">
        <f t="shared" si="1"/>
        <v>0.16406320275177683</v>
      </c>
      <c r="K17" s="22">
        <f t="shared" si="2"/>
        <v>0.22270810762977941</v>
      </c>
      <c r="L17" s="23">
        <f t="shared" si="3"/>
        <v>0.32063039368877999</v>
      </c>
      <c r="M17" s="4"/>
      <c r="N17" t="s">
        <v>266</v>
      </c>
      <c r="O17" s="5">
        <v>0.83704093598430518</v>
      </c>
      <c r="P17" s="71">
        <v>0.26699504153030923</v>
      </c>
    </row>
    <row r="18" spans="1:16" x14ac:dyDescent="0.25">
      <c r="A18" s="17"/>
      <c r="B18" s="55">
        <v>12</v>
      </c>
      <c r="C18" s="19" t="s">
        <v>269</v>
      </c>
      <c r="D18" s="20">
        <v>1.3826779999999999</v>
      </c>
      <c r="E18" s="21">
        <v>1.5220770000000001</v>
      </c>
      <c r="F18" s="21">
        <f t="shared" si="0"/>
        <v>0.22852919829711027</v>
      </c>
      <c r="G18" s="21">
        <v>7.7927900530994521E-2</v>
      </c>
      <c r="H18" s="21">
        <v>8.8850848721449438E-2</v>
      </c>
      <c r="I18" s="21">
        <v>6.1750449044666311E-2</v>
      </c>
      <c r="J18" s="22">
        <f t="shared" si="1"/>
        <v>5.1198395699425532E-2</v>
      </c>
      <c r="K18" s="22">
        <f t="shared" si="2"/>
        <v>0.10957313542773719</v>
      </c>
      <c r="L18" s="23">
        <f t="shared" si="3"/>
        <v>0.15014299427500072</v>
      </c>
      <c r="M18" s="4"/>
      <c r="N18" t="s">
        <v>274</v>
      </c>
      <c r="O18" s="5">
        <v>9.3953339438485273E-2</v>
      </c>
      <c r="P18" s="71">
        <v>0.24679295985648764</v>
      </c>
    </row>
    <row r="19" spans="1:16" x14ac:dyDescent="0.25">
      <c r="A19" s="17"/>
      <c r="B19" s="55">
        <v>13</v>
      </c>
      <c r="C19" s="19" t="s">
        <v>270</v>
      </c>
      <c r="D19" s="20">
        <v>1.5646409999999999</v>
      </c>
      <c r="E19" s="21">
        <v>2.0145179999999998</v>
      </c>
      <c r="F19" s="21">
        <f t="shared" si="0"/>
        <v>0.33117530866866218</v>
      </c>
      <c r="G19" s="21">
        <v>9.9702708744644042E-2</v>
      </c>
      <c r="H19" s="21">
        <v>0.10749840881726413</v>
      </c>
      <c r="I19" s="21">
        <v>0.12397419110675401</v>
      </c>
      <c r="J19" s="22">
        <f t="shared" si="1"/>
        <v>4.9492091281708103E-2</v>
      </c>
      <c r="K19" s="22">
        <f t="shared" si="2"/>
        <v>0.10285394201586097</v>
      </c>
      <c r="L19" s="23">
        <f t="shared" si="3"/>
        <v>0.16439431599452684</v>
      </c>
      <c r="M19" s="4"/>
      <c r="N19" t="s">
        <v>281</v>
      </c>
      <c r="O19" s="5">
        <v>0.17589126095026586</v>
      </c>
      <c r="P19" s="71">
        <v>0.23105129087803311</v>
      </c>
    </row>
    <row r="20" spans="1:16" x14ac:dyDescent="0.25">
      <c r="A20" s="17"/>
      <c r="B20" s="55">
        <v>14</v>
      </c>
      <c r="C20" s="19" t="s">
        <v>271</v>
      </c>
      <c r="D20" s="20">
        <v>0.93069899999999994</v>
      </c>
      <c r="E20" s="21">
        <v>1.2162920000000002</v>
      </c>
      <c r="F20" s="21">
        <f t="shared" si="0"/>
        <v>0.35879109023289857</v>
      </c>
      <c r="G20" s="21">
        <v>0.19539225121025083</v>
      </c>
      <c r="H20" s="21">
        <v>8.9469859007294872E-2</v>
      </c>
      <c r="I20" s="21">
        <v>7.3928980015352863E-2</v>
      </c>
      <c r="J20" s="22">
        <f t="shared" si="1"/>
        <v>0.16064584097424864</v>
      </c>
      <c r="K20" s="22">
        <f t="shared" si="2"/>
        <v>0.23420536369354206</v>
      </c>
      <c r="L20" s="23">
        <f t="shared" si="3"/>
        <v>0.29498762651805532</v>
      </c>
      <c r="M20" s="4"/>
      <c r="N20" t="s">
        <v>279</v>
      </c>
      <c r="O20" s="5">
        <v>0.13921478905012918</v>
      </c>
      <c r="P20" s="71">
        <v>0.22360552762588795</v>
      </c>
    </row>
    <row r="21" spans="1:16" x14ac:dyDescent="0.25">
      <c r="A21" s="17"/>
      <c r="B21" s="55">
        <v>15</v>
      </c>
      <c r="C21" s="19" t="s">
        <v>272</v>
      </c>
      <c r="D21" s="20">
        <v>12.970167999999997</v>
      </c>
      <c r="E21" s="21">
        <v>14.870584999999998</v>
      </c>
      <c r="F21" s="21">
        <f t="shared" si="0"/>
        <v>1.8603684674751548</v>
      </c>
      <c r="G21" s="21">
        <v>0.66688168326982122</v>
      </c>
      <c r="H21" s="21">
        <v>0.35545718400135229</v>
      </c>
      <c r="I21" s="21">
        <v>0.83802960020398132</v>
      </c>
      <c r="J21" s="22">
        <f t="shared" si="1"/>
        <v>4.484569257159831E-2</v>
      </c>
      <c r="K21" s="22">
        <f t="shared" si="2"/>
        <v>6.8749068531680071E-2</v>
      </c>
      <c r="L21" s="23">
        <f t="shared" si="3"/>
        <v>0.12510391941373894</v>
      </c>
      <c r="M21" s="4"/>
      <c r="N21" t="s">
        <v>258</v>
      </c>
      <c r="O21" s="5">
        <v>0.18757028142954368</v>
      </c>
      <c r="P21" s="71">
        <v>0.21335194365244931</v>
      </c>
    </row>
    <row r="22" spans="1:16" x14ac:dyDescent="0.25">
      <c r="A22" s="17"/>
      <c r="B22" s="55">
        <v>16</v>
      </c>
      <c r="C22" s="19" t="s">
        <v>273</v>
      </c>
      <c r="D22" s="20">
        <v>0.307778</v>
      </c>
      <c r="E22" s="21">
        <v>0.450849</v>
      </c>
      <c r="F22" s="21">
        <f t="shared" si="0"/>
        <v>0.13804050041380833</v>
      </c>
      <c r="G22" s="21">
        <v>7.1459920223787776E-2</v>
      </c>
      <c r="H22" s="21">
        <v>4.0481859999090375E-2</v>
      </c>
      <c r="I22" s="21">
        <v>2.609872019093018E-2</v>
      </c>
      <c r="J22" s="22">
        <f t="shared" si="1"/>
        <v>0.1585007845726347</v>
      </c>
      <c r="K22" s="22">
        <f t="shared" si="2"/>
        <v>0.24829106912265117</v>
      </c>
      <c r="L22" s="23">
        <f t="shared" si="3"/>
        <v>0.30617900985431562</v>
      </c>
      <c r="M22" s="4"/>
      <c r="N22" t="s">
        <v>277</v>
      </c>
      <c r="O22" s="5">
        <v>0.80505051787577031</v>
      </c>
      <c r="P22" s="71">
        <v>0.21301988948421738</v>
      </c>
    </row>
    <row r="23" spans="1:16" x14ac:dyDescent="0.25">
      <c r="A23" s="17"/>
      <c r="B23" s="55">
        <v>17</v>
      </c>
      <c r="C23" s="19" t="s">
        <v>274</v>
      </c>
      <c r="D23" s="20">
        <v>0.37931099999999995</v>
      </c>
      <c r="E23" s="21">
        <v>0.38069700000000001</v>
      </c>
      <c r="F23" s="21">
        <f t="shared" si="0"/>
        <v>9.3953339438485273E-2</v>
      </c>
      <c r="G23" s="21">
        <v>4.8041209886832803E-2</v>
      </c>
      <c r="H23" s="21">
        <v>2.2855529801745433E-2</v>
      </c>
      <c r="I23" s="21">
        <v>2.3056599749907036E-2</v>
      </c>
      <c r="J23" s="22">
        <f t="shared" si="1"/>
        <v>0.1261927724327557</v>
      </c>
      <c r="K23" s="22">
        <f t="shared" si="2"/>
        <v>0.18622878480413094</v>
      </c>
      <c r="L23" s="23">
        <f t="shared" si="3"/>
        <v>0.24679295985648764</v>
      </c>
      <c r="M23" s="4"/>
      <c r="N23" t="s">
        <v>267</v>
      </c>
      <c r="O23" s="5">
        <v>0.11169550007934959</v>
      </c>
      <c r="P23" s="71">
        <v>0.21232907976129517</v>
      </c>
    </row>
    <row r="24" spans="1:16" x14ac:dyDescent="0.25">
      <c r="A24" s="17"/>
      <c r="B24" s="55">
        <v>18</v>
      </c>
      <c r="C24" s="19" t="s">
        <v>275</v>
      </c>
      <c r="D24" s="20">
        <v>0.57288700000000004</v>
      </c>
      <c r="E24" s="21">
        <v>1.1739289999999998</v>
      </c>
      <c r="F24" s="21">
        <f t="shared" si="0"/>
        <v>0.39925947139613527</v>
      </c>
      <c r="G24" s="21">
        <v>0.23993604172824234</v>
      </c>
      <c r="H24" s="21">
        <v>8.2674949727334024E-2</v>
      </c>
      <c r="I24" s="21">
        <v>7.66484799405589E-2</v>
      </c>
      <c r="J24" s="22">
        <f t="shared" si="1"/>
        <v>0.20438718332049247</v>
      </c>
      <c r="K24" s="22">
        <f t="shared" si="2"/>
        <v>0.27481303507756977</v>
      </c>
      <c r="L24" s="23">
        <f t="shared" si="3"/>
        <v>0.34010529716544641</v>
      </c>
      <c r="M24" s="4"/>
      <c r="N24" t="s">
        <v>278</v>
      </c>
      <c r="O24" s="5">
        <v>2.0526804438641193</v>
      </c>
      <c r="P24" s="71">
        <v>0.20217735909788254</v>
      </c>
    </row>
    <row r="25" spans="1:16" x14ac:dyDescent="0.25">
      <c r="A25" s="17"/>
      <c r="B25" s="55">
        <v>19</v>
      </c>
      <c r="C25" s="19" t="s">
        <v>276</v>
      </c>
      <c r="D25" s="20">
        <v>1.0951959999999998</v>
      </c>
      <c r="E25" s="21">
        <v>1.3783029999999996</v>
      </c>
      <c r="F25" s="21">
        <f t="shared" si="0"/>
        <v>0.21028337801999442</v>
      </c>
      <c r="G25" s="21">
        <v>5.9474748159118462E-2</v>
      </c>
      <c r="H25" s="21">
        <v>7.8073159243103873E-2</v>
      </c>
      <c r="I25" s="21">
        <v>7.273547061777208E-2</v>
      </c>
      <c r="J25" s="22">
        <f t="shared" si="1"/>
        <v>4.3150706455052687E-2</v>
      </c>
      <c r="K25" s="22">
        <f t="shared" si="2"/>
        <v>9.9795115734510026E-2</v>
      </c>
      <c r="L25" s="23">
        <f t="shared" si="3"/>
        <v>0.15256687246562944</v>
      </c>
      <c r="M25" s="4"/>
      <c r="N25" t="s">
        <v>263</v>
      </c>
      <c r="O25" s="5">
        <v>0.48190189220804314</v>
      </c>
      <c r="P25" s="71">
        <v>0.17069017577514012</v>
      </c>
    </row>
    <row r="26" spans="1:16" x14ac:dyDescent="0.25">
      <c r="A26" s="17"/>
      <c r="B26" s="55">
        <v>20</v>
      </c>
      <c r="C26" s="19" t="s">
        <v>277</v>
      </c>
      <c r="D26" s="20">
        <v>3.6845209999999997</v>
      </c>
      <c r="E26" s="21">
        <v>3.7792269999999997</v>
      </c>
      <c r="F26" s="21">
        <f t="shared" si="0"/>
        <v>0.80505051787577031</v>
      </c>
      <c r="G26" s="21">
        <v>0.39340502999766613</v>
      </c>
      <c r="H26" s="21">
        <v>0.21125239117600358</v>
      </c>
      <c r="I26" s="21">
        <v>0.20039309670210059</v>
      </c>
      <c r="J26" s="22">
        <f t="shared" si="1"/>
        <v>0.10409669225946633</v>
      </c>
      <c r="K26" s="22">
        <f t="shared" si="2"/>
        <v>0.15999499928786223</v>
      </c>
      <c r="L26" s="23">
        <f t="shared" si="3"/>
        <v>0.21301988948421738</v>
      </c>
      <c r="M26" s="4"/>
      <c r="N26" t="s">
        <v>270</v>
      </c>
      <c r="O26" s="5">
        <v>0.33117530866866218</v>
      </c>
      <c r="P26" s="71">
        <v>0.16439431599452684</v>
      </c>
    </row>
    <row r="27" spans="1:16" x14ac:dyDescent="0.25">
      <c r="A27" s="17"/>
      <c r="B27" s="55">
        <v>21</v>
      </c>
      <c r="C27" s="19" t="s">
        <v>278</v>
      </c>
      <c r="D27" s="20">
        <v>5.1455090000000006</v>
      </c>
      <c r="E27" s="21">
        <v>10.152870000000004</v>
      </c>
      <c r="F27" s="21">
        <f t="shared" si="0"/>
        <v>2.0526804438641193</v>
      </c>
      <c r="G27" s="21">
        <v>0.28212504775001435</v>
      </c>
      <c r="H27" s="21">
        <v>0.86202508946371381</v>
      </c>
      <c r="I27" s="21">
        <v>0.90853030665039114</v>
      </c>
      <c r="J27" s="22">
        <f t="shared" si="1"/>
        <v>2.7787713991217679E-2</v>
      </c>
      <c r="K27" s="22">
        <f t="shared" si="2"/>
        <v>0.11269228673406906</v>
      </c>
      <c r="L27" s="23">
        <f t="shared" si="3"/>
        <v>0.20217735909788254</v>
      </c>
      <c r="M27" s="4"/>
      <c r="N27" t="s">
        <v>276</v>
      </c>
      <c r="O27" s="5">
        <v>0.21028337801999442</v>
      </c>
      <c r="P27" s="71">
        <v>0.15256687246562944</v>
      </c>
    </row>
    <row r="28" spans="1:16" x14ac:dyDescent="0.25">
      <c r="A28" s="17"/>
      <c r="B28" s="55">
        <v>22</v>
      </c>
      <c r="C28" s="19" t="s">
        <v>279</v>
      </c>
      <c r="D28" s="20">
        <v>0.46400799999999998</v>
      </c>
      <c r="E28" s="21">
        <v>0.62259099999999989</v>
      </c>
      <c r="F28" s="21">
        <f t="shared" si="0"/>
        <v>0.13921478905012918</v>
      </c>
      <c r="G28" s="21">
        <v>6.0994049533292127E-2</v>
      </c>
      <c r="H28" s="21">
        <v>3.181089966892614E-2</v>
      </c>
      <c r="I28" s="21">
        <v>4.6409839847910916E-2</v>
      </c>
      <c r="J28" s="22">
        <f t="shared" si="1"/>
        <v>9.7968087449532906E-2</v>
      </c>
      <c r="K28" s="22">
        <f t="shared" si="2"/>
        <v>0.14906246508898824</v>
      </c>
      <c r="L28" s="23">
        <f t="shared" si="3"/>
        <v>0.22360552762588795</v>
      </c>
      <c r="M28" s="4"/>
      <c r="N28" t="s">
        <v>269</v>
      </c>
      <c r="O28" s="5">
        <v>0.22852919829711027</v>
      </c>
      <c r="P28" s="71">
        <v>0.15014299427500072</v>
      </c>
    </row>
    <row r="29" spans="1:16" x14ac:dyDescent="0.25">
      <c r="A29" s="17"/>
      <c r="B29" s="55">
        <v>23</v>
      </c>
      <c r="C29" s="19" t="s">
        <v>280</v>
      </c>
      <c r="D29" s="20">
        <v>0.97309899999999994</v>
      </c>
      <c r="E29" s="21">
        <v>1.010578</v>
      </c>
      <c r="F29" s="21">
        <f t="shared" si="0"/>
        <v>0.34839294923654052</v>
      </c>
      <c r="G29" s="21">
        <v>0.18244933101755123</v>
      </c>
      <c r="H29" s="21">
        <v>8.1607528438325971E-2</v>
      </c>
      <c r="I29" s="21">
        <v>8.4336089780663315E-2</v>
      </c>
      <c r="J29" s="22">
        <f t="shared" si="1"/>
        <v>0.18053958330534728</v>
      </c>
      <c r="K29" s="22">
        <f t="shared" si="2"/>
        <v>0.26129290312660397</v>
      </c>
      <c r="L29" s="23">
        <f t="shared" si="3"/>
        <v>0.3447462236824278</v>
      </c>
      <c r="M29" s="4"/>
      <c r="N29" t="s">
        <v>262</v>
      </c>
      <c r="O29" s="5">
        <v>0.29327657939847995</v>
      </c>
      <c r="P29" s="71">
        <v>0.14952296143267996</v>
      </c>
    </row>
    <row r="30" spans="1:16" x14ac:dyDescent="0.25">
      <c r="A30" s="17"/>
      <c r="B30" s="55">
        <v>24</v>
      </c>
      <c r="C30" s="19" t="s">
        <v>281</v>
      </c>
      <c r="D30" s="20">
        <v>0.87016899999999986</v>
      </c>
      <c r="E30" s="21">
        <v>0.76126499999999997</v>
      </c>
      <c r="F30" s="21">
        <f t="shared" si="0"/>
        <v>0.17589126095026586</v>
      </c>
      <c r="G30" s="21">
        <v>7.9844210406008642E-2</v>
      </c>
      <c r="H30" s="21">
        <v>4.8953300295579538E-2</v>
      </c>
      <c r="I30" s="21">
        <v>4.7093750248677679E-2</v>
      </c>
      <c r="J30" s="22">
        <f t="shared" si="1"/>
        <v>0.10488359560206846</v>
      </c>
      <c r="K30" s="22">
        <f t="shared" si="2"/>
        <v>0.16918879851508764</v>
      </c>
      <c r="L30" s="23">
        <f t="shared" si="3"/>
        <v>0.23105129087803311</v>
      </c>
      <c r="M30" s="4"/>
      <c r="N30" t="s">
        <v>272</v>
      </c>
      <c r="O30" s="5">
        <v>1.8603684674751548</v>
      </c>
      <c r="P30" s="71">
        <v>0.12510391941373894</v>
      </c>
    </row>
    <row r="31" spans="1:16" ht="15.75" thickBot="1" x14ac:dyDescent="0.3">
      <c r="A31" s="24"/>
      <c r="B31" s="56">
        <v>25</v>
      </c>
      <c r="C31" s="26" t="s">
        <v>282</v>
      </c>
      <c r="D31" s="27">
        <v>0.37120099999999995</v>
      </c>
      <c r="E31" s="28">
        <v>0.39787299999999998</v>
      </c>
      <c r="F31" s="28">
        <f t="shared" si="0"/>
        <v>0.11507760990684801</v>
      </c>
      <c r="G31" s="28">
        <v>5.5516690579679562E-2</v>
      </c>
      <c r="H31" s="28">
        <v>2.7399399847126915E-2</v>
      </c>
      <c r="I31" s="28">
        <v>3.2161519480041534E-2</v>
      </c>
      <c r="J31" s="29">
        <f t="shared" si="1"/>
        <v>0.13953369688237091</v>
      </c>
      <c r="K31" s="29">
        <f t="shared" si="2"/>
        <v>0.20839838447646983</v>
      </c>
      <c r="L31" s="30">
        <f t="shared" si="3"/>
        <v>0.28923201601226528</v>
      </c>
      <c r="M31" s="4"/>
      <c r="N31" t="s">
        <v>259</v>
      </c>
      <c r="O31" s="5">
        <v>0.33759903975123962</v>
      </c>
      <c r="P31" s="71">
        <v>9.2542683172874285E-2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workbookViewId="0">
      <selection activeCell="A3" sqref="A3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39</v>
      </c>
      <c r="B1" s="49" t="s">
        <v>25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700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66.566188000000011</v>
      </c>
      <c r="E6" s="14">
        <v>83.990812000000034</v>
      </c>
      <c r="F6" s="14">
        <v>19.044469491314203</v>
      </c>
      <c r="G6" s="14">
        <v>6.4201594980181653</v>
      </c>
      <c r="H6" s="14">
        <v>6.5106584221323374</v>
      </c>
      <c r="I6" s="14">
        <v>6.1136515711637003</v>
      </c>
      <c r="J6" s="15">
        <v>7.6438831166653828E-2</v>
      </c>
      <c r="K6" s="15">
        <v>0.15395514833396892</v>
      </c>
      <c r="L6" s="16">
        <v>0.22674467644525445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36.351622999999996</v>
      </c>
      <c r="E7" s="38">
        <f ca="1">SUM(E8:OFFSET(E6,MATCH("PROYECTOS",$A$8:$A$50,0),0))</f>
        <v>39.260013999999998</v>
      </c>
      <c r="F7" s="38">
        <f ca="1">SUM(F8:OFFSET(F6,MATCH("PROYECTOS",$A$8:$A$50,0),0))</f>
        <v>7.7950345880647092</v>
      </c>
      <c r="G7" s="38">
        <f ca="1">SUM(G8:OFFSET(G6,MATCH("PROYECTOS",$A$8:$A$50,0),0))</f>
        <v>3.369447202428546</v>
      </c>
      <c r="H7" s="38">
        <f ca="1">SUM(H8:OFFSET(H6,MATCH("PROYECTOS",$A$8:$A$50,0),0))</f>
        <v>1.9230893924798238</v>
      </c>
      <c r="I7" s="38">
        <f ca="1">SUM(I8:OFFSET(I6,MATCH("PROYECTOS",$A$8:$A$50,0),0))</f>
        <v>2.5024979931563394</v>
      </c>
      <c r="J7" s="39">
        <f ca="1">IFERROR(G7/E7,0)</f>
        <v>8.5823892024810444E-2</v>
      </c>
      <c r="K7" s="39">
        <f ca="1">IFERROR(SUM(G7,H7)/E7,0)</f>
        <v>0.13480730279180161</v>
      </c>
      <c r="L7" s="40">
        <f ca="1">IFERROR(SUM(G7,H7,I7)/E7,0)</f>
        <v>0.19854895079927148</v>
      </c>
      <c r="M7" s="4"/>
    </row>
    <row r="8" spans="1:13" ht="63.75" x14ac:dyDescent="0.25">
      <c r="A8" s="17"/>
      <c r="B8" s="19">
        <v>3000059</v>
      </c>
      <c r="C8" s="19" t="s">
        <v>702</v>
      </c>
      <c r="D8" s="20">
        <v>9.2332410000000014</v>
      </c>
      <c r="E8" s="21">
        <v>8.3957070000000016</v>
      </c>
      <c r="F8" s="21">
        <f t="shared" ref="F8:F10" si="0">SUM(G8,H8,I8)</f>
        <v>1.9458852135755933</v>
      </c>
      <c r="G8" s="21">
        <v>0.89910896900505577</v>
      </c>
      <c r="H8" s="21">
        <v>0.4715962203899835</v>
      </c>
      <c r="I8" s="21">
        <v>0.57518002418055403</v>
      </c>
      <c r="J8" s="22">
        <f t="shared" ref="J8:J11" si="1">IFERROR(G8/E8,0)</f>
        <v>0.10709151343717159</v>
      </c>
      <c r="K8" s="22">
        <f t="shared" ref="K8:K11" si="2">IFERROR(SUM(G8,H8)/E8,0)</f>
        <v>0.16326262807825939</v>
      </c>
      <c r="L8" s="23">
        <f t="shared" ref="L8:L11" si="3">IFERROR(SUM(G8,H8,I8)/E8,0)</f>
        <v>0.23177145338392502</v>
      </c>
      <c r="M8" s="4"/>
    </row>
    <row r="9" spans="1:13" ht="38.25" x14ac:dyDescent="0.25">
      <c r="A9" s="17"/>
      <c r="B9" s="19">
        <v>3000523</v>
      </c>
      <c r="C9" s="19" t="s">
        <v>703</v>
      </c>
      <c r="D9" s="20">
        <v>25.61103499999999</v>
      </c>
      <c r="E9" s="21">
        <v>29.736207999999998</v>
      </c>
      <c r="F9" s="21">
        <f t="shared" si="0"/>
        <v>5.5875449749112249</v>
      </c>
      <c r="G9" s="21">
        <v>2.3442701745505019</v>
      </c>
      <c r="H9" s="21">
        <v>1.3848256217313519</v>
      </c>
      <c r="I9" s="21">
        <v>1.8584491786293711</v>
      </c>
      <c r="J9" s="22">
        <f t="shared" si="1"/>
        <v>7.8835545357716835E-2</v>
      </c>
      <c r="K9" s="22">
        <f t="shared" si="2"/>
        <v>0.12540589560988591</v>
      </c>
      <c r="L9" s="23">
        <f t="shared" si="3"/>
        <v>0.18790374935873549</v>
      </c>
      <c r="M9" s="4"/>
    </row>
    <row r="10" spans="1:13" ht="51" x14ac:dyDescent="0.25">
      <c r="A10" s="17"/>
      <c r="B10" s="19">
        <v>3000524</v>
      </c>
      <c r="C10" s="19" t="s">
        <v>704</v>
      </c>
      <c r="D10" s="20">
        <v>1.5073469999999998</v>
      </c>
      <c r="E10" s="21">
        <v>1.128099</v>
      </c>
      <c r="F10" s="21">
        <f t="shared" si="0"/>
        <v>0.26160439957789094</v>
      </c>
      <c r="G10" s="21">
        <v>0.12606805887298833</v>
      </c>
      <c r="H10" s="21">
        <v>6.666755035848837E-2</v>
      </c>
      <c r="I10" s="21">
        <v>6.8868790346414244E-2</v>
      </c>
      <c r="J10" s="22">
        <f t="shared" si="1"/>
        <v>0.11175265546107951</v>
      </c>
      <c r="K10" s="22">
        <f t="shared" si="2"/>
        <v>0.17084990699528738</v>
      </c>
      <c r="L10" s="23">
        <f t="shared" si="3"/>
        <v>0.23189844116331187</v>
      </c>
      <c r="M10" s="4"/>
    </row>
    <row r="11" spans="1:13" ht="15.75" thickBot="1" x14ac:dyDescent="0.3">
      <c r="A11" s="41" t="s">
        <v>302</v>
      </c>
      <c r="B11" s="43"/>
      <c r="C11" s="43"/>
      <c r="D11" s="44">
        <f ca="1">OFFSET(D11,-MATCH("PROYECTOS",$A$8:$A$50,0)-1,0)-(OFFSET(D11,-MATCH("PROYECTOS",$A$8:$A$50,0),0))</f>
        <v>30.214565000000015</v>
      </c>
      <c r="E11" s="45">
        <f t="shared" ref="E11:I11" ca="1" si="4">OFFSET(E11,-MATCH("PROYECTOS",$A$8:$A$50,0)-1,0)-(OFFSET(E11,-MATCH("PROYECTOS",$A$8:$A$50,0),0))</f>
        <v>44.730798000000036</v>
      </c>
      <c r="F11" s="45">
        <f t="shared" ca="1" si="4"/>
        <v>11.249434903249494</v>
      </c>
      <c r="G11" s="45">
        <f t="shared" ca="1" si="4"/>
        <v>3.0507122955896193</v>
      </c>
      <c r="H11" s="45">
        <f t="shared" ca="1" si="4"/>
        <v>4.5875690296525136</v>
      </c>
      <c r="I11" s="45">
        <f t="shared" ca="1" si="4"/>
        <v>3.6111535780073609</v>
      </c>
      <c r="J11" s="46">
        <f t="shared" ca="1" si="1"/>
        <v>6.8201606767436099E-2</v>
      </c>
      <c r="K11" s="46">
        <f t="shared" ca="1" si="2"/>
        <v>0.17076112358295345</v>
      </c>
      <c r="L11" s="47">
        <f t="shared" ca="1" si="3"/>
        <v>0.25149193410878751</v>
      </c>
      <c r="M11" s="4"/>
    </row>
    <row r="12" spans="1:13" ht="15.75" thickBot="1" x14ac:dyDescent="0.3"/>
    <row r="13" spans="1:13" ht="15.75" thickBot="1" x14ac:dyDescent="0.3">
      <c r="A13" s="89" t="s">
        <v>324</v>
      </c>
      <c r="B13" s="90"/>
      <c r="C13" s="90"/>
      <c r="D13" s="91"/>
    </row>
    <row r="14" spans="1:13" ht="15.75" thickBot="1" x14ac:dyDescent="0.3">
      <c r="A14" s="1" t="s">
        <v>719</v>
      </c>
    </row>
    <row r="15" spans="1:13" ht="45" customHeight="1" x14ac:dyDescent="0.25">
      <c r="A15" s="82" t="s">
        <v>326</v>
      </c>
      <c r="B15" s="83"/>
      <c r="C15" s="83"/>
      <c r="D15" s="94" t="s">
        <v>327</v>
      </c>
    </row>
    <row r="16" spans="1:13" ht="15.75" thickBot="1" x14ac:dyDescent="0.3">
      <c r="A16" s="92"/>
      <c r="B16" s="93"/>
      <c r="C16" s="93"/>
      <c r="D16" s="95"/>
    </row>
    <row r="17" spans="1:4" ht="63.75" x14ac:dyDescent="0.25">
      <c r="A17" s="17"/>
      <c r="B17" s="19">
        <v>3000059</v>
      </c>
      <c r="C17" s="19" t="s">
        <v>702</v>
      </c>
      <c r="D17" s="23">
        <v>0.23177145338392502</v>
      </c>
    </row>
    <row r="18" spans="1:4" ht="38.25" x14ac:dyDescent="0.25">
      <c r="A18" s="17"/>
      <c r="B18" s="19">
        <v>3000523</v>
      </c>
      <c r="C18" s="19" t="s">
        <v>703</v>
      </c>
      <c r="D18" s="23">
        <v>0.18790374935873549</v>
      </c>
    </row>
    <row r="19" spans="1:4" ht="51.75" thickBot="1" x14ac:dyDescent="0.3">
      <c r="A19" s="24"/>
      <c r="B19" s="26">
        <v>3000524</v>
      </c>
      <c r="C19" s="26" t="s">
        <v>704</v>
      </c>
      <c r="D19" s="30">
        <v>0.23189844116331187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topLeftCell="A12" workbookViewId="0">
      <selection activeCell="H15" sqref="H1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39</v>
      </c>
      <c r="B1" s="49" t="s">
        <v>25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701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66.566188000000011</v>
      </c>
      <c r="I6" s="14">
        <v>83.990812000000034</v>
      </c>
      <c r="J6" s="14">
        <v>19.044469491314203</v>
      </c>
      <c r="K6" s="14">
        <v>6.4201594980181653</v>
      </c>
      <c r="L6" s="14">
        <v>6.5106584221323374</v>
      </c>
      <c r="M6" s="14">
        <v>6.1136515711637003</v>
      </c>
      <c r="N6" s="15">
        <v>7.6438831166653828E-2</v>
      </c>
      <c r="O6" s="15">
        <v>0.15395514833396892</v>
      </c>
      <c r="P6" s="16">
        <v>0.22674467644525445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SUM(H8:OFFSET(H6,MATCH("PROYECTOS",$A$8:$A$35,0),0))</f>
        <v>36.351622999999996</v>
      </c>
      <c r="I7" s="38">
        <f ca="1">SUM(I8:OFFSET(I6,MATCH("PROYECTOS",$A$8:$A$35,0),0))</f>
        <v>39.260013999999998</v>
      </c>
      <c r="J7" s="38">
        <f ca="1">SUM(J8:OFFSET(J6,MATCH("PROYECTOS",$A$8:$A$35,0),0))</f>
        <v>7.7950345880647092</v>
      </c>
      <c r="K7" s="38">
        <f ca="1">SUM(K8:OFFSET(K6,MATCH("PROYECTOS",$A$8:$A$35,0),0))</f>
        <v>3.369447202428546</v>
      </c>
      <c r="L7" s="38">
        <f ca="1">SUM(L8:OFFSET(L6,MATCH("PROYECTOS",$A$8:$A$35,0),0))</f>
        <v>1.9230893924798238</v>
      </c>
      <c r="M7" s="38">
        <f ca="1">SUM(M8:OFFSET(M6,MATCH("PROYECTOS",$A$8:$A$35,0),0))</f>
        <v>2.5024979931563394</v>
      </c>
      <c r="N7" s="39">
        <f ca="1">IFERROR(K7/I7,0)</f>
        <v>8.5823892024810444E-2</v>
      </c>
      <c r="O7" s="39">
        <f ca="1">IFERROR(SUM(K7,L7)/I7,0)</f>
        <v>0.13480730279180161</v>
      </c>
      <c r="P7" s="40">
        <f ca="1">IFERROR(SUM(K7,L7,M7)/I7,0)</f>
        <v>0.19854895079927148</v>
      </c>
      <c r="Q7" s="64"/>
      <c r="R7" s="38"/>
      <c r="S7" s="40"/>
    </row>
    <row r="8" spans="1:19" ht="63.75" x14ac:dyDescent="0.25">
      <c r="A8" s="17"/>
      <c r="B8" s="19">
        <v>5000186</v>
      </c>
      <c r="C8" s="19" t="s">
        <v>705</v>
      </c>
      <c r="D8" s="68">
        <v>3000059</v>
      </c>
      <c r="E8" s="19" t="s">
        <v>702</v>
      </c>
      <c r="F8" s="69">
        <v>32</v>
      </c>
      <c r="G8" s="19" t="s">
        <v>713</v>
      </c>
      <c r="H8" s="20">
        <v>5.7225600000000005</v>
      </c>
      <c r="I8" s="21">
        <v>5.9592560000000008</v>
      </c>
      <c r="J8" s="21">
        <f t="shared" ref="J8:J15" si="0">SUM(K8,L8,M8)</f>
        <v>1.619561217374212</v>
      </c>
      <c r="K8" s="21">
        <v>0.74984337207206408</v>
      </c>
      <c r="L8" s="21">
        <v>0.39395173066714051</v>
      </c>
      <c r="M8" s="21">
        <v>0.4757661146350074</v>
      </c>
      <c r="N8" s="22">
        <f t="shared" ref="N8:N16" si="1">IFERROR(K8/I8,0)</f>
        <v>0.12582835375289533</v>
      </c>
      <c r="O8" s="22">
        <f t="shared" ref="O8:O16" si="2">IFERROR(SUM(K8,L8)/I8,0)</f>
        <v>0.19193588977201256</v>
      </c>
      <c r="P8" s="23">
        <f t="shared" ref="P8:P16" si="3">IFERROR(SUM(K8,L8,M8)/I8,0)</f>
        <v>0.27177238523973662</v>
      </c>
      <c r="Q8" s="70">
        <v>0</v>
      </c>
      <c r="R8" s="21">
        <v>0</v>
      </c>
      <c r="S8" s="23">
        <f>IFERROR(R8/Q8,0)</f>
        <v>0</v>
      </c>
    </row>
    <row r="9" spans="1:19" ht="51" x14ac:dyDescent="0.25">
      <c r="A9" s="17"/>
      <c r="B9" s="19">
        <v>5000187</v>
      </c>
      <c r="C9" s="19" t="s">
        <v>706</v>
      </c>
      <c r="D9" s="68">
        <v>3000524</v>
      </c>
      <c r="E9" s="19" t="s">
        <v>704</v>
      </c>
      <c r="F9" s="69">
        <v>32</v>
      </c>
      <c r="G9" s="19" t="s">
        <v>713</v>
      </c>
      <c r="H9" s="20">
        <v>1.2135710000000002</v>
      </c>
      <c r="I9" s="21">
        <v>0.91897499999999999</v>
      </c>
      <c r="J9" s="21">
        <f t="shared" si="0"/>
        <v>0.23598895935833752</v>
      </c>
      <c r="K9" s="21">
        <v>0.11259279868500016</v>
      </c>
      <c r="L9" s="21">
        <v>6.0641550450327486E-2</v>
      </c>
      <c r="M9" s="21">
        <v>6.2754610223009877E-2</v>
      </c>
      <c r="N9" s="22">
        <f t="shared" si="1"/>
        <v>0.12251998007018707</v>
      </c>
      <c r="O9" s="22">
        <f t="shared" si="2"/>
        <v>0.18850822833627429</v>
      </c>
      <c r="P9" s="23">
        <f t="shared" si="3"/>
        <v>0.25679584249662668</v>
      </c>
      <c r="Q9" s="70">
        <v>0</v>
      </c>
      <c r="R9" s="21">
        <v>0</v>
      </c>
      <c r="S9" s="23">
        <f t="shared" ref="S9:S15" si="4">IFERROR(R9/Q9,0)</f>
        <v>0</v>
      </c>
    </row>
    <row r="10" spans="1:19" ht="63.75" x14ac:dyDescent="0.25">
      <c r="A10" s="17"/>
      <c r="B10" s="19">
        <v>5000198</v>
      </c>
      <c r="C10" s="19" t="s">
        <v>707</v>
      </c>
      <c r="D10" s="68">
        <v>3000059</v>
      </c>
      <c r="E10" s="19" t="s">
        <v>702</v>
      </c>
      <c r="F10" s="69">
        <v>30</v>
      </c>
      <c r="G10" s="19" t="s">
        <v>714</v>
      </c>
      <c r="H10" s="20">
        <v>1.380563</v>
      </c>
      <c r="I10" s="21">
        <v>1.0092850000000002</v>
      </c>
      <c r="J10" s="21">
        <f t="shared" si="0"/>
        <v>0.1573705775426788</v>
      </c>
      <c r="K10" s="21">
        <v>6.4076717282659956E-2</v>
      </c>
      <c r="L10" s="21">
        <v>3.5693930243724026E-2</v>
      </c>
      <c r="M10" s="21">
        <v>5.759993001629482E-2</v>
      </c>
      <c r="N10" s="22">
        <f t="shared" si="1"/>
        <v>6.3487238275274027E-2</v>
      </c>
      <c r="O10" s="22">
        <f t="shared" si="2"/>
        <v>9.8852799285022525E-2</v>
      </c>
      <c r="P10" s="23">
        <f t="shared" si="3"/>
        <v>0.15592283402872209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5000199</v>
      </c>
      <c r="C11" s="19" t="s">
        <v>708</v>
      </c>
      <c r="D11" s="68">
        <v>3000523</v>
      </c>
      <c r="E11" s="19" t="s">
        <v>703</v>
      </c>
      <c r="F11" s="69">
        <v>30</v>
      </c>
      <c r="G11" s="19" t="s">
        <v>714</v>
      </c>
      <c r="H11" s="20">
        <v>2.7820609999999992</v>
      </c>
      <c r="I11" s="21">
        <v>2.6749329999999998</v>
      </c>
      <c r="J11" s="21">
        <f t="shared" si="0"/>
        <v>0.53583109870305634</v>
      </c>
      <c r="K11" s="21">
        <v>0.23474219555646414</v>
      </c>
      <c r="L11" s="21">
        <v>0.12973224218148971</v>
      </c>
      <c r="M11" s="21">
        <v>0.17135666096510249</v>
      </c>
      <c r="N11" s="22">
        <f t="shared" si="1"/>
        <v>8.7756289804815354E-2</v>
      </c>
      <c r="O11" s="22">
        <f t="shared" si="2"/>
        <v>0.1362555390127356</v>
      </c>
      <c r="P11" s="23">
        <f t="shared" si="3"/>
        <v>0.20031570835720236</v>
      </c>
      <c r="Q11" s="70">
        <v>0</v>
      </c>
      <c r="R11" s="21">
        <v>0</v>
      </c>
      <c r="S11" s="23">
        <f t="shared" si="4"/>
        <v>0</v>
      </c>
    </row>
    <row r="12" spans="1:19" ht="63.75" x14ac:dyDescent="0.25">
      <c r="A12" s="17"/>
      <c r="B12" s="19">
        <v>5001307</v>
      </c>
      <c r="C12" s="19" t="s">
        <v>709</v>
      </c>
      <c r="D12" s="68">
        <v>3000059</v>
      </c>
      <c r="E12" s="19" t="s">
        <v>702</v>
      </c>
      <c r="F12" s="69">
        <v>5</v>
      </c>
      <c r="G12" s="19" t="s">
        <v>715</v>
      </c>
      <c r="H12" s="20">
        <v>2.1301179999999995</v>
      </c>
      <c r="I12" s="21">
        <v>1.4271659999999999</v>
      </c>
      <c r="J12" s="21">
        <f t="shared" si="0"/>
        <v>0.1689534186587025</v>
      </c>
      <c r="K12" s="21">
        <v>8.5188879650331728E-2</v>
      </c>
      <c r="L12" s="21">
        <v>4.1950559479118965E-2</v>
      </c>
      <c r="M12" s="21">
        <v>4.181397952925181E-2</v>
      </c>
      <c r="N12" s="22">
        <f t="shared" si="1"/>
        <v>5.9690939701710757E-2</v>
      </c>
      <c r="O12" s="22">
        <f t="shared" si="2"/>
        <v>8.9085249459033289E-2</v>
      </c>
      <c r="P12" s="23">
        <f t="shared" si="3"/>
        <v>0.11838385910167598</v>
      </c>
      <c r="Q12" s="70">
        <v>0</v>
      </c>
      <c r="R12" s="21">
        <v>0</v>
      </c>
      <c r="S12" s="23">
        <f t="shared" si="4"/>
        <v>0</v>
      </c>
    </row>
    <row r="13" spans="1:19" ht="51" x14ac:dyDescent="0.25">
      <c r="A13" s="17"/>
      <c r="B13" s="19">
        <v>5003089</v>
      </c>
      <c r="C13" s="19" t="s">
        <v>710</v>
      </c>
      <c r="D13" s="68">
        <v>3000524</v>
      </c>
      <c r="E13" s="19" t="s">
        <v>704</v>
      </c>
      <c r="F13" s="69">
        <v>617</v>
      </c>
      <c r="G13" s="19" t="s">
        <v>716</v>
      </c>
      <c r="H13" s="20">
        <v>0.29377599999999993</v>
      </c>
      <c r="I13" s="21">
        <v>0.209124</v>
      </c>
      <c r="J13" s="21">
        <f t="shared" si="0"/>
        <v>2.561544021955342E-2</v>
      </c>
      <c r="K13" s="21">
        <v>1.3475260187988169E-2</v>
      </c>
      <c r="L13" s="21">
        <v>6.0259999081608839E-3</v>
      </c>
      <c r="M13" s="21">
        <v>6.1141801234043669E-3</v>
      </c>
      <c r="N13" s="22">
        <f t="shared" si="1"/>
        <v>6.4436698743272749E-2</v>
      </c>
      <c r="O13" s="22">
        <f t="shared" si="2"/>
        <v>9.3252137947576808E-2</v>
      </c>
      <c r="P13" s="23">
        <f t="shared" si="3"/>
        <v>0.12248924188306182</v>
      </c>
      <c r="Q13" s="70">
        <v>0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5004169</v>
      </c>
      <c r="C14" s="19" t="s">
        <v>711</v>
      </c>
      <c r="D14" s="68">
        <v>3000523</v>
      </c>
      <c r="E14" s="19" t="s">
        <v>703</v>
      </c>
      <c r="F14" s="69">
        <v>341</v>
      </c>
      <c r="G14" s="19" t="s">
        <v>717</v>
      </c>
      <c r="H14" s="20">
        <v>17.994151999999996</v>
      </c>
      <c r="I14" s="21">
        <v>22.779596000000005</v>
      </c>
      <c r="J14" s="21">
        <f t="shared" si="0"/>
        <v>4.2267882790144995</v>
      </c>
      <c r="K14" s="21">
        <v>1.7789646285887102</v>
      </c>
      <c r="L14" s="21">
        <v>1.0467546198426589</v>
      </c>
      <c r="M14" s="21">
        <v>1.4010690305831304</v>
      </c>
      <c r="N14" s="22">
        <f t="shared" si="1"/>
        <v>7.8094652275163698E-2</v>
      </c>
      <c r="O14" s="22">
        <f t="shared" si="2"/>
        <v>0.12404606510279499</v>
      </c>
      <c r="P14" s="23">
        <f t="shared" si="3"/>
        <v>0.18555150315284338</v>
      </c>
      <c r="Q14" s="70">
        <v>2806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5005605</v>
      </c>
      <c r="C15" s="19" t="s">
        <v>712</v>
      </c>
      <c r="D15" s="68">
        <v>3000523</v>
      </c>
      <c r="E15" s="19" t="s">
        <v>703</v>
      </c>
      <c r="F15" s="69">
        <v>5</v>
      </c>
      <c r="G15" s="19" t="s">
        <v>715</v>
      </c>
      <c r="H15" s="20">
        <v>4.8348220000000008</v>
      </c>
      <c r="I15" s="21">
        <v>4.2816789999999996</v>
      </c>
      <c r="J15" s="21">
        <f t="shared" si="0"/>
        <v>0.82492559719366909</v>
      </c>
      <c r="K15" s="21">
        <v>0.33056335040532758</v>
      </c>
      <c r="L15" s="21">
        <v>0.20833875970720328</v>
      </c>
      <c r="M15" s="21">
        <v>0.28602348708113823</v>
      </c>
      <c r="N15" s="22">
        <f t="shared" si="1"/>
        <v>7.7204141273861868E-2</v>
      </c>
      <c r="O15" s="22">
        <f t="shared" si="2"/>
        <v>0.1258623334707088</v>
      </c>
      <c r="P15" s="23">
        <f t="shared" si="3"/>
        <v>0.19266404538819215</v>
      </c>
      <c r="Q15" s="70">
        <v>0</v>
      </c>
      <c r="R15" s="21">
        <v>0</v>
      </c>
      <c r="S15" s="23">
        <f t="shared" si="4"/>
        <v>0</v>
      </c>
    </row>
    <row r="16" spans="1:19" ht="15.75" thickBot="1" x14ac:dyDescent="0.3">
      <c r="A16" s="41" t="s">
        <v>302</v>
      </c>
      <c r="B16" s="43"/>
      <c r="C16" s="43"/>
      <c r="D16" s="65"/>
      <c r="E16" s="43"/>
      <c r="F16" s="66"/>
      <c r="G16" s="43"/>
      <c r="H16" s="44">
        <f t="shared" ref="H16:M16" ca="1" si="5">OFFSET(H16,-MATCH("PROYECTOS",$A$8:$A$35,0)-1,0)-(OFFSET(H16,-MATCH("PROYECTOS",$A$8:$A$35,0),0))</f>
        <v>30.214565000000015</v>
      </c>
      <c r="I16" s="45">
        <f t="shared" ca="1" si="5"/>
        <v>44.730798000000036</v>
      </c>
      <c r="J16" s="45">
        <f t="shared" ca="1" si="5"/>
        <v>11.249434903249494</v>
      </c>
      <c r="K16" s="45">
        <f t="shared" ca="1" si="5"/>
        <v>3.0507122955896193</v>
      </c>
      <c r="L16" s="45">
        <f t="shared" ca="1" si="5"/>
        <v>4.5875690296525136</v>
      </c>
      <c r="M16" s="45">
        <f t="shared" ca="1" si="5"/>
        <v>3.6111535780073609</v>
      </c>
      <c r="N16" s="46">
        <f t="shared" ca="1" si="1"/>
        <v>6.8201606767436099E-2</v>
      </c>
      <c r="O16" s="46">
        <f t="shared" ca="1" si="2"/>
        <v>0.17076112358295345</v>
      </c>
      <c r="P16" s="47">
        <f t="shared" ca="1" si="3"/>
        <v>0.25149193410878751</v>
      </c>
      <c r="Q16" s="67"/>
      <c r="R16" s="45"/>
      <c r="S16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"/>
  <sheetViews>
    <sheetView workbookViewId="0">
      <selection activeCell="A12" sqref="A12:L12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40</v>
      </c>
      <c r="B1" s="50" t="s">
        <v>26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720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130.35707400000001</v>
      </c>
      <c r="E6" s="14">
        <v>120.91207800000002</v>
      </c>
      <c r="F6" s="14">
        <v>39.077556526457698</v>
      </c>
      <c r="G6" s="14">
        <v>20.241144573662552</v>
      </c>
      <c r="H6" s="14">
        <v>8.7484258099659655</v>
      </c>
      <c r="I6" s="14">
        <v>10.08798614282918</v>
      </c>
      <c r="J6" s="15">
        <v>0.16740382688371752</v>
      </c>
      <c r="K6" s="15">
        <v>0.23975744080445391</v>
      </c>
      <c r="L6" s="16">
        <v>0.32318985144277884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98.730761000000015</v>
      </c>
      <c r="E7" s="38">
        <f ca="1">SUM(E8:OFFSET(E6,MATCH("GOBIERNOS REGIONALES",$A$8:$A$50,0),0))</f>
        <v>98.01555900000001</v>
      </c>
      <c r="F7" s="38">
        <f ca="1">SUM(F8:OFFSET(F6,MATCH("GOBIERNOS REGIONALES",$A$8:$A$50,0),0))</f>
        <v>34.513495977757117</v>
      </c>
      <c r="G7" s="38">
        <f ca="1">SUM(G8:OFFSET(G6,MATCH("GOBIERNOS REGIONALES",$A$8:$A$50,0),0))</f>
        <v>19.334977508239774</v>
      </c>
      <c r="H7" s="38">
        <f ca="1">SUM(H8:OFFSET(H6,MATCH("GOBIERNOS REGIONALES",$A$8:$A$50,0),0))</f>
        <v>6.6754327565897711</v>
      </c>
      <c r="I7" s="38">
        <f ca="1">SUM(I8:OFFSET(I6,MATCH("GOBIERNOS REGIONALES",$A$8:$A$50,0),0))</f>
        <v>8.5030857129275716</v>
      </c>
      <c r="J7" s="39">
        <f ca="1">IFERROR(G7/E7,0)</f>
        <v>0.19726437012148013</v>
      </c>
      <c r="K7" s="39">
        <f ca="1">IFERROR(SUM(G7,H7)/E7,0)</f>
        <v>0.26537021805721217</v>
      </c>
      <c r="L7" s="40">
        <f ca="1">IFERROR(SUM(G7,H7,I7)/E7,0)</f>
        <v>0.35212262552884194</v>
      </c>
      <c r="M7" s="4"/>
    </row>
    <row r="8" spans="1:13" ht="25.5" x14ac:dyDescent="0.25">
      <c r="A8" s="17"/>
      <c r="B8" s="18">
        <v>160</v>
      </c>
      <c r="C8" s="19" t="s">
        <v>151</v>
      </c>
      <c r="D8" s="20">
        <v>98.730761000000015</v>
      </c>
      <c r="E8" s="21">
        <v>98.01555900000001</v>
      </c>
      <c r="F8" s="21">
        <f t="shared" ref="F8:F13" si="0">SUM(G8,H8,I8)</f>
        <v>34.513495977757117</v>
      </c>
      <c r="G8" s="21">
        <v>19.334977508239774</v>
      </c>
      <c r="H8" s="21">
        <v>6.6754327565897711</v>
      </c>
      <c r="I8" s="21">
        <v>8.5030857129275716</v>
      </c>
      <c r="J8" s="22">
        <f t="shared" ref="J8:J13" si="1">IFERROR(G8/E8,0)</f>
        <v>0.19726437012148013</v>
      </c>
      <c r="K8" s="22">
        <f t="shared" ref="K8:K13" si="2">IFERROR(SUM(G8,H8)/E8,0)</f>
        <v>0.26537021805721217</v>
      </c>
      <c r="L8" s="23">
        <f t="shared" ref="L8:L13" si="3">IFERROR(SUM(G8,H8,I8)/E8,0)</f>
        <v>0.35212262552884194</v>
      </c>
      <c r="M8" s="4"/>
    </row>
    <row r="9" spans="1:13" x14ac:dyDescent="0.25">
      <c r="A9" s="34" t="s">
        <v>214</v>
      </c>
      <c r="B9" s="57"/>
      <c r="C9" s="36"/>
      <c r="D9" s="37">
        <f ca="1">SUM(D10:OFFSET(D8,(MATCH("GOBIERNOS LOCALES",$A$8:$A$50,0)-MATCH("GOBIERNOS REGIONALES",$A$8:$A$50,0)),0))</f>
        <v>0.27397100000000002</v>
      </c>
      <c r="E9" s="38">
        <f ca="1">SUM(E10:OFFSET(E8,(MATCH("GOBIERNOS LOCALES",$A$8:$A$50,0)-MATCH("GOBIERNOS REGIONALES",$A$8:$A$50,0)),0))</f>
        <v>0.26810899999999999</v>
      </c>
      <c r="F9" s="38">
        <f ca="1">SUM(F10:OFFSET(F8,(MATCH("GOBIERNOS LOCALES",$A$8:$A$50,0)-MATCH("GOBIERNOS REGIONALES",$A$8:$A$50,0)),0))</f>
        <v>8.9756458544798079E-2</v>
      </c>
      <c r="G9" s="38">
        <f ca="1">SUM(G10:OFFSET(G8,(MATCH("GOBIERNOS LOCALES",$A$8:$A$50,0)-MATCH("GOBIERNOS REGIONALES",$A$8:$A$50,0)),0))</f>
        <v>4.202411872392986E-2</v>
      </c>
      <c r="H9" s="38">
        <f ca="1">SUM(H10:OFFSET(H8,(MATCH("GOBIERNOS LOCALES",$A$8:$A$50,0)-MATCH("GOBIERNOS REGIONALES",$A$8:$A$50,0)),0))</f>
        <v>2.0173949820673442E-2</v>
      </c>
      <c r="I9" s="38">
        <f ca="1">SUM(I10:OFFSET(I8,(MATCH("GOBIERNOS LOCALES",$A$8:$A$50,0)-MATCH("GOBIERNOS REGIONALES",$A$8:$A$50,0)),0))</f>
        <v>2.7558390000194777E-2</v>
      </c>
      <c r="J9" s="39">
        <f t="shared" ca="1" si="1"/>
        <v>0.15674266333442691</v>
      </c>
      <c r="K9" s="39">
        <f t="shared" ca="1" si="2"/>
        <v>0.23198799199058331</v>
      </c>
      <c r="L9" s="40">
        <f t="shared" ca="1" si="3"/>
        <v>0.33477599985378365</v>
      </c>
      <c r="M9" s="4"/>
    </row>
    <row r="10" spans="1:13" x14ac:dyDescent="0.25">
      <c r="A10" s="17"/>
      <c r="B10" s="18">
        <v>440</v>
      </c>
      <c r="C10" s="19" t="s">
        <v>215</v>
      </c>
      <c r="D10" s="20">
        <v>5.0352000000000008E-2</v>
      </c>
      <c r="E10" s="21">
        <v>5.0352000000000008E-2</v>
      </c>
      <c r="F10" s="21">
        <f t="shared" si="0"/>
        <v>1.0793660328999977E-2</v>
      </c>
      <c r="G10" s="21">
        <v>3.1266600708477199E-3</v>
      </c>
      <c r="H10" s="21">
        <v>4.2020001837954624E-3</v>
      </c>
      <c r="I10" s="21">
        <v>3.4650000743567944E-3</v>
      </c>
      <c r="J10" s="22">
        <f t="shared" si="1"/>
        <v>6.2096045258335703E-2</v>
      </c>
      <c r="K10" s="22">
        <f t="shared" si="2"/>
        <v>0.14554854334769585</v>
      </c>
      <c r="L10" s="23">
        <f t="shared" si="3"/>
        <v>0.21436408343263375</v>
      </c>
      <c r="M10" s="4"/>
    </row>
    <row r="11" spans="1:13" x14ac:dyDescent="0.25">
      <c r="A11" s="17"/>
      <c r="B11" s="18">
        <v>443</v>
      </c>
      <c r="C11" s="19" t="s">
        <v>218</v>
      </c>
      <c r="D11" s="20">
        <v>5.0000000000000001E-4</v>
      </c>
      <c r="E11" s="21">
        <v>5.0000000000000001E-4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</row>
    <row r="12" spans="1:13" x14ac:dyDescent="0.25">
      <c r="A12" s="17"/>
      <c r="B12" s="18">
        <v>449</v>
      </c>
      <c r="C12" s="19" t="s">
        <v>224</v>
      </c>
      <c r="D12" s="20">
        <v>0.22311900000000001</v>
      </c>
      <c r="E12" s="21">
        <v>0.21725699999999998</v>
      </c>
      <c r="F12" s="21">
        <f t="shared" si="0"/>
        <v>7.8962798215798102E-2</v>
      </c>
      <c r="G12" s="21">
        <v>3.889745865308214E-2</v>
      </c>
      <c r="H12" s="21">
        <v>1.597194963687798E-2</v>
      </c>
      <c r="I12" s="21">
        <v>2.4093389925837982E-2</v>
      </c>
      <c r="J12" s="22">
        <f t="shared" si="1"/>
        <v>0.17903892004898411</v>
      </c>
      <c r="K12" s="22">
        <f t="shared" si="2"/>
        <v>0.25255530680235905</v>
      </c>
      <c r="L12" s="23">
        <f t="shared" si="3"/>
        <v>0.36345341331141512</v>
      </c>
      <c r="M12" s="4"/>
    </row>
    <row r="13" spans="1:13" ht="15.75" thickBot="1" x14ac:dyDescent="0.3">
      <c r="A13" s="41" t="s">
        <v>241</v>
      </c>
      <c r="B13" s="58"/>
      <c r="C13" s="43"/>
      <c r="D13" s="44">
        <v>31.352342000000004</v>
      </c>
      <c r="E13" s="45">
        <v>22.628409999999999</v>
      </c>
      <c r="F13" s="45">
        <f t="shared" si="0"/>
        <v>4.4743040901557833</v>
      </c>
      <c r="G13" s="45">
        <v>0.86414294669884839</v>
      </c>
      <c r="H13" s="45">
        <v>2.052819103555521</v>
      </c>
      <c r="I13" s="45">
        <v>1.557342039901414</v>
      </c>
      <c r="J13" s="46">
        <f t="shared" si="1"/>
        <v>3.8188407700711115E-2</v>
      </c>
      <c r="K13" s="46">
        <f t="shared" si="2"/>
        <v>0.12890707081294575</v>
      </c>
      <c r="L13" s="47">
        <f t="shared" si="3"/>
        <v>0.19772949536250153</v>
      </c>
      <c r="M13" s="4"/>
    </row>
    <row r="14" spans="1:13" x14ac:dyDescent="0.25">
      <c r="D14" s="5"/>
      <c r="E14" s="5"/>
      <c r="F14" s="5"/>
      <c r="G14" s="5"/>
      <c r="H14" s="5"/>
      <c r="I14" s="5"/>
      <c r="J14" s="4"/>
      <c r="K14" s="4"/>
      <c r="L14" s="4"/>
      <c r="M14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40</v>
      </c>
      <c r="B1" s="51" t="s">
        <v>26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721</v>
      </c>
      <c r="N2" s="72" t="s">
        <v>735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130.35707400000001</v>
      </c>
      <c r="E6" s="14">
        <f ca="1">SUM(E7:OFFSET(E7,50,0))</f>
        <v>120.91207800000002</v>
      </c>
      <c r="F6" s="14">
        <f ca="1">SUM(F7:OFFSET(F7,50,0))</f>
        <v>39.077556526457698</v>
      </c>
      <c r="G6" s="14">
        <f ca="1">SUM(G7:OFFSET(G7,50,0))</f>
        <v>20.241144573662552</v>
      </c>
      <c r="H6" s="14">
        <f ca="1">SUM(H7:OFFSET(H7,50,0))</f>
        <v>8.7484258099659655</v>
      </c>
      <c r="I6" s="14">
        <f ca="1">SUM(I7:OFFSET(I7,50,0))</f>
        <v>10.08798614282918</v>
      </c>
      <c r="J6" s="15">
        <f ca="1">IFERROR(G6/E6,0)</f>
        <v>0.16740382688371752</v>
      </c>
      <c r="K6" s="15">
        <f ca="1">IFERROR(SUM(G6,H6)/E6,0)</f>
        <v>0.23975744080445391</v>
      </c>
      <c r="L6" s="16">
        <f ca="1">IFERROR(SUM(G6,H6,I6)/E6,0)</f>
        <v>0.32318985144277884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</v>
      </c>
      <c r="C7" s="19" t="s">
        <v>258</v>
      </c>
      <c r="D7" s="20">
        <v>0.61290900000000015</v>
      </c>
      <c r="E7" s="21">
        <v>0.70284999999999986</v>
      </c>
      <c r="F7" s="21">
        <f t="shared" ref="F7:F31" si="0">SUM(G7,H7,I7)</f>
        <v>0.13815556274312257</v>
      </c>
      <c r="G7" s="21">
        <v>6.3373731460160343E-2</v>
      </c>
      <c r="H7" s="21">
        <v>3.6962520478482475E-2</v>
      </c>
      <c r="I7" s="21">
        <v>3.7819310804479755E-2</v>
      </c>
      <c r="J7" s="22">
        <f t="shared" ref="J7:J31" si="1">IFERROR(G7/E7,0)</f>
        <v>9.0166794422935695E-2</v>
      </c>
      <c r="K7" s="22">
        <f t="shared" ref="K7:K31" si="2">IFERROR(SUM(G7,H7)/E7,0)</f>
        <v>0.14275628076921509</v>
      </c>
      <c r="L7" s="23">
        <f t="shared" ref="L7:L31" si="3">IFERROR(SUM(G7,H7,I7)/E7,0)</f>
        <v>0.19656479013035869</v>
      </c>
      <c r="M7" s="4"/>
      <c r="N7" t="s">
        <v>259</v>
      </c>
      <c r="O7" s="5">
        <v>3.2467325372144842</v>
      </c>
      <c r="P7" s="71">
        <v>0.58393871451578339</v>
      </c>
    </row>
    <row r="8" spans="1:16" x14ac:dyDescent="0.25">
      <c r="A8" s="17"/>
      <c r="B8" s="55">
        <v>2</v>
      </c>
      <c r="C8" s="19" t="s">
        <v>259</v>
      </c>
      <c r="D8" s="20">
        <v>15.174120999999998</v>
      </c>
      <c r="E8" s="21">
        <v>5.5600570000000022</v>
      </c>
      <c r="F8" s="21">
        <f t="shared" si="0"/>
        <v>3.2467325372144842</v>
      </c>
      <c r="G8" s="21">
        <v>2.095859505115186</v>
      </c>
      <c r="H8" s="21">
        <v>0.63512615158833796</v>
      </c>
      <c r="I8" s="21">
        <v>0.51574688051096018</v>
      </c>
      <c r="J8" s="22">
        <f t="shared" si="1"/>
        <v>0.37694928399388444</v>
      </c>
      <c r="K8" s="22">
        <f t="shared" si="2"/>
        <v>0.4911794351575034</v>
      </c>
      <c r="L8" s="23">
        <f t="shared" si="3"/>
        <v>0.58393871451578339</v>
      </c>
      <c r="M8" s="4"/>
      <c r="N8" t="s">
        <v>270</v>
      </c>
      <c r="O8" s="5">
        <v>2.8968044768898835</v>
      </c>
      <c r="P8" s="71">
        <v>0.49473617388731644</v>
      </c>
    </row>
    <row r="9" spans="1:16" x14ac:dyDescent="0.25">
      <c r="A9" s="17"/>
      <c r="B9" s="55">
        <v>3</v>
      </c>
      <c r="C9" s="19" t="s">
        <v>260</v>
      </c>
      <c r="D9" s="20">
        <v>1.1989100000000001</v>
      </c>
      <c r="E9" s="21">
        <v>1.2625489999999999</v>
      </c>
      <c r="F9" s="21">
        <f t="shared" si="0"/>
        <v>0.24451865948594786</v>
      </c>
      <c r="G9" s="21">
        <v>8.9994928844134847E-2</v>
      </c>
      <c r="H9" s="21">
        <v>7.101335066545289E-2</v>
      </c>
      <c r="I9" s="21">
        <v>8.3510379976360127E-2</v>
      </c>
      <c r="J9" s="22">
        <f t="shared" si="1"/>
        <v>7.1280345431452438E-2</v>
      </c>
      <c r="K9" s="22">
        <f t="shared" si="2"/>
        <v>0.12752636096467365</v>
      </c>
      <c r="L9" s="23">
        <f t="shared" si="3"/>
        <v>0.19367062940602534</v>
      </c>
      <c r="M9" s="4"/>
      <c r="N9" t="s">
        <v>266</v>
      </c>
      <c r="O9" s="5">
        <v>0.83310398093544791</v>
      </c>
      <c r="P9" s="71">
        <v>0.43072009734995326</v>
      </c>
    </row>
    <row r="10" spans="1:16" x14ac:dyDescent="0.25">
      <c r="A10" s="17"/>
      <c r="B10" s="55">
        <v>4</v>
      </c>
      <c r="C10" s="19" t="s">
        <v>261</v>
      </c>
      <c r="D10" s="20">
        <v>6.6542269999999997</v>
      </c>
      <c r="E10" s="21">
        <v>4.9983469999999999</v>
      </c>
      <c r="F10" s="21">
        <f t="shared" si="0"/>
        <v>2.1270288280502427</v>
      </c>
      <c r="G10" s="21">
        <v>1.1754624704099115</v>
      </c>
      <c r="H10" s="21">
        <v>0.4714548949868913</v>
      </c>
      <c r="I10" s="21">
        <v>0.48011146265343996</v>
      </c>
      <c r="J10" s="22">
        <f t="shared" si="1"/>
        <v>0.23517024136377718</v>
      </c>
      <c r="K10" s="22">
        <f t="shared" si="2"/>
        <v>0.32949240326788093</v>
      </c>
      <c r="L10" s="23">
        <f t="shared" si="3"/>
        <v>0.42554645126683738</v>
      </c>
      <c r="M10" s="4"/>
      <c r="N10" t="s">
        <v>261</v>
      </c>
      <c r="O10" s="5">
        <v>2.1270288280502427</v>
      </c>
      <c r="P10" s="71">
        <v>0.42554645126683738</v>
      </c>
    </row>
    <row r="11" spans="1:16" x14ac:dyDescent="0.25">
      <c r="A11" s="17"/>
      <c r="B11" s="55">
        <v>5</v>
      </c>
      <c r="C11" s="19" t="s">
        <v>262</v>
      </c>
      <c r="D11" s="20">
        <v>5.3914070000000009</v>
      </c>
      <c r="E11" s="21">
        <v>4.6985449999999993</v>
      </c>
      <c r="F11" s="21">
        <f t="shared" si="0"/>
        <v>1.6844804737033883</v>
      </c>
      <c r="G11" s="21">
        <v>1.0843702248362206</v>
      </c>
      <c r="H11" s="21">
        <v>0.28644126195194985</v>
      </c>
      <c r="I11" s="21">
        <v>0.31366898691521783</v>
      </c>
      <c r="J11" s="22">
        <f t="shared" si="1"/>
        <v>0.23078851534596789</v>
      </c>
      <c r="K11" s="22">
        <f t="shared" si="2"/>
        <v>0.29175233754027485</v>
      </c>
      <c r="L11" s="23">
        <f t="shared" si="3"/>
        <v>0.3585110866669125</v>
      </c>
      <c r="M11" s="4"/>
      <c r="N11" t="s">
        <v>267</v>
      </c>
      <c r="O11" s="5">
        <v>0.64445646650528943</v>
      </c>
      <c r="P11" s="71">
        <v>0.4196846822035093</v>
      </c>
    </row>
    <row r="12" spans="1:16" x14ac:dyDescent="0.25">
      <c r="A12" s="17"/>
      <c r="B12" s="55">
        <v>6</v>
      </c>
      <c r="C12" s="19" t="s">
        <v>263</v>
      </c>
      <c r="D12" s="20">
        <v>1.8362850000000002</v>
      </c>
      <c r="E12" s="21">
        <v>2.1425689999999995</v>
      </c>
      <c r="F12" s="21">
        <f t="shared" si="0"/>
        <v>0.55567866259025323</v>
      </c>
      <c r="G12" s="21">
        <v>0.20899649202419823</v>
      </c>
      <c r="H12" s="21">
        <v>0.11505355896952096</v>
      </c>
      <c r="I12" s="21">
        <v>0.23162861159653403</v>
      </c>
      <c r="J12" s="22">
        <f t="shared" si="1"/>
        <v>9.7544812803787545E-2</v>
      </c>
      <c r="K12" s="22">
        <f t="shared" si="2"/>
        <v>0.15124369436583807</v>
      </c>
      <c r="L12" s="23">
        <f t="shared" si="3"/>
        <v>0.25935158335169295</v>
      </c>
      <c r="M12" s="4"/>
      <c r="N12" t="s">
        <v>268</v>
      </c>
      <c r="O12" s="5">
        <v>3.3506335278962069</v>
      </c>
      <c r="P12" s="71">
        <v>0.38191731240049448</v>
      </c>
    </row>
    <row r="13" spans="1:16" x14ac:dyDescent="0.25">
      <c r="A13" s="17"/>
      <c r="B13" s="55">
        <v>7</v>
      </c>
      <c r="C13" s="19" t="s">
        <v>264</v>
      </c>
      <c r="D13" s="20">
        <v>20.393937999999999</v>
      </c>
      <c r="E13" s="21">
        <v>24.769094000000003</v>
      </c>
      <c r="F13" s="21">
        <f t="shared" si="0"/>
        <v>7.04372125019745</v>
      </c>
      <c r="G13" s="21">
        <v>4.5110886290613053</v>
      </c>
      <c r="H13" s="21">
        <v>1.3256453495969254</v>
      </c>
      <c r="I13" s="21">
        <v>1.2069872715392194</v>
      </c>
      <c r="J13" s="22">
        <f t="shared" si="1"/>
        <v>0.18212570185495297</v>
      </c>
      <c r="K13" s="22">
        <f t="shared" si="2"/>
        <v>0.23564584068590599</v>
      </c>
      <c r="L13" s="23">
        <f t="shared" si="3"/>
        <v>0.28437540954051244</v>
      </c>
      <c r="M13" s="4"/>
      <c r="N13" t="s">
        <v>282</v>
      </c>
      <c r="O13" s="5">
        <v>0.16633300150806463</v>
      </c>
      <c r="P13" s="71">
        <v>0.38084171875522815</v>
      </c>
    </row>
    <row r="14" spans="1:16" x14ac:dyDescent="0.25">
      <c r="A14" s="17"/>
      <c r="B14" s="55">
        <v>8</v>
      </c>
      <c r="C14" s="19" t="s">
        <v>265</v>
      </c>
      <c r="D14" s="20">
        <v>9.972728</v>
      </c>
      <c r="E14" s="21">
        <v>13.638415000000002</v>
      </c>
      <c r="F14" s="21">
        <f t="shared" si="0"/>
        <v>3.1237123393029833</v>
      </c>
      <c r="G14" s="21">
        <v>0.59122149644917954</v>
      </c>
      <c r="H14" s="21">
        <v>1.4617051347959205</v>
      </c>
      <c r="I14" s="21">
        <v>1.0707857080578833</v>
      </c>
      <c r="J14" s="22">
        <f t="shared" si="1"/>
        <v>4.33497218297859E-2</v>
      </c>
      <c r="K14" s="22">
        <f t="shared" si="2"/>
        <v>0.15052530893400001</v>
      </c>
      <c r="L14" s="23">
        <f t="shared" si="3"/>
        <v>0.22903778329835123</v>
      </c>
      <c r="M14" s="4"/>
      <c r="N14" t="s">
        <v>262</v>
      </c>
      <c r="O14" s="5">
        <v>1.6844804737033883</v>
      </c>
      <c r="P14" s="71">
        <v>0.3585110866669125</v>
      </c>
    </row>
    <row r="15" spans="1:16" x14ac:dyDescent="0.25">
      <c r="A15" s="17"/>
      <c r="B15" s="55">
        <v>9</v>
      </c>
      <c r="C15" s="19" t="s">
        <v>266</v>
      </c>
      <c r="D15" s="20">
        <v>1.4474259999999999</v>
      </c>
      <c r="E15" s="21">
        <v>1.9342120000000003</v>
      </c>
      <c r="F15" s="21">
        <f t="shared" si="0"/>
        <v>0.83310398093544791</v>
      </c>
      <c r="G15" s="21">
        <v>0.5911063246167032</v>
      </c>
      <c r="H15" s="21">
        <v>9.8422900373407174E-2</v>
      </c>
      <c r="I15" s="21">
        <v>0.14357475594533753</v>
      </c>
      <c r="J15" s="22">
        <f t="shared" si="1"/>
        <v>0.30560575811581314</v>
      </c>
      <c r="K15" s="22">
        <f t="shared" si="2"/>
        <v>0.35649102838267482</v>
      </c>
      <c r="L15" s="23">
        <f t="shared" si="3"/>
        <v>0.43072009734995326</v>
      </c>
      <c r="M15" s="4"/>
      <c r="N15" t="s">
        <v>272</v>
      </c>
      <c r="O15" s="5">
        <v>6.0742747532574413</v>
      </c>
      <c r="P15" s="71">
        <v>0.35580526519106365</v>
      </c>
    </row>
    <row r="16" spans="1:16" x14ac:dyDescent="0.25">
      <c r="A16" s="17"/>
      <c r="B16" s="55">
        <v>10</v>
      </c>
      <c r="C16" s="19" t="s">
        <v>267</v>
      </c>
      <c r="D16" s="20">
        <v>1.9138119999999996</v>
      </c>
      <c r="E16" s="21">
        <v>1.5355730000000001</v>
      </c>
      <c r="F16" s="21">
        <f t="shared" si="0"/>
        <v>0.64445646650528943</v>
      </c>
      <c r="G16" s="21">
        <v>0.47391942981812463</v>
      </c>
      <c r="H16" s="21">
        <v>8.2327668214929872E-2</v>
      </c>
      <c r="I16" s="21">
        <v>8.8209368472234928E-2</v>
      </c>
      <c r="J16" s="22">
        <f t="shared" si="1"/>
        <v>0.3086270921787011</v>
      </c>
      <c r="K16" s="22">
        <f t="shared" si="2"/>
        <v>0.36224073882065816</v>
      </c>
      <c r="L16" s="23">
        <f t="shared" si="3"/>
        <v>0.4196846822035093</v>
      </c>
      <c r="M16" s="4"/>
      <c r="N16" t="s">
        <v>275</v>
      </c>
      <c r="O16" s="5">
        <v>1.4742633921314336</v>
      </c>
      <c r="P16" s="71">
        <v>0.32165096417645533</v>
      </c>
    </row>
    <row r="17" spans="1:16" x14ac:dyDescent="0.25">
      <c r="A17" s="17"/>
      <c r="B17" s="55">
        <v>11</v>
      </c>
      <c r="C17" s="19" t="s">
        <v>268</v>
      </c>
      <c r="D17" s="20">
        <v>6.6077040000000018</v>
      </c>
      <c r="E17" s="21">
        <v>8.7731910000000006</v>
      </c>
      <c r="F17" s="21">
        <f t="shared" si="0"/>
        <v>3.3506335278962069</v>
      </c>
      <c r="G17" s="21">
        <v>2.0829064119461691</v>
      </c>
      <c r="H17" s="21">
        <v>0.62159299188351724</v>
      </c>
      <c r="I17" s="21">
        <v>0.6461341240665206</v>
      </c>
      <c r="J17" s="22">
        <f t="shared" si="1"/>
        <v>0.23741719654184765</v>
      </c>
      <c r="K17" s="22">
        <f t="shared" si="2"/>
        <v>0.30826861102530267</v>
      </c>
      <c r="L17" s="23">
        <f t="shared" si="3"/>
        <v>0.38191731240049448</v>
      </c>
      <c r="M17" s="4"/>
      <c r="N17" t="s">
        <v>269</v>
      </c>
      <c r="O17" s="5">
        <v>0.68921428655312411</v>
      </c>
      <c r="P17" s="71">
        <v>0.30679442375440757</v>
      </c>
    </row>
    <row r="18" spans="1:16" x14ac:dyDescent="0.25">
      <c r="A18" s="17"/>
      <c r="B18" s="55">
        <v>12</v>
      </c>
      <c r="C18" s="19" t="s">
        <v>269</v>
      </c>
      <c r="D18" s="20">
        <v>3.5560089999999995</v>
      </c>
      <c r="E18" s="21">
        <v>2.246502</v>
      </c>
      <c r="F18" s="21">
        <f t="shared" si="0"/>
        <v>0.68921428655312411</v>
      </c>
      <c r="G18" s="21">
        <v>0.37637448275063434</v>
      </c>
      <c r="H18" s="21">
        <v>0.15573516047879821</v>
      </c>
      <c r="I18" s="21">
        <v>0.15710464332369156</v>
      </c>
      <c r="J18" s="22">
        <f t="shared" si="1"/>
        <v>0.16753801365439885</v>
      </c>
      <c r="K18" s="22">
        <f t="shared" si="2"/>
        <v>0.23686141531564742</v>
      </c>
      <c r="L18" s="23">
        <f t="shared" si="3"/>
        <v>0.30679442375440757</v>
      </c>
      <c r="M18" s="4"/>
      <c r="N18" t="s">
        <v>271</v>
      </c>
      <c r="O18" s="5">
        <v>0.95062405175468712</v>
      </c>
      <c r="P18" s="71">
        <v>0.30341169996728096</v>
      </c>
    </row>
    <row r="19" spans="1:16" x14ac:dyDescent="0.25">
      <c r="A19" s="17"/>
      <c r="B19" s="55">
        <v>13</v>
      </c>
      <c r="C19" s="19" t="s">
        <v>270</v>
      </c>
      <c r="D19" s="20">
        <v>8.242362</v>
      </c>
      <c r="E19" s="21">
        <v>5.855251</v>
      </c>
      <c r="F19" s="21">
        <f t="shared" si="0"/>
        <v>2.8968044768898835</v>
      </c>
      <c r="G19" s="21">
        <v>1.8008289001427329</v>
      </c>
      <c r="H19" s="21">
        <v>0.54569977972278139</v>
      </c>
      <c r="I19" s="21">
        <v>0.55027579702436924</v>
      </c>
      <c r="J19" s="22">
        <f t="shared" si="1"/>
        <v>0.30755793391995201</v>
      </c>
      <c r="K19" s="22">
        <f t="shared" si="2"/>
        <v>0.40075629206425384</v>
      </c>
      <c r="L19" s="23">
        <f t="shared" si="3"/>
        <v>0.49473617388731644</v>
      </c>
      <c r="M19" s="4"/>
      <c r="N19" t="s">
        <v>264</v>
      </c>
      <c r="O19" s="5">
        <v>7.04372125019745</v>
      </c>
      <c r="P19" s="71">
        <v>0.28437540954051244</v>
      </c>
    </row>
    <row r="20" spans="1:16" x14ac:dyDescent="0.25">
      <c r="A20" s="17"/>
      <c r="B20" s="55">
        <v>14</v>
      </c>
      <c r="C20" s="19" t="s">
        <v>271</v>
      </c>
      <c r="D20" s="20">
        <v>2.0965120000000002</v>
      </c>
      <c r="E20" s="21">
        <v>3.1331159999999989</v>
      </c>
      <c r="F20" s="21">
        <f t="shared" si="0"/>
        <v>0.95062405175468712</v>
      </c>
      <c r="G20" s="21">
        <v>0.55439152709533346</v>
      </c>
      <c r="H20" s="21">
        <v>0.20663530204183189</v>
      </c>
      <c r="I20" s="21">
        <v>0.18959722261752177</v>
      </c>
      <c r="J20" s="22">
        <f t="shared" si="1"/>
        <v>0.17694573935192109</v>
      </c>
      <c r="K20" s="22">
        <f t="shared" si="2"/>
        <v>0.24289775071754943</v>
      </c>
      <c r="L20" s="23">
        <f t="shared" si="3"/>
        <v>0.30341169996728096</v>
      </c>
      <c r="M20" s="4"/>
      <c r="N20" t="s">
        <v>277</v>
      </c>
      <c r="O20" s="5">
        <v>1.4157042645209401</v>
      </c>
      <c r="P20" s="71">
        <v>0.26920830036857302</v>
      </c>
    </row>
    <row r="21" spans="1:16" x14ac:dyDescent="0.25">
      <c r="A21" s="17"/>
      <c r="B21" s="55">
        <v>15</v>
      </c>
      <c r="C21" s="19" t="s">
        <v>272</v>
      </c>
      <c r="D21" s="20">
        <v>12.071163999999996</v>
      </c>
      <c r="E21" s="21">
        <v>17.071908000000001</v>
      </c>
      <c r="F21" s="21">
        <f t="shared" si="0"/>
        <v>6.0742747532574413</v>
      </c>
      <c r="G21" s="21">
        <v>1.9309133428473615</v>
      </c>
      <c r="H21" s="21">
        <v>1.0211411302645956</v>
      </c>
      <c r="I21" s="21">
        <v>3.1222202801454841</v>
      </c>
      <c r="J21" s="22">
        <f t="shared" si="1"/>
        <v>0.11310471816315794</v>
      </c>
      <c r="K21" s="22">
        <f t="shared" si="2"/>
        <v>0.17291883678801204</v>
      </c>
      <c r="L21" s="23">
        <f t="shared" si="3"/>
        <v>0.35580526519106365</v>
      </c>
      <c r="M21" s="4"/>
      <c r="N21" t="s">
        <v>274</v>
      </c>
      <c r="O21" s="5">
        <v>0.12055382877588272</v>
      </c>
      <c r="P21" s="71">
        <v>0.26260617464527558</v>
      </c>
    </row>
    <row r="22" spans="1:16" x14ac:dyDescent="0.25">
      <c r="A22" s="17"/>
      <c r="B22" s="55">
        <v>16</v>
      </c>
      <c r="C22" s="19" t="s">
        <v>273</v>
      </c>
      <c r="D22" s="20">
        <v>0.56584800000000002</v>
      </c>
      <c r="E22" s="21">
        <v>0.91089699999999985</v>
      </c>
      <c r="F22" s="21">
        <f t="shared" si="0"/>
        <v>0.22884338160383777</v>
      </c>
      <c r="G22" s="21">
        <v>0.10536941052851034</v>
      </c>
      <c r="H22" s="21">
        <v>5.7330760847435158E-2</v>
      </c>
      <c r="I22" s="21">
        <v>6.6143210227892268E-2</v>
      </c>
      <c r="J22" s="22">
        <f t="shared" si="1"/>
        <v>0.11567653700529298</v>
      </c>
      <c r="K22" s="22">
        <f t="shared" si="2"/>
        <v>0.17861533343061348</v>
      </c>
      <c r="L22" s="23">
        <f t="shared" si="3"/>
        <v>0.25122860389685969</v>
      </c>
      <c r="M22" s="4"/>
      <c r="N22" t="s">
        <v>263</v>
      </c>
      <c r="O22" s="5">
        <v>0.55567866259025323</v>
      </c>
      <c r="P22" s="71">
        <v>0.25935158335169295</v>
      </c>
    </row>
    <row r="23" spans="1:16" x14ac:dyDescent="0.25">
      <c r="A23" s="17"/>
      <c r="B23" s="55">
        <v>17</v>
      </c>
      <c r="C23" s="19" t="s">
        <v>274</v>
      </c>
      <c r="D23" s="20">
        <v>0.231102</v>
      </c>
      <c r="E23" s="21">
        <v>0.459067</v>
      </c>
      <c r="F23" s="21">
        <f t="shared" si="0"/>
        <v>0.12055382877588272</v>
      </c>
      <c r="G23" s="21">
        <v>5.8100228878174676E-2</v>
      </c>
      <c r="H23" s="21">
        <v>3.3555679685377982E-2</v>
      </c>
      <c r="I23" s="21">
        <v>2.8897920212330064E-2</v>
      </c>
      <c r="J23" s="22">
        <f t="shared" si="1"/>
        <v>0.12656154521709179</v>
      </c>
      <c r="K23" s="22">
        <f t="shared" si="2"/>
        <v>0.19965693147961552</v>
      </c>
      <c r="L23" s="23">
        <f t="shared" si="3"/>
        <v>0.26260617464527558</v>
      </c>
      <c r="M23" s="4"/>
      <c r="N23" t="s">
        <v>273</v>
      </c>
      <c r="O23" s="5">
        <v>0.22884338160383777</v>
      </c>
      <c r="P23" s="71">
        <v>0.25122860389685969</v>
      </c>
    </row>
    <row r="24" spans="1:16" x14ac:dyDescent="0.25">
      <c r="A24" s="17"/>
      <c r="B24" s="55">
        <v>18</v>
      </c>
      <c r="C24" s="19" t="s">
        <v>275</v>
      </c>
      <c r="D24" s="20">
        <v>4.6064439999999989</v>
      </c>
      <c r="E24" s="21">
        <v>4.5834259999999993</v>
      </c>
      <c r="F24" s="21">
        <f t="shared" si="0"/>
        <v>1.4742633921314336</v>
      </c>
      <c r="G24" s="21">
        <v>0.61817957509720145</v>
      </c>
      <c r="H24" s="21">
        <v>0.55640539988598903</v>
      </c>
      <c r="I24" s="21">
        <v>0.29967841714824317</v>
      </c>
      <c r="J24" s="22">
        <f t="shared" si="1"/>
        <v>0.13487281677443938</v>
      </c>
      <c r="K24" s="22">
        <f t="shared" si="2"/>
        <v>0.25626790417979711</v>
      </c>
      <c r="L24" s="23">
        <f t="shared" si="3"/>
        <v>0.32165096417645533</v>
      </c>
      <c r="M24" s="4"/>
      <c r="N24" t="s">
        <v>265</v>
      </c>
      <c r="O24" s="5">
        <v>3.1237123393029833</v>
      </c>
      <c r="P24" s="71">
        <v>0.22903778329835123</v>
      </c>
    </row>
    <row r="25" spans="1:16" x14ac:dyDescent="0.25">
      <c r="A25" s="17"/>
      <c r="B25" s="55">
        <v>19</v>
      </c>
      <c r="C25" s="19" t="s">
        <v>276</v>
      </c>
      <c r="D25" s="20">
        <v>0.60857299999999992</v>
      </c>
      <c r="E25" s="21">
        <v>1.2372699999999999</v>
      </c>
      <c r="F25" s="21">
        <f t="shared" si="0"/>
        <v>0.14226486176175968</v>
      </c>
      <c r="G25" s="21">
        <v>7.7295431112361257E-2</v>
      </c>
      <c r="H25" s="21">
        <v>3.1140290375333279E-2</v>
      </c>
      <c r="I25" s="21">
        <v>3.3829140274065139E-2</v>
      </c>
      <c r="J25" s="22">
        <f t="shared" si="1"/>
        <v>6.2472565496909542E-2</v>
      </c>
      <c r="K25" s="22">
        <f t="shared" si="2"/>
        <v>8.7641114298168177E-2</v>
      </c>
      <c r="L25" s="23">
        <f t="shared" si="3"/>
        <v>0.11498287500849426</v>
      </c>
      <c r="M25" s="4"/>
      <c r="N25" t="s">
        <v>279</v>
      </c>
      <c r="O25" s="5">
        <v>0.18386598904407947</v>
      </c>
      <c r="P25" s="71">
        <v>0.21036913402509733</v>
      </c>
    </row>
    <row r="26" spans="1:16" x14ac:dyDescent="0.25">
      <c r="A26" s="17"/>
      <c r="B26" s="55">
        <v>20</v>
      </c>
      <c r="C26" s="19" t="s">
        <v>277</v>
      </c>
      <c r="D26" s="20">
        <v>4.8854599999999992</v>
      </c>
      <c r="E26" s="21">
        <v>5.2587689999999991</v>
      </c>
      <c r="F26" s="21">
        <f t="shared" si="0"/>
        <v>1.4157042645209401</v>
      </c>
      <c r="G26" s="21">
        <v>0.7607480852984736</v>
      </c>
      <c r="H26" s="21">
        <v>0.3405816594904536</v>
      </c>
      <c r="I26" s="21">
        <v>0.31437451973201291</v>
      </c>
      <c r="J26" s="22">
        <f t="shared" si="1"/>
        <v>0.14466276904318742</v>
      </c>
      <c r="K26" s="22">
        <f t="shared" si="2"/>
        <v>0.2094272908334493</v>
      </c>
      <c r="L26" s="23">
        <f t="shared" si="3"/>
        <v>0.26920830036857302</v>
      </c>
      <c r="M26" s="4"/>
      <c r="N26" t="s">
        <v>280</v>
      </c>
      <c r="O26" s="5">
        <v>1.1555989027508531</v>
      </c>
      <c r="P26" s="71">
        <v>0.2051782710306779</v>
      </c>
    </row>
    <row r="27" spans="1:16" x14ac:dyDescent="0.25">
      <c r="A27" s="17"/>
      <c r="B27" s="55">
        <v>21</v>
      </c>
      <c r="C27" s="19" t="s">
        <v>278</v>
      </c>
      <c r="D27" s="20">
        <v>1.669089</v>
      </c>
      <c r="E27" s="21">
        <v>2.0916030000000001</v>
      </c>
      <c r="F27" s="21">
        <f t="shared" si="0"/>
        <v>0.36403175640998597</v>
      </c>
      <c r="G27" s="21">
        <v>0.16280843783306409</v>
      </c>
      <c r="H27" s="21">
        <v>0.10452377848559991</v>
      </c>
      <c r="I27" s="21">
        <v>9.6699540091321978E-2</v>
      </c>
      <c r="J27" s="22">
        <f t="shared" si="1"/>
        <v>7.7839072631404757E-2</v>
      </c>
      <c r="K27" s="22">
        <f t="shared" si="2"/>
        <v>0.12781212128624025</v>
      </c>
      <c r="L27" s="23">
        <f t="shared" si="3"/>
        <v>0.17404438433583522</v>
      </c>
      <c r="M27" s="4"/>
      <c r="N27" t="s">
        <v>281</v>
      </c>
      <c r="O27" s="5">
        <v>0.22295729087090876</v>
      </c>
      <c r="P27" s="71">
        <v>0.20160163018537228</v>
      </c>
    </row>
    <row r="28" spans="1:16" x14ac:dyDescent="0.25">
      <c r="A28" s="17"/>
      <c r="B28" s="55">
        <v>22</v>
      </c>
      <c r="C28" s="19" t="s">
        <v>279</v>
      </c>
      <c r="D28" s="20">
        <v>1.3063769999999999</v>
      </c>
      <c r="E28" s="21">
        <v>0.87401600000000002</v>
      </c>
      <c r="F28" s="21">
        <f t="shared" si="0"/>
        <v>0.18386598904407947</v>
      </c>
      <c r="G28" s="21">
        <v>7.6427779333698709E-2</v>
      </c>
      <c r="H28" s="21">
        <v>5.0823469573515467E-2</v>
      </c>
      <c r="I28" s="21">
        <v>5.6614740136865294E-2</v>
      </c>
      <c r="J28" s="22">
        <f t="shared" si="1"/>
        <v>8.7444370965404195E-2</v>
      </c>
      <c r="K28" s="22">
        <f t="shared" si="2"/>
        <v>0.14559372929925102</v>
      </c>
      <c r="L28" s="23">
        <f t="shared" si="3"/>
        <v>0.21036913402509733</v>
      </c>
      <c r="M28" s="4"/>
      <c r="N28" t="s">
        <v>258</v>
      </c>
      <c r="O28" s="5">
        <v>0.13815556274312257</v>
      </c>
      <c r="P28" s="71">
        <v>0.19656479013035869</v>
      </c>
    </row>
    <row r="29" spans="1:16" x14ac:dyDescent="0.25">
      <c r="A29" s="17"/>
      <c r="B29" s="55">
        <v>23</v>
      </c>
      <c r="C29" s="19" t="s">
        <v>280</v>
      </c>
      <c r="D29" s="20">
        <v>18.149428</v>
      </c>
      <c r="E29" s="21">
        <v>5.6321699999999995</v>
      </c>
      <c r="F29" s="21">
        <f t="shared" si="0"/>
        <v>1.1555989027508531</v>
      </c>
      <c r="G29" s="21">
        <v>0.60317582682523607</v>
      </c>
      <c r="H29" s="21">
        <v>0.28714242452952021</v>
      </c>
      <c r="I29" s="21">
        <v>0.2652806513960968</v>
      </c>
      <c r="J29" s="22">
        <f t="shared" si="1"/>
        <v>0.10709474799681759</v>
      </c>
      <c r="K29" s="22">
        <f t="shared" si="2"/>
        <v>0.15807730437020834</v>
      </c>
      <c r="L29" s="23">
        <f t="shared" si="3"/>
        <v>0.2051782710306779</v>
      </c>
      <c r="M29" s="4"/>
      <c r="N29" t="s">
        <v>260</v>
      </c>
      <c r="O29" s="5">
        <v>0.24451865948594786</v>
      </c>
      <c r="P29" s="71">
        <v>0.19367062940602534</v>
      </c>
    </row>
    <row r="30" spans="1:16" x14ac:dyDescent="0.25">
      <c r="A30" s="17"/>
      <c r="B30" s="55">
        <v>24</v>
      </c>
      <c r="C30" s="19" t="s">
        <v>281</v>
      </c>
      <c r="D30" s="20">
        <v>0.68600700000000003</v>
      </c>
      <c r="E30" s="21">
        <v>1.1059300000000001</v>
      </c>
      <c r="F30" s="21">
        <f t="shared" si="0"/>
        <v>0.22295729087090876</v>
      </c>
      <c r="G30" s="21">
        <v>0.10331921088072704</v>
      </c>
      <c r="H30" s="21">
        <v>6.4001449984971259E-2</v>
      </c>
      <c r="I30" s="21">
        <v>5.5636630005210463E-2</v>
      </c>
      <c r="J30" s="22">
        <f t="shared" si="1"/>
        <v>9.3422920872683654E-2</v>
      </c>
      <c r="K30" s="22">
        <f t="shared" si="2"/>
        <v>0.15129407906983108</v>
      </c>
      <c r="L30" s="23">
        <f t="shared" si="3"/>
        <v>0.20160163018537228</v>
      </c>
      <c r="M30" s="4"/>
      <c r="N30" t="s">
        <v>278</v>
      </c>
      <c r="O30" s="5">
        <v>0.36403175640998597</v>
      </c>
      <c r="P30" s="71">
        <v>0.17404438433583522</v>
      </c>
    </row>
    <row r="31" spans="1:16" ht="15.75" thickBot="1" x14ac:dyDescent="0.3">
      <c r="A31" s="24"/>
      <c r="B31" s="56">
        <v>25</v>
      </c>
      <c r="C31" s="26" t="s">
        <v>282</v>
      </c>
      <c r="D31" s="27">
        <v>0.47923199999999999</v>
      </c>
      <c r="E31" s="28">
        <v>0.43675099999999994</v>
      </c>
      <c r="F31" s="28">
        <f t="shared" si="0"/>
        <v>0.16633300150806463</v>
      </c>
      <c r="G31" s="28">
        <v>4.4912690457749704E-2</v>
      </c>
      <c r="H31" s="28">
        <v>8.796374109442695E-2</v>
      </c>
      <c r="I31" s="28">
        <v>3.3456569955887971E-2</v>
      </c>
      <c r="J31" s="29">
        <f t="shared" si="1"/>
        <v>0.10283362936261098</v>
      </c>
      <c r="K31" s="29">
        <f t="shared" si="2"/>
        <v>0.30423841399831181</v>
      </c>
      <c r="L31" s="30">
        <f t="shared" si="3"/>
        <v>0.38084171875522815</v>
      </c>
      <c r="M31" s="4"/>
      <c r="N31" t="s">
        <v>276</v>
      </c>
      <c r="O31" s="5">
        <v>0.14226486176175968</v>
      </c>
      <c r="P31" s="71">
        <v>0.11498287500849426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workbookViewId="0">
      <selection activeCell="D15" sqref="D15:G1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40</v>
      </c>
      <c r="B1" s="49" t="s">
        <v>26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722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130.35707400000001</v>
      </c>
      <c r="E6" s="14">
        <v>120.91207800000002</v>
      </c>
      <c r="F6" s="14">
        <v>39.077556526457698</v>
      </c>
      <c r="G6" s="14">
        <v>20.241144573662552</v>
      </c>
      <c r="H6" s="14">
        <v>8.7484258099659655</v>
      </c>
      <c r="I6" s="14">
        <v>10.08798614282918</v>
      </c>
      <c r="J6" s="15">
        <v>0.16740382688371752</v>
      </c>
      <c r="K6" s="15">
        <v>0.23975744080445391</v>
      </c>
      <c r="L6" s="16">
        <v>0.32318985144277884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99.004732000000018</v>
      </c>
      <c r="E7" s="38">
        <f ca="1">SUM(E8:OFFSET(E6,MATCH("PROYECTOS",$A$8:$A$50,0),0))</f>
        <v>99.571562999999983</v>
      </c>
      <c r="F7" s="38">
        <f ca="1">SUM(F8:OFFSET(F6,MATCH("PROYECTOS",$A$8:$A$50,0),0))</f>
        <v>34.603572436293831</v>
      </c>
      <c r="G7" s="38">
        <f ca="1">SUM(G8:OFFSET(G6,MATCH("PROYECTOS",$A$8:$A$50,0),0))</f>
        <v>19.377001626963704</v>
      </c>
      <c r="H7" s="38">
        <f ca="1">SUM(H8:OFFSET(H6,MATCH("PROYECTOS",$A$8:$A$50,0),0))</f>
        <v>6.6956067064104445</v>
      </c>
      <c r="I7" s="38">
        <f ca="1">SUM(I8:OFFSET(I6,MATCH("PROYECTOS",$A$8:$A$50,0),0))</f>
        <v>8.5309641029196825</v>
      </c>
      <c r="J7" s="39">
        <f ca="1">IFERROR(G7/E7,0)</f>
        <v>0.19460377082725624</v>
      </c>
      <c r="K7" s="39">
        <f ca="1">IFERROR(SUM(G7,H7)/E7,0)</f>
        <v>0.26184793677863782</v>
      </c>
      <c r="L7" s="40">
        <f ca="1">IFERROR(SUM(G7,H7,I7)/E7,0)</f>
        <v>0.34752464854140974</v>
      </c>
      <c r="M7" s="4"/>
    </row>
    <row r="8" spans="1:13" ht="25.5" x14ac:dyDescent="0.25">
      <c r="A8" s="17"/>
      <c r="B8" s="19">
        <v>3000380</v>
      </c>
      <c r="C8" s="19" t="s">
        <v>724</v>
      </c>
      <c r="D8" s="20">
        <v>72.637541000000013</v>
      </c>
      <c r="E8" s="21">
        <v>72.784709999999976</v>
      </c>
      <c r="F8" s="21">
        <f t="shared" ref="F8:F10" si="0">SUM(G8,H8,I8)</f>
        <v>27.642877584691689</v>
      </c>
      <c r="G8" s="21">
        <v>15.99818825898916</v>
      </c>
      <c r="H8" s="21">
        <v>4.676954515178295</v>
      </c>
      <c r="I8" s="21">
        <v>6.9677348105242345</v>
      </c>
      <c r="J8" s="22">
        <f t="shared" ref="J8:J11" si="1">IFERROR(G8/E8,0)</f>
        <v>0.21980149758086781</v>
      </c>
      <c r="K8" s="22">
        <f t="shared" ref="K8:K11" si="2">IFERROR(SUM(G8,H8)/E8,0)</f>
        <v>0.28405887409824759</v>
      </c>
      <c r="L8" s="23">
        <f t="shared" ref="L8:L11" si="3">IFERROR(SUM(G8,H8,I8)/E8,0)</f>
        <v>0.37978962318722848</v>
      </c>
      <c r="M8" s="4"/>
    </row>
    <row r="9" spans="1:13" ht="38.25" x14ac:dyDescent="0.25">
      <c r="A9" s="17"/>
      <c r="B9" s="19">
        <v>3000525</v>
      </c>
      <c r="C9" s="19" t="s">
        <v>725</v>
      </c>
      <c r="D9" s="20">
        <v>17.059713000000002</v>
      </c>
      <c r="E9" s="21">
        <v>18.406410000000001</v>
      </c>
      <c r="F9" s="21">
        <f t="shared" si="0"/>
        <v>4.6753972175274612</v>
      </c>
      <c r="G9" s="21">
        <v>2.0896166910383727</v>
      </c>
      <c r="H9" s="21">
        <v>1.3706021893508478</v>
      </c>
      <c r="I9" s="21">
        <v>1.2151783371382407</v>
      </c>
      <c r="J9" s="22">
        <f t="shared" si="1"/>
        <v>0.11352657530927392</v>
      </c>
      <c r="K9" s="22">
        <f t="shared" si="2"/>
        <v>0.18798988398004934</v>
      </c>
      <c r="L9" s="23">
        <f t="shared" si="3"/>
        <v>0.2540091857960059</v>
      </c>
      <c r="M9" s="4"/>
    </row>
    <row r="10" spans="1:13" ht="51" x14ac:dyDescent="0.25">
      <c r="A10" s="17"/>
      <c r="B10" s="19">
        <v>3000526</v>
      </c>
      <c r="C10" s="19" t="s">
        <v>726</v>
      </c>
      <c r="D10" s="20">
        <v>9.3074779999999997</v>
      </c>
      <c r="E10" s="21">
        <v>8.3804430000000014</v>
      </c>
      <c r="F10" s="21">
        <f t="shared" si="0"/>
        <v>2.2852976340746807</v>
      </c>
      <c r="G10" s="21">
        <v>1.2891966769361716</v>
      </c>
      <c r="H10" s="21">
        <v>0.6480500018813018</v>
      </c>
      <c r="I10" s="21">
        <v>0.34805095525720731</v>
      </c>
      <c r="J10" s="22">
        <f t="shared" si="1"/>
        <v>0.15383395328101049</v>
      </c>
      <c r="K10" s="22">
        <f t="shared" si="2"/>
        <v>0.23116280115710744</v>
      </c>
      <c r="L10" s="23">
        <f t="shared" si="3"/>
        <v>0.27269413252672686</v>
      </c>
      <c r="M10" s="4"/>
    </row>
    <row r="11" spans="1:13" ht="15.75" thickBot="1" x14ac:dyDescent="0.3">
      <c r="A11" s="41" t="s">
        <v>302</v>
      </c>
      <c r="B11" s="43"/>
      <c r="C11" s="43"/>
      <c r="D11" s="44">
        <f ca="1">OFFSET(D11,-MATCH("PROYECTOS",$A$8:$A$50,0)-1,0)-(OFFSET(D11,-MATCH("PROYECTOS",$A$8:$A$50,0),0))</f>
        <v>31.352341999999993</v>
      </c>
      <c r="E11" s="45">
        <f t="shared" ref="E11:I11" ca="1" si="4">OFFSET(E11,-MATCH("PROYECTOS",$A$8:$A$50,0)-1,0)-(OFFSET(E11,-MATCH("PROYECTOS",$A$8:$A$50,0),0))</f>
        <v>21.340515000000039</v>
      </c>
      <c r="F11" s="45">
        <f t="shared" ca="1" si="4"/>
        <v>4.4739840901638672</v>
      </c>
      <c r="G11" s="45">
        <f t="shared" ca="1" si="4"/>
        <v>0.86414294669884839</v>
      </c>
      <c r="H11" s="45">
        <f t="shared" ca="1" si="4"/>
        <v>2.052819103555521</v>
      </c>
      <c r="I11" s="45">
        <f t="shared" ca="1" si="4"/>
        <v>1.5570220399094978</v>
      </c>
      <c r="J11" s="46">
        <f t="shared" ca="1" si="1"/>
        <v>4.0493069014447255E-2</v>
      </c>
      <c r="K11" s="46">
        <f t="shared" ca="1" si="2"/>
        <v>0.13668658184933044</v>
      </c>
      <c r="L11" s="47">
        <f t="shared" ca="1" si="3"/>
        <v>0.20964742838510969</v>
      </c>
      <c r="M11" s="4"/>
    </row>
    <row r="12" spans="1:13" ht="15.75" thickBot="1" x14ac:dyDescent="0.3"/>
    <row r="13" spans="1:13" ht="15.75" thickBot="1" x14ac:dyDescent="0.3">
      <c r="A13" s="89" t="s">
        <v>324</v>
      </c>
      <c r="B13" s="90"/>
      <c r="C13" s="90"/>
      <c r="D13" s="91"/>
    </row>
    <row r="14" spans="1:13" ht="15.75" thickBot="1" x14ac:dyDescent="0.3">
      <c r="A14" s="1" t="s">
        <v>736</v>
      </c>
    </row>
    <row r="15" spans="1:13" ht="45" customHeight="1" x14ac:dyDescent="0.25">
      <c r="A15" s="82" t="s">
        <v>326</v>
      </c>
      <c r="B15" s="83"/>
      <c r="C15" s="83"/>
      <c r="D15" s="94" t="s">
        <v>327</v>
      </c>
      <c r="E15" s="6"/>
      <c r="F15" s="6"/>
      <c r="G15" s="6"/>
    </row>
    <row r="16" spans="1:13" ht="15.75" thickBot="1" x14ac:dyDescent="0.3">
      <c r="A16" s="92"/>
      <c r="B16" s="93"/>
      <c r="C16" s="93"/>
      <c r="D16" s="95"/>
      <c r="E16" s="7"/>
      <c r="F16" s="7"/>
      <c r="G16" s="7"/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topLeftCell="A10" workbookViewId="0">
      <selection activeCell="I15" sqref="I1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40</v>
      </c>
      <c r="B1" s="49" t="s">
        <v>26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723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130.35707400000001</v>
      </c>
      <c r="I6" s="14">
        <v>120.91207800000002</v>
      </c>
      <c r="J6" s="14">
        <v>39.077556526457698</v>
      </c>
      <c r="K6" s="14">
        <v>20.241144573662552</v>
      </c>
      <c r="L6" s="14">
        <v>8.7484258099659655</v>
      </c>
      <c r="M6" s="14">
        <v>10.08798614282918</v>
      </c>
      <c r="N6" s="15">
        <v>0.16740382688371752</v>
      </c>
      <c r="O6" s="15">
        <v>0.23975744080445391</v>
      </c>
      <c r="P6" s="16">
        <v>0.32318985144277884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SUM(H8:OFFSET(H6,MATCH("PROYECTOS",$A$8:$A$35,0),0))</f>
        <v>99.004732000000018</v>
      </c>
      <c r="I7" s="38">
        <f ca="1">SUM(I8:OFFSET(I6,MATCH("PROYECTOS",$A$8:$A$35,0),0))</f>
        <v>99.571563000000012</v>
      </c>
      <c r="J7" s="38">
        <f ca="1">SUM(J8:OFFSET(J6,MATCH("PROYECTOS",$A$8:$A$35,0),0))</f>
        <v>34.603572436293831</v>
      </c>
      <c r="K7" s="38">
        <f ca="1">SUM(K8:OFFSET(K6,MATCH("PROYECTOS",$A$8:$A$35,0),0))</f>
        <v>19.377001626963704</v>
      </c>
      <c r="L7" s="38">
        <f ca="1">SUM(L8:OFFSET(L6,MATCH("PROYECTOS",$A$8:$A$35,0),0))</f>
        <v>6.6956067064104445</v>
      </c>
      <c r="M7" s="38">
        <f ca="1">SUM(M8:OFFSET(M6,MATCH("PROYECTOS",$A$8:$A$35,0),0))</f>
        <v>8.5309641029196825</v>
      </c>
      <c r="N7" s="39">
        <f ca="1">IFERROR(K7/I7,0)</f>
        <v>0.19460377082725619</v>
      </c>
      <c r="O7" s="39">
        <f ca="1">IFERROR(SUM(K7,L7)/I7,0)</f>
        <v>0.26184793677863777</v>
      </c>
      <c r="P7" s="40">
        <f ca="1">IFERROR(SUM(K7,L7,M7)/I7,0)</f>
        <v>0.34752464854140963</v>
      </c>
      <c r="Q7" s="64"/>
      <c r="R7" s="38"/>
      <c r="S7" s="40"/>
    </row>
    <row r="8" spans="1:19" ht="51" x14ac:dyDescent="0.25">
      <c r="A8" s="17"/>
      <c r="B8" s="19">
        <v>5000183</v>
      </c>
      <c r="C8" s="19" t="s">
        <v>727</v>
      </c>
      <c r="D8" s="68">
        <v>3000526</v>
      </c>
      <c r="E8" s="19" t="s">
        <v>726</v>
      </c>
      <c r="F8" s="69">
        <v>32</v>
      </c>
      <c r="G8" s="19" t="s">
        <v>713</v>
      </c>
      <c r="H8" s="20">
        <v>8.0580539999999985</v>
      </c>
      <c r="I8" s="21">
        <v>6.848319</v>
      </c>
      <c r="J8" s="21">
        <f t="shared" ref="J8:J15" si="0">SUM(K8,L8,M8)</f>
        <v>1.8459926746514554</v>
      </c>
      <c r="K8" s="21">
        <v>1.0770534556995699</v>
      </c>
      <c r="L8" s="21">
        <v>0.40257381275728221</v>
      </c>
      <c r="M8" s="21">
        <v>0.36636540619460334</v>
      </c>
      <c r="N8" s="22">
        <f t="shared" ref="N8:N16" si="1">IFERROR(K8/I8,0)</f>
        <v>0.15727267606832712</v>
      </c>
      <c r="O8" s="22">
        <f t="shared" ref="O8:O16" si="2">IFERROR(SUM(K8,L8)/I8,0)</f>
        <v>0.21605700150020057</v>
      </c>
      <c r="P8" s="23">
        <f t="shared" ref="P8:P16" si="3">IFERROR(SUM(K8,L8,M8)/I8,0)</f>
        <v>0.26955413067812051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5000189</v>
      </c>
      <c r="C9" s="19" t="s">
        <v>728</v>
      </c>
      <c r="D9" s="68">
        <v>3000380</v>
      </c>
      <c r="E9" s="19" t="s">
        <v>724</v>
      </c>
      <c r="F9" s="69">
        <v>59</v>
      </c>
      <c r="G9" s="19" t="s">
        <v>585</v>
      </c>
      <c r="H9" s="20">
        <v>46.420782000000003</v>
      </c>
      <c r="I9" s="21">
        <v>60.441686000000011</v>
      </c>
      <c r="J9" s="21">
        <f t="shared" si="0"/>
        <v>24.389730005217245</v>
      </c>
      <c r="K9" s="21">
        <v>14.472006004790785</v>
      </c>
      <c r="L9" s="21">
        <v>3.8542682958641308</v>
      </c>
      <c r="M9" s="21">
        <v>6.0634557045623296</v>
      </c>
      <c r="N9" s="22">
        <f t="shared" si="1"/>
        <v>0.23943749690885166</v>
      </c>
      <c r="O9" s="22">
        <f t="shared" si="2"/>
        <v>0.30320587517454284</v>
      </c>
      <c r="P9" s="23">
        <f t="shared" si="3"/>
        <v>0.40352497786407282</v>
      </c>
      <c r="Q9" s="70">
        <v>55</v>
      </c>
      <c r="R9" s="21">
        <v>0</v>
      </c>
      <c r="S9" s="23">
        <f t="shared" ref="S9:S15" si="4">IFERROR(R9/Q9,0)</f>
        <v>0</v>
      </c>
    </row>
    <row r="10" spans="1:19" ht="25.5" x14ac:dyDescent="0.25">
      <c r="A10" s="17"/>
      <c r="B10" s="19">
        <v>5000200</v>
      </c>
      <c r="C10" s="19" t="s">
        <v>729</v>
      </c>
      <c r="D10" s="68">
        <v>3000380</v>
      </c>
      <c r="E10" s="19" t="s">
        <v>724</v>
      </c>
      <c r="F10" s="69">
        <v>30</v>
      </c>
      <c r="G10" s="19" t="s">
        <v>714</v>
      </c>
      <c r="H10" s="20">
        <v>1.084816</v>
      </c>
      <c r="I10" s="21">
        <v>1.399826</v>
      </c>
      <c r="J10" s="21">
        <f t="shared" si="0"/>
        <v>0.28194691085263912</v>
      </c>
      <c r="K10" s="21">
        <v>0.13673558080336079</v>
      </c>
      <c r="L10" s="21">
        <v>6.0989809715465526E-2</v>
      </c>
      <c r="M10" s="21">
        <v>8.4221520333812805E-2</v>
      </c>
      <c r="N10" s="22">
        <f t="shared" si="1"/>
        <v>9.7680412282212775E-2</v>
      </c>
      <c r="O10" s="22">
        <f t="shared" si="2"/>
        <v>0.14124997715346502</v>
      </c>
      <c r="P10" s="23">
        <f t="shared" si="3"/>
        <v>0.20141568370114507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5000201</v>
      </c>
      <c r="C11" s="19" t="s">
        <v>730</v>
      </c>
      <c r="D11" s="68">
        <v>3000525</v>
      </c>
      <c r="E11" s="19" t="s">
        <v>725</v>
      </c>
      <c r="F11" s="69">
        <v>30</v>
      </c>
      <c r="G11" s="19" t="s">
        <v>714</v>
      </c>
      <c r="H11" s="20">
        <v>1.054738</v>
      </c>
      <c r="I11" s="21">
        <v>1.2305120000000003</v>
      </c>
      <c r="J11" s="21">
        <f t="shared" si="0"/>
        <v>0.33322790502279531</v>
      </c>
      <c r="K11" s="21">
        <v>0.1526573739683954</v>
      </c>
      <c r="L11" s="21">
        <v>7.4669097521109506E-2</v>
      </c>
      <c r="M11" s="21">
        <v>0.1059014335332904</v>
      </c>
      <c r="N11" s="22">
        <f t="shared" si="1"/>
        <v>0.12406004489870506</v>
      </c>
      <c r="O11" s="22">
        <f t="shared" si="2"/>
        <v>0.18474136903135024</v>
      </c>
      <c r="P11" s="23">
        <f t="shared" si="3"/>
        <v>0.27080427092364417</v>
      </c>
      <c r="Q11" s="70">
        <v>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5000297</v>
      </c>
      <c r="C12" s="19" t="s">
        <v>731</v>
      </c>
      <c r="D12" s="68">
        <v>3000525</v>
      </c>
      <c r="E12" s="19" t="s">
        <v>725</v>
      </c>
      <c r="F12" s="69">
        <v>32</v>
      </c>
      <c r="G12" s="19" t="s">
        <v>713</v>
      </c>
      <c r="H12" s="20">
        <v>9.1101979999999987</v>
      </c>
      <c r="I12" s="21">
        <v>9.4937289999999983</v>
      </c>
      <c r="J12" s="21">
        <f t="shared" si="0"/>
        <v>2.4515202623874757</v>
      </c>
      <c r="K12" s="21">
        <v>1.1020617369003958</v>
      </c>
      <c r="L12" s="21">
        <v>0.72168702373210181</v>
      </c>
      <c r="M12" s="21">
        <v>0.62777150175497809</v>
      </c>
      <c r="N12" s="22">
        <f t="shared" si="1"/>
        <v>0.1160831257033349</v>
      </c>
      <c r="O12" s="22">
        <f t="shared" si="2"/>
        <v>0.19210036020961815</v>
      </c>
      <c r="P12" s="23">
        <f t="shared" si="3"/>
        <v>0.25822522028883238</v>
      </c>
      <c r="Q12" s="70">
        <v>0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5001308</v>
      </c>
      <c r="C13" s="19" t="s">
        <v>732</v>
      </c>
      <c r="D13" s="68">
        <v>3000380</v>
      </c>
      <c r="E13" s="19" t="s">
        <v>724</v>
      </c>
      <c r="F13" s="69">
        <v>59</v>
      </c>
      <c r="G13" s="19" t="s">
        <v>585</v>
      </c>
      <c r="H13" s="20">
        <v>25.131943</v>
      </c>
      <c r="I13" s="21">
        <v>10.943197999999999</v>
      </c>
      <c r="J13" s="21">
        <f t="shared" si="0"/>
        <v>2.9712006686218047</v>
      </c>
      <c r="K13" s="21">
        <v>1.3894466733950139</v>
      </c>
      <c r="L13" s="21">
        <v>0.76169640959869866</v>
      </c>
      <c r="M13" s="21">
        <v>0.82005758562809206</v>
      </c>
      <c r="N13" s="22">
        <f t="shared" si="1"/>
        <v>0.12696897866556139</v>
      </c>
      <c r="O13" s="22">
        <f t="shared" si="2"/>
        <v>0.1965735320693012</v>
      </c>
      <c r="P13" s="23">
        <f t="shared" si="3"/>
        <v>0.27151118609220126</v>
      </c>
      <c r="Q13" s="70">
        <v>0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5001309</v>
      </c>
      <c r="C14" s="19" t="s">
        <v>733</v>
      </c>
      <c r="D14" s="68">
        <v>3000525</v>
      </c>
      <c r="E14" s="19" t="s">
        <v>725</v>
      </c>
      <c r="F14" s="69">
        <v>59</v>
      </c>
      <c r="G14" s="19" t="s">
        <v>585</v>
      </c>
      <c r="H14" s="20">
        <v>6.8947769999999995</v>
      </c>
      <c r="I14" s="21">
        <v>7.6821690000000009</v>
      </c>
      <c r="J14" s="21">
        <f t="shared" si="0"/>
        <v>1.8906490501171902</v>
      </c>
      <c r="K14" s="21">
        <v>0.83489758016958149</v>
      </c>
      <c r="L14" s="21">
        <v>0.57424606809763645</v>
      </c>
      <c r="M14" s="21">
        <v>0.48150540184997226</v>
      </c>
      <c r="N14" s="22">
        <f t="shared" si="1"/>
        <v>0.1086799288286396</v>
      </c>
      <c r="O14" s="22">
        <f t="shared" si="2"/>
        <v>0.18343044109902004</v>
      </c>
      <c r="P14" s="23">
        <f t="shared" si="3"/>
        <v>0.24610875523790091</v>
      </c>
      <c r="Q14" s="70">
        <v>0</v>
      </c>
      <c r="R14" s="21">
        <v>0</v>
      </c>
      <c r="S14" s="23">
        <f t="shared" si="4"/>
        <v>0</v>
      </c>
    </row>
    <row r="15" spans="1:19" ht="51" x14ac:dyDescent="0.25">
      <c r="A15" s="17"/>
      <c r="B15" s="19">
        <v>5003090</v>
      </c>
      <c r="C15" s="19" t="s">
        <v>734</v>
      </c>
      <c r="D15" s="68">
        <v>3000526</v>
      </c>
      <c r="E15" s="19" t="s">
        <v>726</v>
      </c>
      <c r="F15" s="69">
        <v>617</v>
      </c>
      <c r="G15" s="19" t="s">
        <v>716</v>
      </c>
      <c r="H15" s="20">
        <v>1.2494239999999999</v>
      </c>
      <c r="I15" s="21">
        <v>1.532124</v>
      </c>
      <c r="J15" s="21">
        <f t="shared" si="0"/>
        <v>0.43930495942322523</v>
      </c>
      <c r="K15" s="21">
        <v>0.21214322123660168</v>
      </c>
      <c r="L15" s="21">
        <v>0.24547618912401958</v>
      </c>
      <c r="M15" s="21">
        <v>-1.8314450937396032E-2</v>
      </c>
      <c r="N15" s="22">
        <f t="shared" si="1"/>
        <v>0.13846348026439223</v>
      </c>
      <c r="O15" s="22">
        <f t="shared" si="2"/>
        <v>0.29868301153210919</v>
      </c>
      <c r="P15" s="23">
        <f t="shared" si="3"/>
        <v>0.28672937661914127</v>
      </c>
      <c r="Q15" s="70">
        <v>0</v>
      </c>
      <c r="R15" s="21">
        <v>0</v>
      </c>
      <c r="S15" s="23">
        <f t="shared" si="4"/>
        <v>0</v>
      </c>
    </row>
    <row r="16" spans="1:19" ht="15.75" thickBot="1" x14ac:dyDescent="0.3">
      <c r="A16" s="41" t="s">
        <v>302</v>
      </c>
      <c r="B16" s="43"/>
      <c r="C16" s="43"/>
      <c r="D16" s="65"/>
      <c r="E16" s="43"/>
      <c r="F16" s="66"/>
      <c r="G16" s="43"/>
      <c r="H16" s="44">
        <f t="shared" ref="H16:M16" ca="1" si="5">OFFSET(H16,-MATCH("PROYECTOS",$A$8:$A$35,0)-1,0)-(OFFSET(H16,-MATCH("PROYECTOS",$A$8:$A$35,0),0))</f>
        <v>31.352341999999993</v>
      </c>
      <c r="I16" s="45">
        <f t="shared" ca="1" si="5"/>
        <v>21.340515000000011</v>
      </c>
      <c r="J16" s="45">
        <f t="shared" ca="1" si="5"/>
        <v>4.4739840901638672</v>
      </c>
      <c r="K16" s="45">
        <f t="shared" ca="1" si="5"/>
        <v>0.86414294669884839</v>
      </c>
      <c r="L16" s="45">
        <f t="shared" ca="1" si="5"/>
        <v>2.052819103555521</v>
      </c>
      <c r="M16" s="45">
        <f t="shared" ca="1" si="5"/>
        <v>1.5570220399094978</v>
      </c>
      <c r="N16" s="46">
        <f t="shared" ca="1" si="1"/>
        <v>4.0493069014447304E-2</v>
      </c>
      <c r="O16" s="46">
        <f t="shared" ca="1" si="2"/>
        <v>0.13668658184933064</v>
      </c>
      <c r="P16" s="47">
        <f t="shared" ca="1" si="3"/>
        <v>0.20964742838510997</v>
      </c>
      <c r="Q16" s="67"/>
      <c r="R16" s="45"/>
      <c r="S16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workbookViewId="0">
      <selection activeCell="A19" sqref="A19:L19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41</v>
      </c>
      <c r="B1" s="50" t="s">
        <v>27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737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40.081592999999991</v>
      </c>
      <c r="E6" s="14">
        <v>44.658436000000016</v>
      </c>
      <c r="F6" s="14">
        <v>8.5091620222618616</v>
      </c>
      <c r="G6" s="14">
        <v>3.6339750123913603</v>
      </c>
      <c r="H6" s="14">
        <v>2.434003367411151</v>
      </c>
      <c r="I6" s="14">
        <v>2.4411836424593503</v>
      </c>
      <c r="J6" s="15">
        <v>8.1372643958945612E-2</v>
      </c>
      <c r="K6" s="15">
        <v>0.13587529979335838</v>
      </c>
      <c r="L6" s="16">
        <v>0.19053873768131643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17.82900200000001</v>
      </c>
      <c r="E7" s="38">
        <f ca="1">SUM(E8:OFFSET(E6,MATCH("GOBIERNOS REGIONALES",$A$8:$A$50,0),0))</f>
        <v>18.115522000000002</v>
      </c>
      <c r="F7" s="38">
        <f ca="1">SUM(F8:OFFSET(F6,MATCH("GOBIERNOS REGIONALES",$A$8:$A$50,0),0))</f>
        <v>3.6036442054342928</v>
      </c>
      <c r="G7" s="38">
        <f ca="1">SUM(G8:OFFSET(G6,MATCH("GOBIERNOS REGIONALES",$A$8:$A$50,0),0))</f>
        <v>1.6466344193574827</v>
      </c>
      <c r="H7" s="38">
        <f ca="1">SUM(H8:OFFSET(H6,MATCH("GOBIERNOS REGIONALES",$A$8:$A$50,0),0))</f>
        <v>0.87405646138222437</v>
      </c>
      <c r="I7" s="38">
        <f ca="1">SUM(I8:OFFSET(I6,MATCH("GOBIERNOS REGIONALES",$A$8:$A$50,0),0))</f>
        <v>1.0829533246945857</v>
      </c>
      <c r="J7" s="39">
        <f ca="1">IFERROR(G7/E7,0)</f>
        <v>9.08963274344224E-2</v>
      </c>
      <c r="K7" s="39">
        <f ca="1">IFERROR(SUM(G7,H7)/E7,0)</f>
        <v>0.13914536278555523</v>
      </c>
      <c r="L7" s="40">
        <f ca="1">IFERROR(SUM(G7,H7,I7)/E7,0)</f>
        <v>0.19892577235336042</v>
      </c>
      <c r="M7" s="4"/>
    </row>
    <row r="8" spans="1:13" ht="25.5" x14ac:dyDescent="0.25">
      <c r="A8" s="17"/>
      <c r="B8" s="18">
        <v>160</v>
      </c>
      <c r="C8" s="19" t="s">
        <v>151</v>
      </c>
      <c r="D8" s="20">
        <v>17.82900200000001</v>
      </c>
      <c r="E8" s="21">
        <v>18.115522000000002</v>
      </c>
      <c r="F8" s="21">
        <f t="shared" ref="F8:F20" si="0">SUM(G8,H8,I8)</f>
        <v>3.6036442054342928</v>
      </c>
      <c r="G8" s="21">
        <v>1.6466344193574827</v>
      </c>
      <c r="H8" s="21">
        <v>0.87405646138222437</v>
      </c>
      <c r="I8" s="21">
        <v>1.0829533246945857</v>
      </c>
      <c r="J8" s="22">
        <f t="shared" ref="J8:J20" si="1">IFERROR(G8/E8,0)</f>
        <v>9.08963274344224E-2</v>
      </c>
      <c r="K8" s="22">
        <f t="shared" ref="K8:K20" si="2">IFERROR(SUM(G8,H8)/E8,0)</f>
        <v>0.13914536278555523</v>
      </c>
      <c r="L8" s="23">
        <f t="shared" ref="L8:L20" si="3">IFERROR(SUM(G8,H8,I8)/E8,0)</f>
        <v>0.19892577235336042</v>
      </c>
      <c r="M8" s="4"/>
    </row>
    <row r="9" spans="1:13" x14ac:dyDescent="0.25">
      <c r="A9" s="34" t="s">
        <v>214</v>
      </c>
      <c r="B9" s="57"/>
      <c r="C9" s="36"/>
      <c r="D9" s="37">
        <f ca="1">SUM(D10:OFFSET(D8,(MATCH("GOBIERNOS LOCALES",$A$8:$A$50,0)-MATCH("GOBIERNOS REGIONALES",$A$8:$A$50,0)),0))</f>
        <v>5.0759699999999999</v>
      </c>
      <c r="E9" s="38">
        <f ca="1">SUM(E10:OFFSET(E8,(MATCH("GOBIERNOS LOCALES",$A$8:$A$50,0)-MATCH("GOBIERNOS REGIONALES",$A$8:$A$50,0)),0))</f>
        <v>9.301145</v>
      </c>
      <c r="F9" s="38">
        <f ca="1">SUM(F10:OFFSET(F8,(MATCH("GOBIERNOS LOCALES",$A$8:$A$50,0)-MATCH("GOBIERNOS REGIONALES",$A$8:$A$50,0)),0))</f>
        <v>1.8408685212127693</v>
      </c>
      <c r="G9" s="38">
        <f ca="1">SUM(G10:OFFSET(G8,(MATCH("GOBIERNOS LOCALES",$A$8:$A$50,0)-MATCH("GOBIERNOS REGIONALES",$A$8:$A$50,0)),0))</f>
        <v>0.50792952716437867</v>
      </c>
      <c r="H9" s="38">
        <f ca="1">SUM(H10:OFFSET(H8,(MATCH("GOBIERNOS LOCALES",$A$8:$A$50,0)-MATCH("GOBIERNOS REGIONALES",$A$8:$A$50,0)),0))</f>
        <v>0.69272346169236698</v>
      </c>
      <c r="I9" s="38">
        <f ca="1">SUM(I10:OFFSET(I8,(MATCH("GOBIERNOS LOCALES",$A$8:$A$50,0)-MATCH("GOBIERNOS REGIONALES",$A$8:$A$50,0)),0))</f>
        <v>0.64021553235602369</v>
      </c>
      <c r="J9" s="39">
        <f t="shared" ca="1" si="1"/>
        <v>5.4609354779909212E-2</v>
      </c>
      <c r="K9" s="39">
        <f t="shared" ca="1" si="2"/>
        <v>0.12908657900255782</v>
      </c>
      <c r="L9" s="40">
        <f t="shared" ca="1" si="3"/>
        <v>0.19791848436001905</v>
      </c>
      <c r="M9" s="4"/>
    </row>
    <row r="10" spans="1:13" x14ac:dyDescent="0.25">
      <c r="A10" s="17"/>
      <c r="B10" s="18">
        <v>440</v>
      </c>
      <c r="C10" s="19" t="s">
        <v>215</v>
      </c>
      <c r="D10" s="20">
        <v>0.13253200000000001</v>
      </c>
      <c r="E10" s="21">
        <v>0.13253200000000001</v>
      </c>
      <c r="F10" s="21">
        <f t="shared" si="0"/>
        <v>8.4159538615494967E-2</v>
      </c>
      <c r="G10" s="21">
        <v>4.3730398640036583E-2</v>
      </c>
      <c r="H10" s="21">
        <v>1.6893139574676752E-2</v>
      </c>
      <c r="I10" s="21">
        <v>2.3536000400781631E-2</v>
      </c>
      <c r="J10" s="22">
        <f t="shared" si="1"/>
        <v>0.3299610557453036</v>
      </c>
      <c r="K10" s="22">
        <f t="shared" si="2"/>
        <v>0.45742566485613534</v>
      </c>
      <c r="L10" s="23">
        <f t="shared" si="3"/>
        <v>0.63501296755119485</v>
      </c>
      <c r="M10" s="4"/>
    </row>
    <row r="11" spans="1:13" x14ac:dyDescent="0.25">
      <c r="A11" s="17"/>
      <c r="B11" s="18">
        <v>442</v>
      </c>
      <c r="C11" s="19" t="s">
        <v>217</v>
      </c>
      <c r="D11" s="20">
        <v>1.2250000000000001</v>
      </c>
      <c r="E11" s="21">
        <v>1.2250000000000001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</row>
    <row r="12" spans="1:13" x14ac:dyDescent="0.25">
      <c r="A12" s="17"/>
      <c r="B12" s="18">
        <v>443</v>
      </c>
      <c r="C12" s="19" t="s">
        <v>218</v>
      </c>
      <c r="D12" s="20">
        <v>5.0000000000000001E-4</v>
      </c>
      <c r="E12" s="21">
        <v>5.0000000000000001E-4</v>
      </c>
      <c r="F12" s="21">
        <f t="shared" si="0"/>
        <v>0</v>
      </c>
      <c r="G12" s="21">
        <v>0</v>
      </c>
      <c r="H12" s="21">
        <v>0</v>
      </c>
      <c r="I12" s="21">
        <v>0</v>
      </c>
      <c r="J12" s="22">
        <f t="shared" si="1"/>
        <v>0</v>
      </c>
      <c r="K12" s="22">
        <f t="shared" si="2"/>
        <v>0</v>
      </c>
      <c r="L12" s="23">
        <f t="shared" si="3"/>
        <v>0</v>
      </c>
      <c r="M12" s="4"/>
    </row>
    <row r="13" spans="1:13" x14ac:dyDescent="0.25">
      <c r="A13" s="17"/>
      <c r="B13" s="18">
        <v>444</v>
      </c>
      <c r="C13" s="19" t="s">
        <v>219</v>
      </c>
      <c r="D13" s="20">
        <v>0.46092999999999995</v>
      </c>
      <c r="E13" s="21">
        <v>0.46212999999999999</v>
      </c>
      <c r="F13" s="21">
        <f t="shared" si="0"/>
        <v>3.1021350470837206E-2</v>
      </c>
      <c r="G13" s="21">
        <v>0</v>
      </c>
      <c r="H13" s="21">
        <v>3.6921000573784113E-3</v>
      </c>
      <c r="I13" s="21">
        <v>2.7329250413458794E-2</v>
      </c>
      <c r="J13" s="22">
        <f t="shared" si="1"/>
        <v>0</v>
      </c>
      <c r="K13" s="22">
        <f t="shared" si="2"/>
        <v>7.9893104913734483E-3</v>
      </c>
      <c r="L13" s="23">
        <f t="shared" si="3"/>
        <v>6.7126891720592052E-2</v>
      </c>
      <c r="M13" s="4"/>
    </row>
    <row r="14" spans="1:13" x14ac:dyDescent="0.25">
      <c r="A14" s="17"/>
      <c r="B14" s="18">
        <v>446</v>
      </c>
      <c r="C14" s="19" t="s">
        <v>221</v>
      </c>
      <c r="D14" s="20">
        <v>2.0196649999999998</v>
      </c>
      <c r="E14" s="21">
        <v>1.876268</v>
      </c>
      <c r="F14" s="21">
        <f t="shared" si="0"/>
        <v>0.78888712194748223</v>
      </c>
      <c r="G14" s="21">
        <v>0.28731591103132814</v>
      </c>
      <c r="H14" s="21">
        <v>0.25963010569103062</v>
      </c>
      <c r="I14" s="21">
        <v>0.24194110522512347</v>
      </c>
      <c r="J14" s="22">
        <f t="shared" si="1"/>
        <v>0.15313159475689408</v>
      </c>
      <c r="K14" s="22">
        <f t="shared" si="2"/>
        <v>0.29150740551049142</v>
      </c>
      <c r="L14" s="23">
        <f t="shared" si="3"/>
        <v>0.42045545836068315</v>
      </c>
      <c r="M14" s="4"/>
    </row>
    <row r="15" spans="1:13" x14ac:dyDescent="0.25">
      <c r="A15" s="17"/>
      <c r="B15" s="18">
        <v>447</v>
      </c>
      <c r="C15" s="19" t="s">
        <v>222</v>
      </c>
      <c r="D15" s="20">
        <v>0</v>
      </c>
      <c r="E15" s="21">
        <v>1.3</v>
      </c>
      <c r="F15" s="21">
        <f t="shared" si="0"/>
        <v>0.33678320434410125</v>
      </c>
      <c r="G15" s="21">
        <v>0</v>
      </c>
      <c r="H15" s="21">
        <v>0.17191946785897017</v>
      </c>
      <c r="I15" s="21">
        <v>0.16486373648513108</v>
      </c>
      <c r="J15" s="22">
        <f t="shared" si="1"/>
        <v>0</v>
      </c>
      <c r="K15" s="22">
        <f t="shared" si="2"/>
        <v>0.13224574450690013</v>
      </c>
      <c r="L15" s="23">
        <f t="shared" si="3"/>
        <v>0.25906400334161633</v>
      </c>
      <c r="M15" s="4"/>
    </row>
    <row r="16" spans="1:13" x14ac:dyDescent="0.25">
      <c r="A16" s="17"/>
      <c r="B16" s="18">
        <v>449</v>
      </c>
      <c r="C16" s="19" t="s">
        <v>224</v>
      </c>
      <c r="D16" s="20">
        <v>0.23734300000000005</v>
      </c>
      <c r="E16" s="21">
        <v>0.23148100000000005</v>
      </c>
      <c r="F16" s="21">
        <f t="shared" si="0"/>
        <v>8.2510137516010218E-2</v>
      </c>
      <c r="G16" s="21">
        <v>4.1148398559016641E-2</v>
      </c>
      <c r="H16" s="21">
        <v>1.6325449487339938E-2</v>
      </c>
      <c r="I16" s="21">
        <v>2.5036289469653639E-2</v>
      </c>
      <c r="J16" s="22">
        <f t="shared" si="1"/>
        <v>0.17776145151877101</v>
      </c>
      <c r="K16" s="22">
        <f t="shared" si="2"/>
        <v>0.24828753999834358</v>
      </c>
      <c r="L16" s="23">
        <f t="shared" si="3"/>
        <v>0.35644453547379784</v>
      </c>
      <c r="M16" s="4"/>
    </row>
    <row r="17" spans="1:13" x14ac:dyDescent="0.25">
      <c r="A17" s="17"/>
      <c r="B17" s="18">
        <v>456</v>
      </c>
      <c r="C17" s="19" t="s">
        <v>231</v>
      </c>
      <c r="D17" s="20">
        <v>0</v>
      </c>
      <c r="E17" s="21">
        <v>2.7388940000000002</v>
      </c>
      <c r="F17" s="21">
        <f t="shared" si="0"/>
        <v>9.6143741742707789E-2</v>
      </c>
      <c r="G17" s="21">
        <v>0</v>
      </c>
      <c r="H17" s="21">
        <v>6.2143739894963801E-2</v>
      </c>
      <c r="I17" s="21">
        <v>3.4000001847743988E-2</v>
      </c>
      <c r="J17" s="22">
        <f t="shared" si="1"/>
        <v>0</v>
      </c>
      <c r="K17" s="22">
        <f t="shared" si="2"/>
        <v>2.268935559206154E-2</v>
      </c>
      <c r="L17" s="23">
        <f t="shared" si="3"/>
        <v>3.5103126204485378E-2</v>
      </c>
      <c r="M17" s="4"/>
    </row>
    <row r="18" spans="1:13" x14ac:dyDescent="0.25">
      <c r="A18" s="17"/>
      <c r="B18" s="18">
        <v>459</v>
      </c>
      <c r="C18" s="19" t="s">
        <v>234</v>
      </c>
      <c r="D18" s="20">
        <v>1</v>
      </c>
      <c r="E18" s="21">
        <v>1.0145219999999999</v>
      </c>
      <c r="F18" s="21">
        <f t="shared" si="0"/>
        <v>0.31648809678154066</v>
      </c>
      <c r="G18" s="21">
        <v>0.12136499857297167</v>
      </c>
      <c r="H18" s="21">
        <v>0.11691049835644662</v>
      </c>
      <c r="I18" s="21">
        <v>7.8212599852122366E-2</v>
      </c>
      <c r="J18" s="22">
        <f t="shared" si="1"/>
        <v>0.11962776418152754</v>
      </c>
      <c r="K18" s="22">
        <f t="shared" si="2"/>
        <v>0.23486479044261072</v>
      </c>
      <c r="L18" s="23">
        <f t="shared" si="3"/>
        <v>0.31195784495707407</v>
      </c>
      <c r="M18" s="4"/>
    </row>
    <row r="19" spans="1:13" x14ac:dyDescent="0.25">
      <c r="A19" s="17"/>
      <c r="B19" s="18">
        <v>460</v>
      </c>
      <c r="C19" s="19" t="s">
        <v>235</v>
      </c>
      <c r="D19" s="20">
        <v>0</v>
      </c>
      <c r="E19" s="21">
        <v>0.31981799999999999</v>
      </c>
      <c r="F19" s="21">
        <f t="shared" si="0"/>
        <v>0.10487532979459502</v>
      </c>
      <c r="G19" s="21">
        <v>1.4369820361025631E-2</v>
      </c>
      <c r="H19" s="21">
        <v>4.5208960771560669E-2</v>
      </c>
      <c r="I19" s="21">
        <v>4.5296548662008718E-2</v>
      </c>
      <c r="J19" s="22">
        <f t="shared" si="1"/>
        <v>4.4931243272816515E-2</v>
      </c>
      <c r="K19" s="22">
        <f t="shared" si="2"/>
        <v>0.18628964327394426</v>
      </c>
      <c r="L19" s="23">
        <f t="shared" si="3"/>
        <v>0.32792191119510167</v>
      </c>
      <c r="M19" s="4"/>
    </row>
    <row r="20" spans="1:13" ht="15.75" thickBot="1" x14ac:dyDescent="0.3">
      <c r="A20" s="41" t="s">
        <v>241</v>
      </c>
      <c r="B20" s="58"/>
      <c r="C20" s="43"/>
      <c r="D20" s="44">
        <v>17.176621000000008</v>
      </c>
      <c r="E20" s="45">
        <v>17.241768999999998</v>
      </c>
      <c r="F20" s="45">
        <f t="shared" si="0"/>
        <v>3.0646492956147995</v>
      </c>
      <c r="G20" s="45">
        <v>1.479411065869499</v>
      </c>
      <c r="H20" s="45">
        <v>0.86722344433655962</v>
      </c>
      <c r="I20" s="45">
        <v>0.71801478540874086</v>
      </c>
      <c r="J20" s="46">
        <f t="shared" si="1"/>
        <v>8.5803902480627081E-2</v>
      </c>
      <c r="K20" s="46">
        <f t="shared" si="2"/>
        <v>0.13610172542075347</v>
      </c>
      <c r="L20" s="47">
        <f t="shared" si="3"/>
        <v>0.17774564173866381</v>
      </c>
      <c r="M20" s="4"/>
    </row>
    <row r="21" spans="1:13" x14ac:dyDescent="0.25">
      <c r="D21" s="5"/>
      <c r="E21" s="5"/>
      <c r="F21" s="5"/>
      <c r="G21" s="5"/>
      <c r="H21" s="5"/>
      <c r="I21" s="5"/>
      <c r="J21" s="4"/>
      <c r="K21" s="4"/>
      <c r="L21" s="4"/>
      <c r="M2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workbookViewId="0">
      <selection activeCell="D8" sqref="D8:D1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2.8554687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</v>
      </c>
      <c r="B1" s="49" t="s">
        <v>13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254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1741.554175</v>
      </c>
      <c r="I6" s="14">
        <v>2008.8536969999996</v>
      </c>
      <c r="J6" s="14">
        <v>757.44379140929914</v>
      </c>
      <c r="K6" s="14">
        <v>369.14744663957867</v>
      </c>
      <c r="L6" s="14">
        <v>269.82071073248795</v>
      </c>
      <c r="M6" s="14">
        <v>118.47563403723245</v>
      </c>
      <c r="N6" s="15">
        <v>0.18376024455681342</v>
      </c>
      <c r="O6" s="15">
        <v>0.31807600440305572</v>
      </c>
      <c r="P6" s="16">
        <v>0.37705274034662523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SUM(H8:OFFSET(H6,MATCH("PROYECTOS",$A$8:$A$50,0),0))</f>
        <v>1617.1974189999967</v>
      </c>
      <c r="I7" s="38">
        <f ca="1">SUM(I8:OFFSET(I6,MATCH("PROYECTOS",$A$8:$A$50,0),0))</f>
        <v>1858.6405319999981</v>
      </c>
      <c r="J7" s="38">
        <f ca="1">SUM(J8:OFFSET(J6,MATCH("PROYECTOS",$A$8:$A$50,0),0))</f>
        <v>732.54555505795679</v>
      </c>
      <c r="K7" s="38">
        <f ca="1">SUM(K8:OFFSET(K6,MATCH("PROYECTOS",$A$8:$A$50,0),0))</f>
        <v>364.27816780994658</v>
      </c>
      <c r="L7" s="38">
        <f ca="1">SUM(L8:OFFSET(L6,MATCH("PROYECTOS",$A$8:$A$50,0),0))</f>
        <v>262.02804799612483</v>
      </c>
      <c r="M7" s="38">
        <f ca="1">SUM(M8:OFFSET(M6,MATCH("PROYECTOS",$A$8:$A$50,0),0))</f>
        <v>106.23933925188533</v>
      </c>
      <c r="N7" s="39">
        <f ca="1">IFERROR(K7/I7,0)</f>
        <v>0.19599172703823664</v>
      </c>
      <c r="O7" s="39">
        <f ca="1">IFERROR(SUM(K7,L7)/I7,0)</f>
        <v>0.33697006227026149</v>
      </c>
      <c r="P7" s="40">
        <f ca="1">IFERROR(SUM(K7,L7,M7)/I7,0)</f>
        <v>0.39412976444116277</v>
      </c>
      <c r="Q7" s="64"/>
      <c r="R7" s="38"/>
      <c r="S7" s="40"/>
    </row>
    <row r="8" spans="1:19" x14ac:dyDescent="0.25">
      <c r="A8" s="17"/>
      <c r="B8" s="19">
        <v>5000017</v>
      </c>
      <c r="C8" s="19" t="s">
        <v>304</v>
      </c>
      <c r="D8" s="68">
        <v>3033254</v>
      </c>
      <c r="E8" s="19" t="s">
        <v>292</v>
      </c>
      <c r="F8" s="69">
        <v>218</v>
      </c>
      <c r="G8" s="19" t="s">
        <v>314</v>
      </c>
      <c r="H8" s="20">
        <v>429.72138700000022</v>
      </c>
      <c r="I8" s="21">
        <v>464.34086900000028</v>
      </c>
      <c r="J8" s="21">
        <f t="shared" ref="J8:J16" si="0">SUM(K8,L8,M8)</f>
        <v>203.27397403745002</v>
      </c>
      <c r="K8" s="21">
        <v>53.78246463404048</v>
      </c>
      <c r="L8" s="21">
        <v>129.04618780440347</v>
      </c>
      <c r="M8" s="21">
        <v>20.445321599006064</v>
      </c>
      <c r="N8" s="22">
        <f t="shared" ref="N8:N17" si="1">IFERROR(K8/I8,0)</f>
        <v>0.11582539514530746</v>
      </c>
      <c r="O8" s="22">
        <f t="shared" ref="O8:O17" si="2">IFERROR(SUM(K8,L8)/I8,0)</f>
        <v>0.39373801585068713</v>
      </c>
      <c r="P8" s="23">
        <f t="shared" ref="P8:P17" si="3">IFERROR(SUM(K8,L8,M8)/I8,0)</f>
        <v>0.43776886250658648</v>
      </c>
      <c r="Q8" s="70">
        <v>295878.90899999999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5000018</v>
      </c>
      <c r="C9" s="19" t="s">
        <v>305</v>
      </c>
      <c r="D9" s="68">
        <v>3033255</v>
      </c>
      <c r="E9" s="19" t="s">
        <v>293</v>
      </c>
      <c r="F9" s="69">
        <v>219</v>
      </c>
      <c r="G9" s="19" t="s">
        <v>315</v>
      </c>
      <c r="H9" s="20">
        <v>286.62652300000019</v>
      </c>
      <c r="I9" s="21">
        <v>313.77494499999989</v>
      </c>
      <c r="J9" s="21">
        <f t="shared" si="0"/>
        <v>126.23342011924132</v>
      </c>
      <c r="K9" s="21">
        <v>80.777829322998173</v>
      </c>
      <c r="L9" s="21">
        <v>26.102432053573807</v>
      </c>
      <c r="M9" s="21">
        <v>19.353158742669336</v>
      </c>
      <c r="N9" s="22">
        <f t="shared" si="1"/>
        <v>0.25743874904670355</v>
      </c>
      <c r="O9" s="22">
        <f t="shared" si="2"/>
        <v>0.34062713763386054</v>
      </c>
      <c r="P9" s="23">
        <f t="shared" si="3"/>
        <v>0.40230560830547307</v>
      </c>
      <c r="Q9" s="70">
        <v>401649.5</v>
      </c>
      <c r="R9" s="21">
        <v>0</v>
      </c>
      <c r="S9" s="23">
        <f t="shared" ref="S9:S16" si="4">IFERROR(R9/Q9,0)</f>
        <v>0</v>
      </c>
    </row>
    <row r="10" spans="1:19" ht="25.5" x14ac:dyDescent="0.25">
      <c r="A10" s="17"/>
      <c r="B10" s="19">
        <v>5000019</v>
      </c>
      <c r="C10" s="19" t="s">
        <v>306</v>
      </c>
      <c r="D10" s="68">
        <v>3033256</v>
      </c>
      <c r="E10" s="19" t="s">
        <v>294</v>
      </c>
      <c r="F10" s="69">
        <v>220</v>
      </c>
      <c r="G10" s="19" t="s">
        <v>316</v>
      </c>
      <c r="H10" s="20">
        <v>100.63515899999997</v>
      </c>
      <c r="I10" s="21">
        <v>102.95472600000001</v>
      </c>
      <c r="J10" s="21">
        <f t="shared" si="0"/>
        <v>59.529322521408218</v>
      </c>
      <c r="K10" s="21">
        <v>47.361695353620803</v>
      </c>
      <c r="L10" s="21">
        <v>6.9335051396107303</v>
      </c>
      <c r="M10" s="21">
        <v>5.2341220281766869</v>
      </c>
      <c r="N10" s="22">
        <f t="shared" si="1"/>
        <v>0.46002449031451748</v>
      </c>
      <c r="O10" s="22">
        <f t="shared" si="2"/>
        <v>0.52736967599944395</v>
      </c>
      <c r="P10" s="23">
        <f t="shared" si="3"/>
        <v>0.57820874120347043</v>
      </c>
      <c r="Q10" s="70">
        <v>154094.5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5000027</v>
      </c>
      <c r="C11" s="19" t="s">
        <v>307</v>
      </c>
      <c r="D11" s="68">
        <v>3033311</v>
      </c>
      <c r="E11" s="19" t="s">
        <v>295</v>
      </c>
      <c r="F11" s="69">
        <v>16</v>
      </c>
      <c r="G11" s="19" t="s">
        <v>317</v>
      </c>
      <c r="H11" s="20">
        <v>176.88959000000008</v>
      </c>
      <c r="I11" s="21">
        <v>155.54674599999998</v>
      </c>
      <c r="J11" s="21">
        <f t="shared" si="0"/>
        <v>66.831091001204868</v>
      </c>
      <c r="K11" s="21">
        <v>40.073293441273222</v>
      </c>
      <c r="L11" s="21">
        <v>17.555667211191292</v>
      </c>
      <c r="M11" s="21">
        <v>9.2021303487403472</v>
      </c>
      <c r="N11" s="22">
        <f t="shared" si="1"/>
        <v>0.25762861951013249</v>
      </c>
      <c r="O11" s="22">
        <f t="shared" si="2"/>
        <v>0.37049287197859171</v>
      </c>
      <c r="P11" s="23">
        <f t="shared" si="3"/>
        <v>0.42965277461480855</v>
      </c>
      <c r="Q11" s="70">
        <v>290180.5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5000029</v>
      </c>
      <c r="C12" s="19" t="s">
        <v>308</v>
      </c>
      <c r="D12" s="68">
        <v>3033313</v>
      </c>
      <c r="E12" s="19" t="s">
        <v>297</v>
      </c>
      <c r="F12" s="69">
        <v>16</v>
      </c>
      <c r="G12" s="19" t="s">
        <v>317</v>
      </c>
      <c r="H12" s="20">
        <v>99.068811999999951</v>
      </c>
      <c r="I12" s="21">
        <v>119.53731399999999</v>
      </c>
      <c r="J12" s="21">
        <f t="shared" si="0"/>
        <v>49.565958275773454</v>
      </c>
      <c r="K12" s="21">
        <v>27.633337856381331</v>
      </c>
      <c r="L12" s="21">
        <v>14.60799727393487</v>
      </c>
      <c r="M12" s="21">
        <v>7.3246231454572523</v>
      </c>
      <c r="N12" s="22">
        <f t="shared" si="1"/>
        <v>0.23116913816870047</v>
      </c>
      <c r="O12" s="22">
        <f t="shared" si="2"/>
        <v>0.35337363469883726</v>
      </c>
      <c r="P12" s="23">
        <f t="shared" si="3"/>
        <v>0.41464841911851436</v>
      </c>
      <c r="Q12" s="70">
        <v>25264.04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5004424</v>
      </c>
      <c r="C13" s="19" t="s">
        <v>309</v>
      </c>
      <c r="D13" s="68">
        <v>3000001</v>
      </c>
      <c r="E13" s="19" t="s">
        <v>284</v>
      </c>
      <c r="F13" s="69">
        <v>60</v>
      </c>
      <c r="G13" s="19" t="s">
        <v>318</v>
      </c>
      <c r="H13" s="20">
        <v>14.049223999999999</v>
      </c>
      <c r="I13" s="21">
        <v>14.264894999999999</v>
      </c>
      <c r="J13" s="21">
        <f t="shared" si="0"/>
        <v>4.9688394213696085</v>
      </c>
      <c r="K13" s="21">
        <v>2.8086188216766459</v>
      </c>
      <c r="L13" s="21">
        <v>1.0590924751797104</v>
      </c>
      <c r="M13" s="21">
        <v>1.1011281245132523</v>
      </c>
      <c r="N13" s="22">
        <f t="shared" si="1"/>
        <v>0.19689025553126371</v>
      </c>
      <c r="O13" s="22">
        <f t="shared" si="2"/>
        <v>0.27113492926911531</v>
      </c>
      <c r="P13" s="23">
        <f t="shared" si="3"/>
        <v>0.34832639296465967</v>
      </c>
      <c r="Q13" s="70">
        <v>205.5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5004425</v>
      </c>
      <c r="C14" s="19" t="s">
        <v>310</v>
      </c>
      <c r="D14" s="68">
        <v>3000001</v>
      </c>
      <c r="E14" s="19" t="s">
        <v>284</v>
      </c>
      <c r="F14" s="69">
        <v>80</v>
      </c>
      <c r="G14" s="19" t="s">
        <v>319</v>
      </c>
      <c r="H14" s="20">
        <v>10.217953999999997</v>
      </c>
      <c r="I14" s="21">
        <v>7.8705840000000027</v>
      </c>
      <c r="J14" s="21">
        <f t="shared" si="0"/>
        <v>1.9185255943166339</v>
      </c>
      <c r="K14" s="21">
        <v>0.81306415610015392</v>
      </c>
      <c r="L14" s="21">
        <v>0.74395925437147525</v>
      </c>
      <c r="M14" s="21">
        <v>0.36150218384500477</v>
      </c>
      <c r="N14" s="22">
        <f t="shared" si="1"/>
        <v>0.10330417108821323</v>
      </c>
      <c r="O14" s="22">
        <f t="shared" si="2"/>
        <v>0.19782819298690271</v>
      </c>
      <c r="P14" s="23">
        <f t="shared" si="3"/>
        <v>0.24375898844566468</v>
      </c>
      <c r="Q14" s="70">
        <v>25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5004426</v>
      </c>
      <c r="C15" s="19" t="s">
        <v>311</v>
      </c>
      <c r="D15" s="68">
        <v>3000001</v>
      </c>
      <c r="E15" s="19" t="s">
        <v>284</v>
      </c>
      <c r="F15" s="69">
        <v>60</v>
      </c>
      <c r="G15" s="19" t="s">
        <v>318</v>
      </c>
      <c r="H15" s="20">
        <v>32.513054999999994</v>
      </c>
      <c r="I15" s="21">
        <v>144.20753900000005</v>
      </c>
      <c r="J15" s="21">
        <f t="shared" si="0"/>
        <v>35.310760102555115</v>
      </c>
      <c r="K15" s="21">
        <v>10.679461952780571</v>
      </c>
      <c r="L15" s="21">
        <v>12.863092990983205</v>
      </c>
      <c r="M15" s="21">
        <v>11.768205158791339</v>
      </c>
      <c r="N15" s="22">
        <f t="shared" si="1"/>
        <v>7.4056197247638816E-2</v>
      </c>
      <c r="O15" s="22">
        <f t="shared" si="2"/>
        <v>0.16325467522030015</v>
      </c>
      <c r="P15" s="23">
        <f t="shared" si="3"/>
        <v>0.24486070802827514</v>
      </c>
      <c r="Q15" s="70">
        <v>1407.1</v>
      </c>
      <c r="R15" s="21">
        <v>0</v>
      </c>
      <c r="S15" s="23">
        <f t="shared" si="4"/>
        <v>0</v>
      </c>
    </row>
    <row r="16" spans="1:19" x14ac:dyDescent="0.25">
      <c r="A16" s="17"/>
      <c r="B16" s="19">
        <v>9000000</v>
      </c>
      <c r="C16" s="19" t="s">
        <v>312</v>
      </c>
      <c r="D16" s="68">
        <v>9000000</v>
      </c>
      <c r="E16" s="19" t="s">
        <v>313</v>
      </c>
      <c r="F16" s="69"/>
      <c r="G16" s="19" t="s">
        <v>320</v>
      </c>
      <c r="H16" s="20">
        <v>467.47571499999634</v>
      </c>
      <c r="I16" s="21">
        <v>536.14291399999797</v>
      </c>
      <c r="J16" s="21">
        <f t="shared" si="0"/>
        <v>184.91366398463751</v>
      </c>
      <c r="K16" s="21">
        <v>100.3484022710752</v>
      </c>
      <c r="L16" s="21">
        <v>53.116113792876256</v>
      </c>
      <c r="M16" s="21">
        <v>31.449147920686048</v>
      </c>
      <c r="N16" s="22">
        <f t="shared" si="1"/>
        <v>0.1871672638968713</v>
      </c>
      <c r="O16" s="22">
        <f t="shared" si="2"/>
        <v>0.28623807581265925</v>
      </c>
      <c r="P16" s="23">
        <f t="shared" si="3"/>
        <v>0.34489621919098645</v>
      </c>
      <c r="Q16" s="70"/>
      <c r="R16" s="21"/>
      <c r="S16" s="23">
        <f t="shared" si="4"/>
        <v>0</v>
      </c>
    </row>
    <row r="17" spans="1:19" ht="15.75" thickBot="1" x14ac:dyDescent="0.3">
      <c r="A17" s="41" t="s">
        <v>302</v>
      </c>
      <c r="B17" s="43"/>
      <c r="C17" s="43"/>
      <c r="D17" s="65"/>
      <c r="E17" s="43"/>
      <c r="F17" s="66"/>
      <c r="G17" s="43"/>
      <c r="H17" s="44">
        <f ca="1">OFFSET(H17,-MATCH("PROYECTOS",$A$8:$A$50,0)-1,0)-(OFFSET(H17,-MATCH("PROYECTOS",$A$8:$A$50,0),0))</f>
        <v>124.35675600000332</v>
      </c>
      <c r="I17" s="45">
        <f t="shared" ref="I17:M17" ca="1" si="5">OFFSET(I17,-MATCH("PROYECTOS",$A$8:$A$50,0)-1,0)-(OFFSET(I17,-MATCH("PROYECTOS",$A$8:$A$50,0),0))</f>
        <v>150.21316500000148</v>
      </c>
      <c r="J17" s="45">
        <f t="shared" ca="1" si="5"/>
        <v>24.898236351342348</v>
      </c>
      <c r="K17" s="45">
        <f t="shared" ca="1" si="5"/>
        <v>4.8692788296320941</v>
      </c>
      <c r="L17" s="45">
        <f t="shared" ca="1" si="5"/>
        <v>7.7926627363631269</v>
      </c>
      <c r="M17" s="45">
        <f t="shared" ca="1" si="5"/>
        <v>12.236294785347127</v>
      </c>
      <c r="N17" s="46">
        <f t="shared" ca="1" si="1"/>
        <v>3.2415792781092433E-2</v>
      </c>
      <c r="O17" s="46">
        <f t="shared" ca="1" si="2"/>
        <v>8.4293154771055492E-2</v>
      </c>
      <c r="P17" s="47">
        <f t="shared" ca="1" si="3"/>
        <v>0.16575269119282657</v>
      </c>
      <c r="Q17" s="67"/>
      <c r="R17" s="45"/>
      <c r="S17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41</v>
      </c>
      <c r="B1" s="51" t="s">
        <v>27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738</v>
      </c>
      <c r="N2" s="72" t="s">
        <v>752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40.081592999999991</v>
      </c>
      <c r="E6" s="14">
        <f ca="1">SUM(E7:OFFSET(E7,50,0))</f>
        <v>44.658436000000016</v>
      </c>
      <c r="F6" s="14">
        <f ca="1">SUM(F7:OFFSET(F7,50,0))</f>
        <v>8.5091620222618616</v>
      </c>
      <c r="G6" s="14">
        <f ca="1">SUM(G7:OFFSET(G7,50,0))</f>
        <v>3.6339750123913603</v>
      </c>
      <c r="H6" s="14">
        <f ca="1">SUM(H7:OFFSET(H7,50,0))</f>
        <v>2.434003367411151</v>
      </c>
      <c r="I6" s="14">
        <f ca="1">SUM(I7:OFFSET(I7,50,0))</f>
        <v>2.4411836424593503</v>
      </c>
      <c r="J6" s="15">
        <f ca="1">IFERROR(G6/E6,0)</f>
        <v>8.1372643958945612E-2</v>
      </c>
      <c r="K6" s="15">
        <f ca="1">IFERROR(SUM(G6,H6)/E6,0)</f>
        <v>0.13587529979335838</v>
      </c>
      <c r="L6" s="16">
        <f ca="1">IFERROR(SUM(G6,H6,I6)/E6,0)</f>
        <v>0.19053873768131643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</v>
      </c>
      <c r="C7" s="19" t="s">
        <v>258</v>
      </c>
      <c r="D7" s="20">
        <v>0.61660000000000004</v>
      </c>
      <c r="E7" s="21">
        <v>0.56693900000000008</v>
      </c>
      <c r="F7" s="21">
        <f t="shared" ref="F7:F31" si="0">SUM(G7,H7,I7)</f>
        <v>0.20563165854036924</v>
      </c>
      <c r="G7" s="21">
        <v>0.1082086790993344</v>
      </c>
      <c r="H7" s="21">
        <v>4.5795639185598702E-2</v>
      </c>
      <c r="I7" s="21">
        <v>5.1627340255436138E-2</v>
      </c>
      <c r="J7" s="22">
        <f t="shared" ref="J7:J31" si="1">IFERROR(G7/E7,0)</f>
        <v>0.19086476516756545</v>
      </c>
      <c r="K7" s="22">
        <f t="shared" ref="K7:K31" si="2">IFERROR(SUM(G7,H7)/E7,0)</f>
        <v>0.27164177854219429</v>
      </c>
      <c r="L7" s="23">
        <f t="shared" ref="L7:L31" si="3">IFERROR(SUM(G7,H7,I7)/E7,0)</f>
        <v>0.36270508562714721</v>
      </c>
      <c r="M7" s="4"/>
      <c r="N7" t="s">
        <v>258</v>
      </c>
      <c r="O7" s="5">
        <v>0.20563165854036924</v>
      </c>
      <c r="P7" s="71">
        <v>0.36270508562714721</v>
      </c>
    </row>
    <row r="8" spans="1:16" x14ac:dyDescent="0.25">
      <c r="A8" s="17"/>
      <c r="B8" s="55">
        <v>2</v>
      </c>
      <c r="C8" s="19" t="s">
        <v>259</v>
      </c>
      <c r="D8" s="20">
        <v>1.0830199999999999</v>
      </c>
      <c r="E8" s="21">
        <v>1.044143</v>
      </c>
      <c r="F8" s="21">
        <f t="shared" si="0"/>
        <v>0.17392714757534122</v>
      </c>
      <c r="G8" s="21">
        <v>0.10105610852951941</v>
      </c>
      <c r="H8" s="21">
        <v>1.6356029935195693E-2</v>
      </c>
      <c r="I8" s="21">
        <v>5.6515009110626124E-2</v>
      </c>
      <c r="J8" s="22">
        <f t="shared" si="1"/>
        <v>9.6783782038973018E-2</v>
      </c>
      <c r="K8" s="22">
        <f t="shared" si="2"/>
        <v>0.11244833175600956</v>
      </c>
      <c r="L8" s="23">
        <f t="shared" si="3"/>
        <v>0.16657406847083323</v>
      </c>
      <c r="M8" s="4"/>
      <c r="N8" t="s">
        <v>266</v>
      </c>
      <c r="O8" s="5">
        <v>0.97609912367215657</v>
      </c>
      <c r="P8" s="71">
        <v>0.34504119878051515</v>
      </c>
    </row>
    <row r="9" spans="1:16" x14ac:dyDescent="0.25">
      <c r="A9" s="17"/>
      <c r="B9" s="55">
        <v>3</v>
      </c>
      <c r="C9" s="19" t="s">
        <v>260</v>
      </c>
      <c r="D9" s="20">
        <v>1.9808569999999999</v>
      </c>
      <c r="E9" s="21">
        <v>1.772213</v>
      </c>
      <c r="F9" s="21">
        <f t="shared" si="0"/>
        <v>7.6636850539216539E-2</v>
      </c>
      <c r="G9" s="21">
        <v>5.1632990382131538E-2</v>
      </c>
      <c r="H9" s="21">
        <v>1.0839870093150239E-2</v>
      </c>
      <c r="I9" s="21">
        <v>1.4163990063934762E-2</v>
      </c>
      <c r="J9" s="22">
        <f t="shared" si="1"/>
        <v>2.9134754333780159E-2</v>
      </c>
      <c r="K9" s="22">
        <f t="shared" si="2"/>
        <v>3.5251327281360524E-2</v>
      </c>
      <c r="L9" s="23">
        <f t="shared" si="3"/>
        <v>4.3243588969958204E-2</v>
      </c>
      <c r="M9" s="4"/>
      <c r="N9" t="s">
        <v>271</v>
      </c>
      <c r="O9" s="5">
        <v>9.4156941528723337E-2</v>
      </c>
      <c r="P9" s="71">
        <v>0.34063122118495237</v>
      </c>
    </row>
    <row r="10" spans="1:16" x14ac:dyDescent="0.25">
      <c r="A10" s="17"/>
      <c r="B10" s="55">
        <v>4</v>
      </c>
      <c r="C10" s="19" t="s">
        <v>261</v>
      </c>
      <c r="D10" s="20">
        <v>0.234682</v>
      </c>
      <c r="E10" s="21">
        <v>0.32938299999999998</v>
      </c>
      <c r="F10" s="21">
        <f t="shared" si="0"/>
        <v>7.9113559600045846E-2</v>
      </c>
      <c r="G10" s="21">
        <v>3.96082493589347E-2</v>
      </c>
      <c r="H10" s="21">
        <v>1.9656980175568606E-2</v>
      </c>
      <c r="I10" s="21">
        <v>1.9848330065542541E-2</v>
      </c>
      <c r="J10" s="22">
        <f t="shared" si="1"/>
        <v>0.12024982879788787</v>
      </c>
      <c r="K10" s="22">
        <f t="shared" si="2"/>
        <v>0.17992801551538273</v>
      </c>
      <c r="L10" s="23">
        <f t="shared" si="3"/>
        <v>0.24018713655545626</v>
      </c>
      <c r="M10" s="4"/>
      <c r="N10" t="s">
        <v>273</v>
      </c>
      <c r="O10" s="5">
        <v>0.198289799514896</v>
      </c>
      <c r="P10" s="71">
        <v>0.33563726885013528</v>
      </c>
    </row>
    <row r="11" spans="1:16" x14ac:dyDescent="0.25">
      <c r="A11" s="17"/>
      <c r="B11" s="55">
        <v>5</v>
      </c>
      <c r="C11" s="19" t="s">
        <v>262</v>
      </c>
      <c r="D11" s="20">
        <v>0.97781099999999987</v>
      </c>
      <c r="E11" s="21">
        <v>1.0409790000000001</v>
      </c>
      <c r="F11" s="21">
        <f t="shared" si="0"/>
        <v>0.13099055978818797</v>
      </c>
      <c r="G11" s="21">
        <v>3.3463159459643066E-2</v>
      </c>
      <c r="H11" s="21">
        <v>5.17362500395393E-2</v>
      </c>
      <c r="I11" s="21">
        <v>4.57911502890056E-2</v>
      </c>
      <c r="J11" s="22">
        <f t="shared" si="1"/>
        <v>3.2145854488556502E-2</v>
      </c>
      <c r="K11" s="22">
        <f t="shared" si="2"/>
        <v>8.1845464220875117E-2</v>
      </c>
      <c r="L11" s="23">
        <f t="shared" si="3"/>
        <v>0.12583400797536545</v>
      </c>
      <c r="M11" s="4"/>
      <c r="N11" t="s">
        <v>280</v>
      </c>
      <c r="O11" s="5">
        <v>0.17897522957332512</v>
      </c>
      <c r="P11" s="71">
        <v>0.3236037991160689</v>
      </c>
    </row>
    <row r="12" spans="1:16" x14ac:dyDescent="0.25">
      <c r="A12" s="17"/>
      <c r="B12" s="55">
        <v>6</v>
      </c>
      <c r="C12" s="19" t="s">
        <v>263</v>
      </c>
      <c r="D12" s="20">
        <v>1.5572229999999998</v>
      </c>
      <c r="E12" s="21">
        <v>1.0341500000000001</v>
      </c>
      <c r="F12" s="21">
        <f t="shared" si="0"/>
        <v>0.10875545796443475</v>
      </c>
      <c r="G12" s="21">
        <v>4.9761428272177E-2</v>
      </c>
      <c r="H12" s="21">
        <v>3.0542650158167817E-2</v>
      </c>
      <c r="I12" s="21">
        <v>2.8451379534089938E-2</v>
      </c>
      <c r="J12" s="22">
        <f t="shared" si="1"/>
        <v>4.8118192014869207E-2</v>
      </c>
      <c r="K12" s="22">
        <f t="shared" si="2"/>
        <v>7.765225395768971E-2</v>
      </c>
      <c r="L12" s="23">
        <f t="shared" si="3"/>
        <v>0.10516410381901536</v>
      </c>
      <c r="M12" s="4"/>
      <c r="N12" t="s">
        <v>268</v>
      </c>
      <c r="O12" s="5">
        <v>0.15840350652668178</v>
      </c>
      <c r="P12" s="71">
        <v>0.27952359668087501</v>
      </c>
    </row>
    <row r="13" spans="1:16" x14ac:dyDescent="0.25">
      <c r="A13" s="17"/>
      <c r="B13" s="55">
        <v>7</v>
      </c>
      <c r="C13" s="19" t="s">
        <v>264</v>
      </c>
      <c r="D13" s="20">
        <v>0.99163100000000004</v>
      </c>
      <c r="E13" s="21">
        <v>1.002624</v>
      </c>
      <c r="F13" s="21">
        <f t="shared" si="0"/>
        <v>0.26161759563399301</v>
      </c>
      <c r="G13" s="21">
        <v>0.12675569547673149</v>
      </c>
      <c r="H13" s="21">
        <v>6.2576131892456033E-2</v>
      </c>
      <c r="I13" s="21">
        <v>7.2285768264805483E-2</v>
      </c>
      <c r="J13" s="22">
        <f t="shared" si="1"/>
        <v>0.12642395900829373</v>
      </c>
      <c r="K13" s="22">
        <f t="shared" si="2"/>
        <v>0.18883632086324237</v>
      </c>
      <c r="L13" s="23">
        <f t="shared" si="3"/>
        <v>0.26093290768422961</v>
      </c>
      <c r="M13" s="4"/>
      <c r="N13" t="s">
        <v>264</v>
      </c>
      <c r="O13" s="5">
        <v>0.26161759563399301</v>
      </c>
      <c r="P13" s="71">
        <v>0.26093290768422961</v>
      </c>
    </row>
    <row r="14" spans="1:16" x14ac:dyDescent="0.25">
      <c r="A14" s="17"/>
      <c r="B14" s="55">
        <v>8</v>
      </c>
      <c r="C14" s="19" t="s">
        <v>265</v>
      </c>
      <c r="D14" s="20">
        <v>8.0839730000000003</v>
      </c>
      <c r="E14" s="21">
        <v>8.1928319999999992</v>
      </c>
      <c r="F14" s="21">
        <f t="shared" si="0"/>
        <v>2.1025204673933331</v>
      </c>
      <c r="G14" s="21">
        <v>0.76446597520953219</v>
      </c>
      <c r="H14" s="21">
        <v>0.80308431259618374</v>
      </c>
      <c r="I14" s="21">
        <v>0.53497017958761717</v>
      </c>
      <c r="J14" s="22">
        <f t="shared" si="1"/>
        <v>9.3309123781560796E-2</v>
      </c>
      <c r="K14" s="22">
        <f t="shared" si="2"/>
        <v>0.19133192134364724</v>
      </c>
      <c r="L14" s="23">
        <f t="shared" si="3"/>
        <v>0.25662926658246299</v>
      </c>
      <c r="M14" s="4"/>
      <c r="N14" t="s">
        <v>265</v>
      </c>
      <c r="O14" s="5">
        <v>2.1025204673933331</v>
      </c>
      <c r="P14" s="71">
        <v>0.25662926658246299</v>
      </c>
    </row>
    <row r="15" spans="1:16" x14ac:dyDescent="0.25">
      <c r="A15" s="17"/>
      <c r="B15" s="55">
        <v>9</v>
      </c>
      <c r="C15" s="19" t="s">
        <v>266</v>
      </c>
      <c r="D15" s="20">
        <v>0.41927399999999998</v>
      </c>
      <c r="E15" s="21">
        <v>2.828935</v>
      </c>
      <c r="F15" s="21">
        <f t="shared" si="0"/>
        <v>0.97609912367215657</v>
      </c>
      <c r="G15" s="21">
        <v>0.41034169824342825</v>
      </c>
      <c r="H15" s="21">
        <v>0.23113902788236373</v>
      </c>
      <c r="I15" s="21">
        <v>0.33461839754636458</v>
      </c>
      <c r="J15" s="22">
        <f t="shared" si="1"/>
        <v>0.14505165309327653</v>
      </c>
      <c r="K15" s="22">
        <f t="shared" si="2"/>
        <v>0.2267569690098189</v>
      </c>
      <c r="L15" s="23">
        <f t="shared" si="3"/>
        <v>0.34504119878051515</v>
      </c>
      <c r="M15" s="4"/>
      <c r="N15" t="s">
        <v>267</v>
      </c>
      <c r="O15" s="5">
        <v>5.276704962761869E-2</v>
      </c>
      <c r="P15" s="71">
        <v>0.24186096973300159</v>
      </c>
    </row>
    <row r="16" spans="1:16" x14ac:dyDescent="0.25">
      <c r="A16" s="17"/>
      <c r="B16" s="55">
        <v>10</v>
      </c>
      <c r="C16" s="19" t="s">
        <v>267</v>
      </c>
      <c r="D16" s="20">
        <v>0.18867600000000001</v>
      </c>
      <c r="E16" s="21">
        <v>0.218171</v>
      </c>
      <c r="F16" s="21">
        <f t="shared" si="0"/>
        <v>5.276704962761869E-2</v>
      </c>
      <c r="G16" s="21">
        <v>2.7189489858756133E-2</v>
      </c>
      <c r="H16" s="21">
        <v>1.3122749802278122E-2</v>
      </c>
      <c r="I16" s="21">
        <v>1.2454809966584435E-2</v>
      </c>
      <c r="J16" s="22">
        <f t="shared" si="1"/>
        <v>0.12462467449274253</v>
      </c>
      <c r="K16" s="22">
        <f t="shared" si="2"/>
        <v>0.18477359347041658</v>
      </c>
      <c r="L16" s="23">
        <f t="shared" si="3"/>
        <v>0.24186096973300159</v>
      </c>
      <c r="M16" s="4"/>
      <c r="N16" t="s">
        <v>261</v>
      </c>
      <c r="O16" s="5">
        <v>7.9113559600045846E-2</v>
      </c>
      <c r="P16" s="71">
        <v>0.24018713655545626</v>
      </c>
    </row>
    <row r="17" spans="1:16" x14ac:dyDescent="0.25">
      <c r="A17" s="17"/>
      <c r="B17" s="55">
        <v>11</v>
      </c>
      <c r="C17" s="19" t="s">
        <v>268</v>
      </c>
      <c r="D17" s="20">
        <v>0.538775</v>
      </c>
      <c r="E17" s="21">
        <v>0.56669100000000017</v>
      </c>
      <c r="F17" s="21">
        <f t="shared" si="0"/>
        <v>0.15840350652668178</v>
      </c>
      <c r="G17" s="21">
        <v>8.0678078004282838E-2</v>
      </c>
      <c r="H17" s="21">
        <v>3.4230689393552893E-2</v>
      </c>
      <c r="I17" s="21">
        <v>4.3494739128846049E-2</v>
      </c>
      <c r="J17" s="22">
        <f t="shared" si="1"/>
        <v>0.14236696542610139</v>
      </c>
      <c r="K17" s="22">
        <f t="shared" si="2"/>
        <v>0.20277147051538794</v>
      </c>
      <c r="L17" s="23">
        <f t="shared" si="3"/>
        <v>0.27952359668087501</v>
      </c>
      <c r="M17" s="4"/>
      <c r="N17" t="s">
        <v>279</v>
      </c>
      <c r="O17" s="5">
        <v>0.4461935472309051</v>
      </c>
      <c r="P17" s="71">
        <v>0.21208298602661152</v>
      </c>
    </row>
    <row r="18" spans="1:16" x14ac:dyDescent="0.25">
      <c r="A18" s="17"/>
      <c r="B18" s="55">
        <v>12</v>
      </c>
      <c r="C18" s="19" t="s">
        <v>269</v>
      </c>
      <c r="D18" s="20">
        <v>2.3218760000000001</v>
      </c>
      <c r="E18" s="21">
        <v>1.7610620000000001</v>
      </c>
      <c r="F18" s="21">
        <f t="shared" si="0"/>
        <v>0.12687895126600779</v>
      </c>
      <c r="G18" s="21">
        <v>4.5711110888987605E-2</v>
      </c>
      <c r="H18" s="21">
        <v>4.8585130041828961E-2</v>
      </c>
      <c r="I18" s="21">
        <v>3.2582710335191223E-2</v>
      </c>
      <c r="J18" s="22">
        <f t="shared" si="1"/>
        <v>2.595655967194091E-2</v>
      </c>
      <c r="K18" s="22">
        <f t="shared" si="2"/>
        <v>5.3545100019656636E-2</v>
      </c>
      <c r="L18" s="23">
        <f t="shared" si="3"/>
        <v>7.204683950139619E-2</v>
      </c>
      <c r="M18" s="4"/>
      <c r="N18" t="s">
        <v>278</v>
      </c>
      <c r="O18" s="5">
        <v>0.48377462713870045</v>
      </c>
      <c r="P18" s="71">
        <v>0.20938871870526252</v>
      </c>
    </row>
    <row r="19" spans="1:16" x14ac:dyDescent="0.25">
      <c r="A19" s="17"/>
      <c r="B19" s="55">
        <v>13</v>
      </c>
      <c r="C19" s="19" t="s">
        <v>270</v>
      </c>
      <c r="D19" s="20">
        <v>0.66177799999999998</v>
      </c>
      <c r="E19" s="21">
        <v>1.4718110000000002</v>
      </c>
      <c r="F19" s="21">
        <f t="shared" si="0"/>
        <v>0.24270752738084411</v>
      </c>
      <c r="G19" s="21">
        <v>0.10240634756701184</v>
      </c>
      <c r="H19" s="21">
        <v>3.4603769930981798E-2</v>
      </c>
      <c r="I19" s="21">
        <v>0.10569740988285048</v>
      </c>
      <c r="J19" s="22">
        <f t="shared" si="1"/>
        <v>6.9578463244949124E-2</v>
      </c>
      <c r="K19" s="22">
        <f t="shared" si="2"/>
        <v>9.3089477859584976E-2</v>
      </c>
      <c r="L19" s="23">
        <f t="shared" si="3"/>
        <v>0.16490400423753054</v>
      </c>
      <c r="M19" s="4"/>
      <c r="N19" t="s">
        <v>282</v>
      </c>
      <c r="O19" s="5">
        <v>3.8610770112427417E-2</v>
      </c>
      <c r="P19" s="71">
        <v>0.20736515686303975</v>
      </c>
    </row>
    <row r="20" spans="1:16" x14ac:dyDescent="0.25">
      <c r="A20" s="17"/>
      <c r="B20" s="55">
        <v>14</v>
      </c>
      <c r="C20" s="19" t="s">
        <v>271</v>
      </c>
      <c r="D20" s="20">
        <v>0.20141999999999999</v>
      </c>
      <c r="E20" s="21">
        <v>0.27641899999999997</v>
      </c>
      <c r="F20" s="21">
        <f t="shared" si="0"/>
        <v>9.4156941528723337E-2</v>
      </c>
      <c r="G20" s="21">
        <v>4.5336330940386915E-2</v>
      </c>
      <c r="H20" s="21">
        <v>2.2804880286457774E-2</v>
      </c>
      <c r="I20" s="21">
        <v>2.6015730301878648E-2</v>
      </c>
      <c r="J20" s="22">
        <f t="shared" si="1"/>
        <v>0.16401307775654683</v>
      </c>
      <c r="K20" s="22">
        <f t="shared" si="2"/>
        <v>0.24651420932296511</v>
      </c>
      <c r="L20" s="23">
        <f t="shared" si="3"/>
        <v>0.34063122118495237</v>
      </c>
      <c r="M20" s="4"/>
      <c r="N20" t="s">
        <v>275</v>
      </c>
      <c r="O20" s="5">
        <v>4.118172069593129E-2</v>
      </c>
      <c r="P20" s="71">
        <v>0.20274077881073865</v>
      </c>
    </row>
    <row r="21" spans="1:16" x14ac:dyDescent="0.25">
      <c r="A21" s="17"/>
      <c r="B21" s="55">
        <v>15</v>
      </c>
      <c r="C21" s="19" t="s">
        <v>272</v>
      </c>
      <c r="D21" s="20">
        <v>13.432334000000001</v>
      </c>
      <c r="E21" s="21">
        <v>12.723633000000001</v>
      </c>
      <c r="F21" s="21">
        <f t="shared" si="0"/>
        <v>2.0696289899838121</v>
      </c>
      <c r="G21" s="21">
        <v>0.92956712536533814</v>
      </c>
      <c r="H21" s="21">
        <v>0.49709900855032174</v>
      </c>
      <c r="I21" s="21">
        <v>0.64296285606815218</v>
      </c>
      <c r="J21" s="22">
        <f t="shared" si="1"/>
        <v>7.3058310104145416E-2</v>
      </c>
      <c r="K21" s="22">
        <f t="shared" si="2"/>
        <v>0.11212726223050129</v>
      </c>
      <c r="L21" s="23">
        <f t="shared" si="3"/>
        <v>0.16266022369427127</v>
      </c>
      <c r="M21" s="4"/>
      <c r="N21" t="s">
        <v>259</v>
      </c>
      <c r="O21" s="5">
        <v>0.17392714757534122</v>
      </c>
      <c r="P21" s="71">
        <v>0.16657406847083323</v>
      </c>
    </row>
    <row r="22" spans="1:16" x14ac:dyDescent="0.25">
      <c r="A22" s="17"/>
      <c r="B22" s="55">
        <v>16</v>
      </c>
      <c r="C22" s="19" t="s">
        <v>273</v>
      </c>
      <c r="D22" s="20">
        <v>0.71628999999999998</v>
      </c>
      <c r="E22" s="21">
        <v>0.59078599999999992</v>
      </c>
      <c r="F22" s="21">
        <f t="shared" si="0"/>
        <v>0.198289799514896</v>
      </c>
      <c r="G22" s="21">
        <v>6.372546021520975E-2</v>
      </c>
      <c r="H22" s="21">
        <v>0.1166994493760285</v>
      </c>
      <c r="I22" s="21">
        <v>1.7864889923657756E-2</v>
      </c>
      <c r="J22" s="22">
        <f t="shared" si="1"/>
        <v>0.1078655557430436</v>
      </c>
      <c r="K22" s="22">
        <f t="shared" si="2"/>
        <v>0.3053980791542763</v>
      </c>
      <c r="L22" s="23">
        <f t="shared" si="3"/>
        <v>0.33563726885013528</v>
      </c>
      <c r="M22" s="4"/>
      <c r="N22" t="s">
        <v>270</v>
      </c>
      <c r="O22" s="5">
        <v>0.24270752738084411</v>
      </c>
      <c r="P22" s="71">
        <v>0.16490400423753054</v>
      </c>
    </row>
    <row r="23" spans="1:16" x14ac:dyDescent="0.25">
      <c r="A23" s="17"/>
      <c r="B23" s="55">
        <v>17</v>
      </c>
      <c r="C23" s="19" t="s">
        <v>274</v>
      </c>
      <c r="D23" s="20">
        <v>0.11768099999999999</v>
      </c>
      <c r="E23" s="21">
        <v>0.16994900000000002</v>
      </c>
      <c r="F23" s="21">
        <f t="shared" si="0"/>
        <v>1.6646400184072263E-2</v>
      </c>
      <c r="G23" s="21">
        <v>7.7028999930917053E-3</v>
      </c>
      <c r="H23" s="21">
        <v>3.6260001688788179E-3</v>
      </c>
      <c r="I23" s="21">
        <v>5.3175000221017399E-3</v>
      </c>
      <c r="J23" s="22">
        <f t="shared" si="1"/>
        <v>4.5324773862109834E-2</v>
      </c>
      <c r="K23" s="22">
        <f t="shared" si="2"/>
        <v>6.6660587364271176E-2</v>
      </c>
      <c r="L23" s="23">
        <f t="shared" si="3"/>
        <v>9.794938589854757E-2</v>
      </c>
      <c r="M23" s="4"/>
      <c r="N23" t="s">
        <v>272</v>
      </c>
      <c r="O23" s="5">
        <v>2.0696289899838121</v>
      </c>
      <c r="P23" s="71">
        <v>0.16266022369427127</v>
      </c>
    </row>
    <row r="24" spans="1:16" x14ac:dyDescent="0.25">
      <c r="A24" s="17"/>
      <c r="B24" s="55">
        <v>18</v>
      </c>
      <c r="C24" s="19" t="s">
        <v>275</v>
      </c>
      <c r="D24" s="20">
        <v>0.15154299999999998</v>
      </c>
      <c r="E24" s="21">
        <v>0.203125</v>
      </c>
      <c r="F24" s="21">
        <f t="shared" si="0"/>
        <v>4.118172069593129E-2</v>
      </c>
      <c r="G24" s="21">
        <v>1.7781060400011484E-2</v>
      </c>
      <c r="H24" s="21">
        <v>8.7203401490114629E-3</v>
      </c>
      <c r="I24" s="21">
        <v>1.4680320146908343E-2</v>
      </c>
      <c r="J24" s="22">
        <f t="shared" si="1"/>
        <v>8.7537528123133451E-2</v>
      </c>
      <c r="K24" s="22">
        <f t="shared" si="2"/>
        <v>0.13046843347211295</v>
      </c>
      <c r="L24" s="23">
        <f t="shared" si="3"/>
        <v>0.20274077881073865</v>
      </c>
      <c r="M24" s="4"/>
      <c r="N24" t="s">
        <v>277</v>
      </c>
      <c r="O24" s="5">
        <v>9.6672808646417252E-2</v>
      </c>
      <c r="P24" s="71">
        <v>0.13648471865427639</v>
      </c>
    </row>
    <row r="25" spans="1:16" x14ac:dyDescent="0.25">
      <c r="A25" s="17"/>
      <c r="B25" s="55">
        <v>19</v>
      </c>
      <c r="C25" s="19" t="s">
        <v>276</v>
      </c>
      <c r="D25" s="20">
        <v>0.12026899999999999</v>
      </c>
      <c r="E25" s="21">
        <v>2.8720550000000009</v>
      </c>
      <c r="F25" s="21">
        <f t="shared" si="0"/>
        <v>0.1336349516914197</v>
      </c>
      <c r="G25" s="21">
        <v>1.6139339697474497E-2</v>
      </c>
      <c r="H25" s="21">
        <v>7.6280570148810511E-2</v>
      </c>
      <c r="I25" s="21">
        <v>4.1215041845134692E-2</v>
      </c>
      <c r="J25" s="22">
        <f t="shared" si="1"/>
        <v>5.6194396338073238E-3</v>
      </c>
      <c r="K25" s="22">
        <f t="shared" si="2"/>
        <v>3.2179018105950259E-2</v>
      </c>
      <c r="L25" s="23">
        <f t="shared" si="3"/>
        <v>4.6529384601415938E-2</v>
      </c>
      <c r="M25" s="4"/>
      <c r="N25" t="s">
        <v>262</v>
      </c>
      <c r="O25" s="5">
        <v>0.13099055978818797</v>
      </c>
      <c r="P25" s="71">
        <v>0.12583400797536545</v>
      </c>
    </row>
    <row r="26" spans="1:16" x14ac:dyDescent="0.25">
      <c r="A26" s="17"/>
      <c r="B26" s="55">
        <v>20</v>
      </c>
      <c r="C26" s="19" t="s">
        <v>277</v>
      </c>
      <c r="D26" s="20">
        <v>0.396866</v>
      </c>
      <c r="E26" s="21">
        <v>0.70830500000000007</v>
      </c>
      <c r="F26" s="21">
        <f t="shared" si="0"/>
        <v>9.6672808646417252E-2</v>
      </c>
      <c r="G26" s="21">
        <v>4.6331628689586069E-2</v>
      </c>
      <c r="H26" s="21">
        <v>2.4779099452189257E-2</v>
      </c>
      <c r="I26" s="21">
        <v>2.5562080504641926E-2</v>
      </c>
      <c r="J26" s="22">
        <f t="shared" si="1"/>
        <v>6.5411974628989011E-2</v>
      </c>
      <c r="K26" s="22">
        <f t="shared" si="2"/>
        <v>0.1003956320254344</v>
      </c>
      <c r="L26" s="23">
        <f t="shared" si="3"/>
        <v>0.13648471865427639</v>
      </c>
      <c r="M26" s="4"/>
      <c r="N26" t="s">
        <v>281</v>
      </c>
      <c r="O26" s="5">
        <v>1.5346780453000974E-2</v>
      </c>
      <c r="P26" s="71">
        <v>0.11743067805001969</v>
      </c>
    </row>
    <row r="27" spans="1:16" x14ac:dyDescent="0.25">
      <c r="A27" s="17"/>
      <c r="B27" s="55">
        <v>21</v>
      </c>
      <c r="C27" s="19" t="s">
        <v>278</v>
      </c>
      <c r="D27" s="20">
        <v>2.7364269999999999</v>
      </c>
      <c r="E27" s="21">
        <v>2.3104140000000002</v>
      </c>
      <c r="F27" s="21">
        <f t="shared" si="0"/>
        <v>0.48377462713870045</v>
      </c>
      <c r="G27" s="21">
        <v>0.34114130588386615</v>
      </c>
      <c r="H27" s="21">
        <v>3.0809160091848753E-2</v>
      </c>
      <c r="I27" s="21">
        <v>0.11182416116298555</v>
      </c>
      <c r="J27" s="22">
        <f t="shared" si="1"/>
        <v>0.14765375637607206</v>
      </c>
      <c r="K27" s="22">
        <f t="shared" si="2"/>
        <v>0.16098866522437749</v>
      </c>
      <c r="L27" s="23">
        <f t="shared" si="3"/>
        <v>0.20938871870526252</v>
      </c>
      <c r="M27" s="4"/>
      <c r="N27" t="s">
        <v>263</v>
      </c>
      <c r="O27" s="5">
        <v>0.10875545796443475</v>
      </c>
      <c r="P27" s="71">
        <v>0.10516410381901536</v>
      </c>
    </row>
    <row r="28" spans="1:16" x14ac:dyDescent="0.25">
      <c r="A28" s="17"/>
      <c r="B28" s="55">
        <v>22</v>
      </c>
      <c r="C28" s="19" t="s">
        <v>279</v>
      </c>
      <c r="D28" s="20">
        <v>2.1277650000000001</v>
      </c>
      <c r="E28" s="21">
        <v>2.1038630000000005</v>
      </c>
      <c r="F28" s="21">
        <f t="shared" si="0"/>
        <v>0.4461935472309051</v>
      </c>
      <c r="G28" s="21">
        <v>0.16343423004218494</v>
      </c>
      <c r="H28" s="21">
        <v>0.16979846729827841</v>
      </c>
      <c r="I28" s="21">
        <v>0.11296084989044175</v>
      </c>
      <c r="J28" s="22">
        <f t="shared" si="1"/>
        <v>7.7682924240877332E-2</v>
      </c>
      <c r="K28" s="22">
        <f t="shared" si="2"/>
        <v>0.15839087304661154</v>
      </c>
      <c r="L28" s="23">
        <f t="shared" si="3"/>
        <v>0.21208298602661152</v>
      </c>
      <c r="M28" s="4"/>
      <c r="N28" t="s">
        <v>274</v>
      </c>
      <c r="O28" s="5">
        <v>1.6646400184072263E-2</v>
      </c>
      <c r="P28" s="71">
        <v>9.794938589854757E-2</v>
      </c>
    </row>
    <row r="29" spans="1:16" x14ac:dyDescent="0.25">
      <c r="A29" s="17"/>
      <c r="B29" s="55">
        <v>23</v>
      </c>
      <c r="C29" s="19" t="s">
        <v>280</v>
      </c>
      <c r="D29" s="20">
        <v>0.14526699999999998</v>
      </c>
      <c r="E29" s="21">
        <v>0.55306900000000003</v>
      </c>
      <c r="F29" s="21">
        <f t="shared" si="0"/>
        <v>0.17897522957332512</v>
      </c>
      <c r="G29" s="21">
        <v>3.8729670502789304E-2</v>
      </c>
      <c r="H29" s="21">
        <v>6.7523370664275717E-2</v>
      </c>
      <c r="I29" s="21">
        <v>7.2722188406260102E-2</v>
      </c>
      <c r="J29" s="22">
        <f t="shared" si="1"/>
        <v>7.0026833004180861E-2</v>
      </c>
      <c r="K29" s="22">
        <f t="shared" si="2"/>
        <v>0.19211534395720067</v>
      </c>
      <c r="L29" s="23">
        <f t="shared" si="3"/>
        <v>0.3236037991160689</v>
      </c>
      <c r="M29" s="4"/>
      <c r="N29" t="s">
        <v>269</v>
      </c>
      <c r="O29" s="5">
        <v>0.12687895126600779</v>
      </c>
      <c r="P29" s="71">
        <v>7.204683950139619E-2</v>
      </c>
    </row>
    <row r="30" spans="1:16" x14ac:dyDescent="0.25">
      <c r="A30" s="17"/>
      <c r="B30" s="55">
        <v>24</v>
      </c>
      <c r="C30" s="19" t="s">
        <v>281</v>
      </c>
      <c r="D30" s="20">
        <v>0.123292</v>
      </c>
      <c r="E30" s="21">
        <v>0.130688</v>
      </c>
      <c r="F30" s="21">
        <f t="shared" si="0"/>
        <v>1.5346780453000974E-2</v>
      </c>
      <c r="G30" s="21">
        <v>8.000340224498359E-3</v>
      </c>
      <c r="H30" s="21">
        <v>3.6707601225316466E-3</v>
      </c>
      <c r="I30" s="21">
        <v>3.6756801059709687E-3</v>
      </c>
      <c r="J30" s="22">
        <f t="shared" si="1"/>
        <v>6.1217098926438229E-2</v>
      </c>
      <c r="K30" s="22">
        <f t="shared" si="2"/>
        <v>8.930506509419385E-2</v>
      </c>
      <c r="L30" s="23">
        <f t="shared" si="3"/>
        <v>0.11743067805001969</v>
      </c>
      <c r="M30" s="4"/>
      <c r="N30" t="s">
        <v>276</v>
      </c>
      <c r="O30" s="5">
        <v>0.1336349516914197</v>
      </c>
      <c r="P30" s="71">
        <v>4.6529384601415938E-2</v>
      </c>
    </row>
    <row r="31" spans="1:16" ht="15.75" thickBot="1" x14ac:dyDescent="0.3">
      <c r="A31" s="24"/>
      <c r="B31" s="56">
        <v>25</v>
      </c>
      <c r="C31" s="26" t="s">
        <v>282</v>
      </c>
      <c r="D31" s="27">
        <v>0.15626300000000001</v>
      </c>
      <c r="E31" s="28">
        <v>0.18619700000000003</v>
      </c>
      <c r="F31" s="28">
        <f t="shared" si="0"/>
        <v>3.8610770112427417E-2</v>
      </c>
      <c r="G31" s="28">
        <v>1.4806610086452565E-2</v>
      </c>
      <c r="H31" s="28">
        <v>9.9230299756527529E-3</v>
      </c>
      <c r="I31" s="28">
        <v>1.3881130050322099E-2</v>
      </c>
      <c r="J31" s="29">
        <f t="shared" si="1"/>
        <v>7.9521206498775823E-2</v>
      </c>
      <c r="K31" s="29">
        <f t="shared" si="2"/>
        <v>0.13281438509806986</v>
      </c>
      <c r="L31" s="30">
        <f t="shared" si="3"/>
        <v>0.20736515686303975</v>
      </c>
      <c r="M31" s="4"/>
      <c r="N31" t="s">
        <v>260</v>
      </c>
      <c r="O31" s="5">
        <v>7.6636850539216539E-2</v>
      </c>
      <c r="P31" s="71">
        <v>4.3243588969958204E-2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workbookViewId="0"/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41</v>
      </c>
      <c r="B1" s="49" t="s">
        <v>27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739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40.081592999999991</v>
      </c>
      <c r="E6" s="14">
        <v>44.658436000000016</v>
      </c>
      <c r="F6" s="14">
        <v>8.5091620222618616</v>
      </c>
      <c r="G6" s="14">
        <v>3.6339750123913603</v>
      </c>
      <c r="H6" s="14">
        <v>2.434003367411151</v>
      </c>
      <c r="I6" s="14">
        <v>2.4411836424593503</v>
      </c>
      <c r="J6" s="15">
        <v>8.1372643958945612E-2</v>
      </c>
      <c r="K6" s="15">
        <v>0.13587529979335838</v>
      </c>
      <c r="L6" s="16">
        <v>0.19053873768131643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26.692760999999997</v>
      </c>
      <c r="E7" s="38">
        <f ca="1">SUM(E8:OFFSET(E6,MATCH("PROYECTOS",$A$8:$A$50,0),0))</f>
        <v>21.972790999999994</v>
      </c>
      <c r="F7" s="38">
        <f ca="1">SUM(F8:OFFSET(F6,MATCH("PROYECTOS",$A$8:$A$50,0),0))</f>
        <v>3.8784591036918385</v>
      </c>
      <c r="G7" s="38">
        <f ca="1">SUM(G8:OFFSET(G6,MATCH("PROYECTOS",$A$8:$A$50,0),0))</f>
        <v>1.7612999783775507</v>
      </c>
      <c r="H7" s="38">
        <f ca="1">SUM(H8:OFFSET(H6,MATCH("PROYECTOS",$A$8:$A$50,0),0))</f>
        <v>0.96221391161316205</v>
      </c>
      <c r="I7" s="38">
        <f ca="1">SUM(I8:OFFSET(I6,MATCH("PROYECTOS",$A$8:$A$50,0),0))</f>
        <v>1.1549452137011258</v>
      </c>
      <c r="J7" s="39">
        <f ca="1">IFERROR(G7/E7,0)</f>
        <v>8.0158227435811469E-2</v>
      </c>
      <c r="K7" s="39">
        <f ca="1">IFERROR(SUM(G7,H7)/E7,0)</f>
        <v>0.12394938312528042</v>
      </c>
      <c r="L7" s="40">
        <f ca="1">IFERROR(SUM(G7,H7,I7)/E7,0)</f>
        <v>0.17651190072721484</v>
      </c>
      <c r="M7" s="4"/>
    </row>
    <row r="8" spans="1:13" ht="51" x14ac:dyDescent="0.25">
      <c r="A8" s="17"/>
      <c r="B8" s="19">
        <v>3000065</v>
      </c>
      <c r="C8" s="19" t="s">
        <v>741</v>
      </c>
      <c r="D8" s="20">
        <v>21.734334</v>
      </c>
      <c r="E8" s="21">
        <v>19.265355999999997</v>
      </c>
      <c r="F8" s="21">
        <f t="shared" ref="F8:F9" si="0">SUM(G8,H8,I8)</f>
        <v>3.6585657116855685</v>
      </c>
      <c r="G8" s="21">
        <v>1.6768605776812677</v>
      </c>
      <c r="H8" s="21">
        <v>0.89449875061154671</v>
      </c>
      <c r="I8" s="21">
        <v>1.0872063833927541</v>
      </c>
      <c r="J8" s="22">
        <f t="shared" ref="J8:J10" si="1">IFERROR(G8/E8,0)</f>
        <v>8.7040207182326038E-2</v>
      </c>
      <c r="K8" s="22">
        <f t="shared" ref="K8:K10" si="2">IFERROR(SUM(G8,H8)/E8,0)</f>
        <v>0.13347063652977992</v>
      </c>
      <c r="L8" s="23">
        <f t="shared" ref="L8:L10" si="3">IFERROR(SUM(G8,H8,I8)/E8,0)</f>
        <v>0.18990387261390701</v>
      </c>
      <c r="M8" s="4"/>
    </row>
    <row r="9" spans="1:13" ht="51" x14ac:dyDescent="0.25">
      <c r="A9" s="17"/>
      <c r="B9" s="19">
        <v>3000527</v>
      </c>
      <c r="C9" s="19" t="s">
        <v>742</v>
      </c>
      <c r="D9" s="20">
        <v>4.9584269999999968</v>
      </c>
      <c r="E9" s="21">
        <v>2.7074349999999985</v>
      </c>
      <c r="F9" s="21">
        <f t="shared" si="0"/>
        <v>0.21989339200627001</v>
      </c>
      <c r="G9" s="21">
        <v>8.4439400696282974E-2</v>
      </c>
      <c r="H9" s="21">
        <v>6.7715161001615343E-2</v>
      </c>
      <c r="I9" s="21">
        <v>6.7738830308371689E-2</v>
      </c>
      <c r="J9" s="22">
        <f t="shared" si="1"/>
        <v>3.1187969682109826E-2</v>
      </c>
      <c r="K9" s="22">
        <f t="shared" si="2"/>
        <v>5.6198786562890117E-2</v>
      </c>
      <c r="L9" s="23">
        <f t="shared" si="3"/>
        <v>8.1218345779776852E-2</v>
      </c>
      <c r="M9" s="4"/>
    </row>
    <row r="10" spans="1:13" ht="15.75" thickBot="1" x14ac:dyDescent="0.3">
      <c r="A10" s="41" t="s">
        <v>302</v>
      </c>
      <c r="B10" s="43"/>
      <c r="C10" s="43"/>
      <c r="D10" s="44">
        <f ca="1">OFFSET(D10,-MATCH("PROYECTOS",$A$8:$A$50,0)-1,0)-(OFFSET(D10,-MATCH("PROYECTOS",$A$8:$A$50,0),0))</f>
        <v>13.388831999999994</v>
      </c>
      <c r="E10" s="45">
        <f t="shared" ref="E10:I10" ca="1" si="4">OFFSET(E10,-MATCH("PROYECTOS",$A$8:$A$50,0)-1,0)-(OFFSET(E10,-MATCH("PROYECTOS",$A$8:$A$50,0),0))</f>
        <v>22.685645000000022</v>
      </c>
      <c r="F10" s="45">
        <f t="shared" ca="1" si="4"/>
        <v>4.630702918570023</v>
      </c>
      <c r="G10" s="45">
        <f t="shared" ca="1" si="4"/>
        <v>1.8726750340138096</v>
      </c>
      <c r="H10" s="45">
        <f t="shared" ca="1" si="4"/>
        <v>1.4717894557979889</v>
      </c>
      <c r="I10" s="45">
        <f t="shared" ca="1" si="4"/>
        <v>1.2862384287582245</v>
      </c>
      <c r="J10" s="46">
        <f t="shared" ca="1" si="1"/>
        <v>8.254889971229859E-2</v>
      </c>
      <c r="K10" s="46">
        <f t="shared" ca="1" si="2"/>
        <v>0.14742646681687011</v>
      </c>
      <c r="L10" s="47">
        <f t="shared" ca="1" si="3"/>
        <v>0.20412480749698844</v>
      </c>
      <c r="M10" s="4"/>
    </row>
    <row r="11" spans="1:13" ht="15.75" thickBot="1" x14ac:dyDescent="0.3"/>
    <row r="12" spans="1:13" ht="15.75" thickBot="1" x14ac:dyDescent="0.3">
      <c r="A12" s="89" t="s">
        <v>324</v>
      </c>
      <c r="B12" s="90"/>
      <c r="C12" s="90"/>
      <c r="D12" s="91"/>
    </row>
    <row r="13" spans="1:13" ht="15.75" thickBot="1" x14ac:dyDescent="0.3">
      <c r="A13" s="1" t="s">
        <v>753</v>
      </c>
    </row>
    <row r="14" spans="1:13" ht="45" customHeight="1" x14ac:dyDescent="0.25">
      <c r="A14" s="82" t="s">
        <v>326</v>
      </c>
      <c r="B14" s="83"/>
      <c r="C14" s="83"/>
      <c r="D14" s="94" t="s">
        <v>327</v>
      </c>
    </row>
    <row r="15" spans="1:13" ht="15.75" thickBot="1" x14ac:dyDescent="0.3">
      <c r="A15" s="92"/>
      <c r="B15" s="93"/>
      <c r="C15" s="93"/>
      <c r="D15" s="95"/>
    </row>
    <row r="16" spans="1:13" ht="51" x14ac:dyDescent="0.25">
      <c r="A16" s="17"/>
      <c r="B16" s="19">
        <v>3000065</v>
      </c>
      <c r="C16" s="19" t="s">
        <v>741</v>
      </c>
      <c r="D16" s="23">
        <v>0.18990387261390701</v>
      </c>
    </row>
    <row r="17" spans="1:4" ht="51.75" thickBot="1" x14ac:dyDescent="0.3">
      <c r="A17" s="24"/>
      <c r="B17" s="26">
        <v>3000527</v>
      </c>
      <c r="C17" s="26" t="s">
        <v>742</v>
      </c>
      <c r="D17" s="30">
        <v>8.1218345779776852E-2</v>
      </c>
    </row>
  </sheetData>
  <mergeCells count="10">
    <mergeCell ref="A12:D12"/>
    <mergeCell ref="A14:C15"/>
    <mergeCell ref="D14:D1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"/>
  <sheetViews>
    <sheetView topLeftCell="A9" workbookViewId="0">
      <selection activeCell="A13" sqref="A13:XFD3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41</v>
      </c>
      <c r="B1" s="49" t="s">
        <v>27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740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40.081592999999991</v>
      </c>
      <c r="I6" s="14">
        <v>44.658436000000016</v>
      </c>
      <c r="J6" s="14">
        <v>8.5091620222618616</v>
      </c>
      <c r="K6" s="14">
        <v>3.6339750123913603</v>
      </c>
      <c r="L6" s="14">
        <v>2.434003367411151</v>
      </c>
      <c r="M6" s="14">
        <v>2.4411836424593503</v>
      </c>
      <c r="N6" s="15">
        <v>8.1372643958945612E-2</v>
      </c>
      <c r="O6" s="15">
        <v>0.13587529979335838</v>
      </c>
      <c r="P6" s="16">
        <v>0.19053873768131643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SUM(H8:OFFSET(H6,MATCH("PROYECTOS",$A$8:$A$32,0),0))</f>
        <v>26.692761000000001</v>
      </c>
      <c r="I7" s="38">
        <f ca="1">SUM(I8:OFFSET(I6,MATCH("PROYECTOS",$A$8:$A$32,0),0))</f>
        <v>21.972791000000001</v>
      </c>
      <c r="J7" s="38">
        <f ca="1">SUM(J8:OFFSET(J6,MATCH("PROYECTOS",$A$8:$A$32,0),0))</f>
        <v>3.8784591036918385</v>
      </c>
      <c r="K7" s="38">
        <f ca="1">SUM(K8:OFFSET(K6,MATCH("PROYECTOS",$A$8:$A$32,0),0))</f>
        <v>1.7612999783775507</v>
      </c>
      <c r="L7" s="38">
        <f ca="1">SUM(L8:OFFSET(L6,MATCH("PROYECTOS",$A$8:$A$32,0),0))</f>
        <v>0.96221391161316205</v>
      </c>
      <c r="M7" s="38">
        <f ca="1">SUM(M8:OFFSET(M6,MATCH("PROYECTOS",$A$8:$A$32,0),0))</f>
        <v>1.1549452137011258</v>
      </c>
      <c r="N7" s="39">
        <f ca="1">IFERROR(K7/I7,0)</f>
        <v>8.0158227435811441E-2</v>
      </c>
      <c r="O7" s="39">
        <f ca="1">IFERROR(SUM(K7,L7)/I7,0)</f>
        <v>0.12394938312528038</v>
      </c>
      <c r="P7" s="40">
        <f ca="1">IFERROR(SUM(K7,L7,M7)/I7,0)</f>
        <v>0.17651190072721479</v>
      </c>
      <c r="Q7" s="64"/>
      <c r="R7" s="38"/>
      <c r="S7" s="40"/>
    </row>
    <row r="8" spans="1:19" ht="51" x14ac:dyDescent="0.25">
      <c r="A8" s="17"/>
      <c r="B8" s="19">
        <v>5000162</v>
      </c>
      <c r="C8" s="19" t="s">
        <v>743</v>
      </c>
      <c r="D8" s="68">
        <v>3000065</v>
      </c>
      <c r="E8" s="19" t="s">
        <v>741</v>
      </c>
      <c r="F8" s="69">
        <v>103</v>
      </c>
      <c r="G8" s="19" t="s">
        <v>748</v>
      </c>
      <c r="H8" s="20">
        <v>8.9057380000000013</v>
      </c>
      <c r="I8" s="21">
        <v>7.7921399999999998</v>
      </c>
      <c r="J8" s="21">
        <f t="shared" ref="J8:J12" si="0">SUM(K8,L8,M8)</f>
        <v>1.6163769980096134</v>
      </c>
      <c r="K8" s="21">
        <v>0.77672510956948315</v>
      </c>
      <c r="L8" s="21">
        <v>0.33695156746853172</v>
      </c>
      <c r="M8" s="21">
        <v>0.50270032097159856</v>
      </c>
      <c r="N8" s="22">
        <f t="shared" ref="N8:N13" si="1">IFERROR(K8/I8,0)</f>
        <v>9.968058961588E-2</v>
      </c>
      <c r="O8" s="22">
        <f t="shared" ref="O8:O13" si="2">IFERROR(SUM(K8,L8)/I8,0)</f>
        <v>0.14292308365070633</v>
      </c>
      <c r="P8" s="23">
        <f t="shared" ref="P8:P13" si="3">IFERROR(SUM(K8,L8,M8)/I8,0)</f>
        <v>0.20743685277851956</v>
      </c>
      <c r="Q8" s="70">
        <v>2319</v>
      </c>
      <c r="R8" s="21">
        <v>0</v>
      </c>
      <c r="S8" s="23">
        <f>IFERROR(R8/Q8,0)</f>
        <v>0</v>
      </c>
    </row>
    <row r="9" spans="1:19" ht="51" x14ac:dyDescent="0.25">
      <c r="A9" s="17"/>
      <c r="B9" s="19">
        <v>5000164</v>
      </c>
      <c r="C9" s="19" t="s">
        <v>744</v>
      </c>
      <c r="D9" s="68">
        <v>3000527</v>
      </c>
      <c r="E9" s="19" t="s">
        <v>742</v>
      </c>
      <c r="F9" s="69">
        <v>86</v>
      </c>
      <c r="G9" s="19" t="s">
        <v>508</v>
      </c>
      <c r="H9" s="20">
        <v>2.328964</v>
      </c>
      <c r="I9" s="21">
        <v>1.3491150000000001</v>
      </c>
      <c r="J9" s="21">
        <f t="shared" si="0"/>
        <v>0.11224331149242062</v>
      </c>
      <c r="K9" s="21">
        <v>2.9120500246790471E-2</v>
      </c>
      <c r="L9" s="21">
        <v>5.049148062698805E-2</v>
      </c>
      <c r="M9" s="21">
        <v>3.2631330618642096E-2</v>
      </c>
      <c r="N9" s="22">
        <f t="shared" si="1"/>
        <v>2.1584891018771913E-2</v>
      </c>
      <c r="O9" s="22">
        <f t="shared" si="2"/>
        <v>5.901052236004975E-2</v>
      </c>
      <c r="P9" s="23">
        <f t="shared" si="3"/>
        <v>8.3197734435107917E-2</v>
      </c>
      <c r="Q9" s="70">
        <v>3756</v>
      </c>
      <c r="R9" s="21">
        <v>0</v>
      </c>
      <c r="S9" s="23">
        <f t="shared" ref="S9:S12" si="4">IFERROR(R9/Q9,0)</f>
        <v>0</v>
      </c>
    </row>
    <row r="10" spans="1:19" ht="51" x14ac:dyDescent="0.25">
      <c r="A10" s="17"/>
      <c r="B10" s="19">
        <v>5000370</v>
      </c>
      <c r="C10" s="19" t="s">
        <v>745</v>
      </c>
      <c r="D10" s="68">
        <v>3000527</v>
      </c>
      <c r="E10" s="19" t="s">
        <v>742</v>
      </c>
      <c r="F10" s="69">
        <v>608</v>
      </c>
      <c r="G10" s="19" t="s">
        <v>749</v>
      </c>
      <c r="H10" s="20">
        <v>2.6294629999999994</v>
      </c>
      <c r="I10" s="21">
        <v>1.3583200000000002</v>
      </c>
      <c r="J10" s="21">
        <f t="shared" si="0"/>
        <v>0.10765008051384939</v>
      </c>
      <c r="K10" s="21">
        <v>5.5318900449492503E-2</v>
      </c>
      <c r="L10" s="21">
        <v>1.7223680374627293E-2</v>
      </c>
      <c r="M10" s="21">
        <v>3.5107499689729593E-2</v>
      </c>
      <c r="N10" s="22">
        <f t="shared" si="1"/>
        <v>4.0725970647191009E-2</v>
      </c>
      <c r="O10" s="22">
        <f t="shared" si="2"/>
        <v>5.3406105206519658E-2</v>
      </c>
      <c r="P10" s="23">
        <f t="shared" si="3"/>
        <v>7.9252370953714416E-2</v>
      </c>
      <c r="Q10" s="70">
        <v>338</v>
      </c>
      <c r="R10" s="21">
        <v>0</v>
      </c>
      <c r="S10" s="23">
        <f t="shared" si="4"/>
        <v>0</v>
      </c>
    </row>
    <row r="11" spans="1:19" ht="51" x14ac:dyDescent="0.25">
      <c r="A11" s="17"/>
      <c r="B11" s="19">
        <v>5001311</v>
      </c>
      <c r="C11" s="19" t="s">
        <v>746</v>
      </c>
      <c r="D11" s="68">
        <v>3000065</v>
      </c>
      <c r="E11" s="19" t="s">
        <v>741</v>
      </c>
      <c r="F11" s="69">
        <v>43</v>
      </c>
      <c r="G11" s="19" t="s">
        <v>750</v>
      </c>
      <c r="H11" s="20">
        <v>5.7312530000000006</v>
      </c>
      <c r="I11" s="21">
        <v>5.6583710000000007</v>
      </c>
      <c r="J11" s="21">
        <f t="shared" si="0"/>
        <v>1.340440249259359</v>
      </c>
      <c r="K11" s="21">
        <v>0.65072390183422613</v>
      </c>
      <c r="L11" s="21">
        <v>0.33383379181350392</v>
      </c>
      <c r="M11" s="21">
        <v>0.35588255561162896</v>
      </c>
      <c r="N11" s="22">
        <f t="shared" si="1"/>
        <v>0.11500198587795428</v>
      </c>
      <c r="O11" s="22">
        <f t="shared" si="2"/>
        <v>0.17400020140915645</v>
      </c>
      <c r="P11" s="23">
        <f t="shared" si="3"/>
        <v>0.23689507974280211</v>
      </c>
      <c r="Q11" s="70">
        <v>3078</v>
      </c>
      <c r="R11" s="21">
        <v>0</v>
      </c>
      <c r="S11" s="23">
        <f t="shared" si="4"/>
        <v>0</v>
      </c>
    </row>
    <row r="12" spans="1:19" ht="51" x14ac:dyDescent="0.25">
      <c r="A12" s="17"/>
      <c r="B12" s="19">
        <v>5004171</v>
      </c>
      <c r="C12" s="19" t="s">
        <v>747</v>
      </c>
      <c r="D12" s="68">
        <v>3000065</v>
      </c>
      <c r="E12" s="19" t="s">
        <v>741</v>
      </c>
      <c r="F12" s="69">
        <v>4</v>
      </c>
      <c r="G12" s="19" t="s">
        <v>751</v>
      </c>
      <c r="H12" s="20">
        <v>7.0973429999999995</v>
      </c>
      <c r="I12" s="21">
        <v>5.8148449999999992</v>
      </c>
      <c r="J12" s="21">
        <f t="shared" si="0"/>
        <v>0.70174846441659611</v>
      </c>
      <c r="K12" s="21">
        <v>0.24941156627755845</v>
      </c>
      <c r="L12" s="21">
        <v>0.22371339132951107</v>
      </c>
      <c r="M12" s="21">
        <v>0.22862350680952659</v>
      </c>
      <c r="N12" s="22">
        <f t="shared" si="1"/>
        <v>4.2892212307904763E-2</v>
      </c>
      <c r="O12" s="22">
        <f t="shared" si="2"/>
        <v>8.136501619683234E-2</v>
      </c>
      <c r="P12" s="23">
        <f t="shared" si="3"/>
        <v>0.12068223046643482</v>
      </c>
      <c r="Q12" s="70">
        <v>3867</v>
      </c>
      <c r="R12" s="21">
        <v>0</v>
      </c>
      <c r="S12" s="23">
        <f t="shared" si="4"/>
        <v>0</v>
      </c>
    </row>
    <row r="13" spans="1:19" ht="15.75" thickBot="1" x14ac:dyDescent="0.3">
      <c r="A13" s="41" t="s">
        <v>302</v>
      </c>
      <c r="B13" s="43"/>
      <c r="C13" s="43"/>
      <c r="D13" s="65"/>
      <c r="E13" s="43"/>
      <c r="F13" s="66"/>
      <c r="G13" s="43"/>
      <c r="H13" s="44">
        <f t="shared" ref="H13:M13" ca="1" si="5">OFFSET(H13,-MATCH("PROYECTOS",$A$8:$A$32,0)-1,0)-(OFFSET(H13,-MATCH("PROYECTOS",$A$8:$A$32,0),0))</f>
        <v>13.38883199999999</v>
      </c>
      <c r="I13" s="45">
        <f t="shared" ca="1" si="5"/>
        <v>22.685645000000015</v>
      </c>
      <c r="J13" s="45">
        <f t="shared" ca="1" si="5"/>
        <v>4.630702918570023</v>
      </c>
      <c r="K13" s="45">
        <f t="shared" ca="1" si="5"/>
        <v>1.8726750340138096</v>
      </c>
      <c r="L13" s="45">
        <f t="shared" ca="1" si="5"/>
        <v>1.4717894557979889</v>
      </c>
      <c r="M13" s="45">
        <f t="shared" ca="1" si="5"/>
        <v>1.2862384287582245</v>
      </c>
      <c r="N13" s="46">
        <f t="shared" ca="1" si="1"/>
        <v>8.2548899712298604E-2</v>
      </c>
      <c r="O13" s="46">
        <f t="shared" ca="1" si="2"/>
        <v>0.14742646681687016</v>
      </c>
      <c r="P13" s="47">
        <f t="shared" ca="1" si="3"/>
        <v>0.20412480749698853</v>
      </c>
      <c r="Q13" s="67"/>
      <c r="R13" s="45"/>
      <c r="S13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"/>
  <sheetViews>
    <sheetView topLeftCell="A13" workbookViewId="0">
      <selection activeCell="A34" sqref="A34:L34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42</v>
      </c>
      <c r="B1" s="50" t="s">
        <v>28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754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1063.0552709999999</v>
      </c>
      <c r="E6" s="14">
        <v>1750.3542050000003</v>
      </c>
      <c r="F6" s="14">
        <v>524.63177071250379</v>
      </c>
      <c r="G6" s="14">
        <v>210.62229253751138</v>
      </c>
      <c r="H6" s="14">
        <v>140.21570922332103</v>
      </c>
      <c r="I6" s="14">
        <v>173.79376895167144</v>
      </c>
      <c r="J6" s="15">
        <v>0.12033124034887062</v>
      </c>
      <c r="K6" s="15">
        <v>0.20043828886669962</v>
      </c>
      <c r="L6" s="16">
        <v>0.29972891727506301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148.41836700000002</v>
      </c>
      <c r="E7" s="38">
        <f ca="1">SUM(E8:OFFSET(E6,MATCH("GOBIERNOS REGIONALES",$A$8:$A$50,0),0))</f>
        <v>486.33409700000044</v>
      </c>
      <c r="F7" s="38">
        <f ca="1">SUM(F8:OFFSET(F6,MATCH("GOBIERNOS REGIONALES",$A$8:$A$50,0),0))</f>
        <v>144.20002550583081</v>
      </c>
      <c r="G7" s="38">
        <f ca="1">SUM(G8:OFFSET(G6,MATCH("GOBIERNOS REGIONALES",$A$8:$A$50,0),0))</f>
        <v>12.397335274188663</v>
      </c>
      <c r="H7" s="38">
        <f ca="1">SUM(H8:OFFSET(H6,MATCH("GOBIERNOS REGIONALES",$A$8:$A$50,0),0))</f>
        <v>73.027272605640974</v>
      </c>
      <c r="I7" s="38">
        <f ca="1">SUM(I8:OFFSET(I6,MATCH("GOBIERNOS REGIONALES",$A$8:$A$50,0),0))</f>
        <v>58.775417626001172</v>
      </c>
      <c r="J7" s="39">
        <f ca="1">IFERROR(G7/E7,0)</f>
        <v>2.549139645084077E-2</v>
      </c>
      <c r="K7" s="39">
        <f ca="1">IFERROR(SUM(G7,H7)/E7,0)</f>
        <v>0.17565004881783883</v>
      </c>
      <c r="L7" s="40">
        <f ca="1">IFERROR(SUM(G7,H7,I7)/E7,0)</f>
        <v>0.2965040419648608</v>
      </c>
      <c r="M7" s="4"/>
    </row>
    <row r="8" spans="1:13" x14ac:dyDescent="0.25">
      <c r="A8" s="17"/>
      <c r="B8" s="18">
        <v>13</v>
      </c>
      <c r="C8" s="19" t="s">
        <v>118</v>
      </c>
      <c r="D8" s="20">
        <v>147.61836700000001</v>
      </c>
      <c r="E8" s="21">
        <v>483.96914000000044</v>
      </c>
      <c r="F8" s="21">
        <f t="shared" ref="F8:F35" si="0">SUM(G8,H8,I8)</f>
        <v>143.89136787120037</v>
      </c>
      <c r="G8" s="21">
        <v>12.118642408095184</v>
      </c>
      <c r="H8" s="21">
        <v>72.967244007128102</v>
      </c>
      <c r="I8" s="21">
        <v>58.805481455977088</v>
      </c>
      <c r="J8" s="22">
        <f t="shared" ref="J8:J35" si="1">IFERROR(G8/E8,0)</f>
        <v>2.5040113938039878E-2</v>
      </c>
      <c r="K8" s="22">
        <f t="shared" ref="K8:K35" si="2">IFERROR(SUM(G8,H8)/E8,0)</f>
        <v>0.17580849558966344</v>
      </c>
      <c r="L8" s="23">
        <f t="shared" ref="L8:L35" si="3">IFERROR(SUM(G8,H8,I8)/E8,0)</f>
        <v>0.2973151715235402</v>
      </c>
      <c r="M8" s="4"/>
    </row>
    <row r="9" spans="1:13" x14ac:dyDescent="0.25">
      <c r="A9" s="17"/>
      <c r="B9" s="18">
        <v>164</v>
      </c>
      <c r="C9" s="19" t="s">
        <v>153</v>
      </c>
      <c r="D9" s="20">
        <v>0.80000000000000016</v>
      </c>
      <c r="E9" s="21">
        <v>2.3649569999999995</v>
      </c>
      <c r="F9" s="21">
        <f t="shared" si="0"/>
        <v>0.3086576346304355</v>
      </c>
      <c r="G9" s="21">
        <v>0.2786928660934791</v>
      </c>
      <c r="H9" s="21">
        <v>6.0028598512872122E-2</v>
      </c>
      <c r="I9" s="21">
        <v>-3.0063829975915723E-2</v>
      </c>
      <c r="J9" s="22">
        <f t="shared" si="1"/>
        <v>0.11784267794022435</v>
      </c>
      <c r="K9" s="22">
        <f t="shared" si="2"/>
        <v>0.14322521069361993</v>
      </c>
      <c r="L9" s="23">
        <f t="shared" si="3"/>
        <v>0.13051300071436206</v>
      </c>
      <c r="M9" s="4"/>
    </row>
    <row r="10" spans="1:13" x14ac:dyDescent="0.25">
      <c r="A10" s="34" t="s">
        <v>214</v>
      </c>
      <c r="B10" s="57"/>
      <c r="C10" s="36"/>
      <c r="D10" s="37">
        <f ca="1">SUM(D11:OFFSET(D9,(MATCH("GOBIERNOS LOCALES",$A$8:$A$50,0)-MATCH("GOBIERNOS REGIONALES",$A$8:$A$50,0)),0))</f>
        <v>619.97444599999994</v>
      </c>
      <c r="E10" s="38">
        <f ca="1">SUM(E11:OFFSET(E9,(MATCH("GOBIERNOS LOCALES",$A$8:$A$50,0)-MATCH("GOBIERNOS REGIONALES",$A$8:$A$50,0)),0))</f>
        <v>934.11691600000017</v>
      </c>
      <c r="F10" s="38">
        <f ca="1">SUM(F11:OFFSET(F9,(MATCH("GOBIERNOS LOCALES",$A$8:$A$50,0)-MATCH("GOBIERNOS REGIONALES",$A$8:$A$50,0)),0))</f>
        <v>317.34308198320275</v>
      </c>
      <c r="G10" s="38">
        <f ca="1">SUM(G11:OFFSET(G9,(MATCH("GOBIERNOS LOCALES",$A$8:$A$50,0)-MATCH("GOBIERNOS REGIONALES",$A$8:$A$50,0)),0))</f>
        <v>180.02188265626319</v>
      </c>
      <c r="H10" s="38">
        <f ca="1">SUM(H11:OFFSET(H9,(MATCH("GOBIERNOS LOCALES",$A$8:$A$50,0)-MATCH("GOBIERNOS REGIONALES",$A$8:$A$50,0)),0))</f>
        <v>39.754900842979623</v>
      </c>
      <c r="I10" s="38">
        <f ca="1">SUM(I11:OFFSET(I9,(MATCH("GOBIERNOS LOCALES",$A$8:$A$50,0)-MATCH("GOBIERNOS REGIONALES",$A$8:$A$50,0)),0))</f>
        <v>97.56629848395994</v>
      </c>
      <c r="J10" s="39">
        <f t="shared" ca="1" si="1"/>
        <v>0.19271879094871583</v>
      </c>
      <c r="K10" s="39">
        <f t="shared" ca="1" si="2"/>
        <v>0.23527759719881014</v>
      </c>
      <c r="L10" s="40">
        <f t="shared" ca="1" si="3"/>
        <v>0.33972522769644681</v>
      </c>
      <c r="M10" s="4"/>
    </row>
    <row r="11" spans="1:13" x14ac:dyDescent="0.25">
      <c r="A11" s="17"/>
      <c r="B11" s="18">
        <v>440</v>
      </c>
      <c r="C11" s="19" t="s">
        <v>215</v>
      </c>
      <c r="D11" s="20">
        <v>0</v>
      </c>
      <c r="E11" s="21">
        <v>5.9725060000000001</v>
      </c>
      <c r="F11" s="21">
        <f t="shared" si="0"/>
        <v>6.458966014906764E-2</v>
      </c>
      <c r="G11" s="21">
        <v>0</v>
      </c>
      <c r="H11" s="21">
        <v>5.7403460144996643E-2</v>
      </c>
      <c r="I11" s="21">
        <v>7.1862000040709972E-3</v>
      </c>
      <c r="J11" s="22">
        <f t="shared" si="1"/>
        <v>0</v>
      </c>
      <c r="K11" s="22">
        <f t="shared" si="2"/>
        <v>9.6112854712907189E-3</v>
      </c>
      <c r="L11" s="23">
        <f t="shared" si="3"/>
        <v>1.0814498997417104E-2</v>
      </c>
      <c r="M11" s="4"/>
    </row>
    <row r="12" spans="1:13" x14ac:dyDescent="0.25">
      <c r="A12" s="17"/>
      <c r="B12" s="18">
        <v>441</v>
      </c>
      <c r="C12" s="19" t="s">
        <v>216</v>
      </c>
      <c r="D12" s="20">
        <v>18.990538000000001</v>
      </c>
      <c r="E12" s="21">
        <v>33.010891999999998</v>
      </c>
      <c r="F12" s="21">
        <f t="shared" si="0"/>
        <v>0</v>
      </c>
      <c r="G12" s="21">
        <v>0</v>
      </c>
      <c r="H12" s="21">
        <v>0</v>
      </c>
      <c r="I12" s="21">
        <v>0</v>
      </c>
      <c r="J12" s="22">
        <f t="shared" si="1"/>
        <v>0</v>
      </c>
      <c r="K12" s="22">
        <f t="shared" si="2"/>
        <v>0</v>
      </c>
      <c r="L12" s="23">
        <f t="shared" si="3"/>
        <v>0</v>
      </c>
      <c r="M12" s="4"/>
    </row>
    <row r="13" spans="1:13" x14ac:dyDescent="0.25">
      <c r="A13" s="17"/>
      <c r="B13" s="18">
        <v>442</v>
      </c>
      <c r="C13" s="19" t="s">
        <v>217</v>
      </c>
      <c r="D13" s="20">
        <v>39.885581999999999</v>
      </c>
      <c r="E13" s="21">
        <v>83.127558999999991</v>
      </c>
      <c r="F13" s="21">
        <f t="shared" si="0"/>
        <v>8.0180011796765029</v>
      </c>
      <c r="G13" s="21">
        <v>0.15722752978035714</v>
      </c>
      <c r="H13" s="21">
        <v>5.1073817478099954</v>
      </c>
      <c r="I13" s="21">
        <v>2.7533919020861504</v>
      </c>
      <c r="J13" s="22">
        <f t="shared" si="1"/>
        <v>1.8914007781746264E-3</v>
      </c>
      <c r="K13" s="22">
        <f t="shared" si="2"/>
        <v>6.3331695780822261E-2</v>
      </c>
      <c r="L13" s="23">
        <f t="shared" si="3"/>
        <v>9.6454187710197328E-2</v>
      </c>
      <c r="M13" s="4"/>
    </row>
    <row r="14" spans="1:13" x14ac:dyDescent="0.25">
      <c r="A14" s="17"/>
      <c r="B14" s="18">
        <v>443</v>
      </c>
      <c r="C14" s="19" t="s">
        <v>218</v>
      </c>
      <c r="D14" s="20">
        <v>199.945121</v>
      </c>
      <c r="E14" s="21">
        <v>220.35686500000003</v>
      </c>
      <c r="F14" s="21">
        <f t="shared" si="0"/>
        <v>10.60864445156767</v>
      </c>
      <c r="G14" s="21">
        <v>6.358747607562691</v>
      </c>
      <c r="H14" s="21">
        <v>1.468827450502431</v>
      </c>
      <c r="I14" s="21">
        <v>2.7810693935025483</v>
      </c>
      <c r="J14" s="22">
        <f t="shared" si="1"/>
        <v>2.885658954878801E-2</v>
      </c>
      <c r="K14" s="22">
        <f t="shared" si="2"/>
        <v>3.5522265476345023E-2</v>
      </c>
      <c r="L14" s="23">
        <f t="shared" si="3"/>
        <v>4.8143017697985804E-2</v>
      </c>
      <c r="M14" s="4"/>
    </row>
    <row r="15" spans="1:13" x14ac:dyDescent="0.25">
      <c r="A15" s="17"/>
      <c r="B15" s="18">
        <v>444</v>
      </c>
      <c r="C15" s="19" t="s">
        <v>219</v>
      </c>
      <c r="D15" s="20">
        <v>16.415132999999997</v>
      </c>
      <c r="E15" s="21">
        <v>31.884554000000001</v>
      </c>
      <c r="F15" s="21">
        <f t="shared" si="0"/>
        <v>3.9703865301999031</v>
      </c>
      <c r="G15" s="21">
        <v>0.86870354966958985</v>
      </c>
      <c r="H15" s="21">
        <v>1.2679757670121035</v>
      </c>
      <c r="I15" s="21">
        <v>1.8337072135182098</v>
      </c>
      <c r="J15" s="22">
        <f t="shared" si="1"/>
        <v>2.7245278377410889E-2</v>
      </c>
      <c r="K15" s="22">
        <f t="shared" si="2"/>
        <v>6.7012990574737016E-2</v>
      </c>
      <c r="L15" s="23">
        <f t="shared" si="3"/>
        <v>0.12452382210520815</v>
      </c>
      <c r="M15" s="4"/>
    </row>
    <row r="16" spans="1:13" x14ac:dyDescent="0.25">
      <c r="A16" s="17"/>
      <c r="B16" s="18">
        <v>445</v>
      </c>
      <c r="C16" s="19" t="s">
        <v>220</v>
      </c>
      <c r="D16" s="20">
        <v>6.9399170000000003</v>
      </c>
      <c r="E16" s="21">
        <v>5.1291060000000002</v>
      </c>
      <c r="F16" s="21">
        <f t="shared" si="0"/>
        <v>0.80817373614991084</v>
      </c>
      <c r="G16" s="21">
        <v>0.29794327775016427</v>
      </c>
      <c r="H16" s="21">
        <v>0.19513456895947456</v>
      </c>
      <c r="I16" s="21">
        <v>0.315095889440272</v>
      </c>
      <c r="J16" s="22">
        <f t="shared" si="1"/>
        <v>5.8088734713254951E-2</v>
      </c>
      <c r="K16" s="22">
        <f t="shared" si="2"/>
        <v>9.6133292372908422E-2</v>
      </c>
      <c r="L16" s="23">
        <f t="shared" si="3"/>
        <v>0.1575661988950727</v>
      </c>
      <c r="M16" s="4"/>
    </row>
    <row r="17" spans="1:13" x14ac:dyDescent="0.25">
      <c r="A17" s="17"/>
      <c r="B17" s="18">
        <v>446</v>
      </c>
      <c r="C17" s="19" t="s">
        <v>221</v>
      </c>
      <c r="D17" s="20">
        <v>19.172016999999997</v>
      </c>
      <c r="E17" s="21">
        <v>20.823585999999999</v>
      </c>
      <c r="F17" s="21">
        <f t="shared" si="0"/>
        <v>7.0828113027819199</v>
      </c>
      <c r="G17" s="21">
        <v>1.0554897377733141</v>
      </c>
      <c r="H17" s="21">
        <v>3.6436063920555171</v>
      </c>
      <c r="I17" s="21">
        <v>2.3837151729530888</v>
      </c>
      <c r="J17" s="22">
        <f t="shared" si="1"/>
        <v>5.0687222545305798E-2</v>
      </c>
      <c r="K17" s="22">
        <f t="shared" si="2"/>
        <v>0.22566219525440198</v>
      </c>
      <c r="L17" s="23">
        <f t="shared" si="3"/>
        <v>0.34013408174662713</v>
      </c>
      <c r="M17" s="4"/>
    </row>
    <row r="18" spans="1:13" x14ac:dyDescent="0.25">
      <c r="A18" s="17"/>
      <c r="B18" s="18">
        <v>447</v>
      </c>
      <c r="C18" s="19" t="s">
        <v>222</v>
      </c>
      <c r="D18" s="20">
        <v>0</v>
      </c>
      <c r="E18" s="21">
        <v>6.8094169999999989</v>
      </c>
      <c r="F18" s="21">
        <f t="shared" si="0"/>
        <v>0.27333094039931893</v>
      </c>
      <c r="G18" s="21">
        <v>1.6977869905531406E-2</v>
      </c>
      <c r="H18" s="21">
        <v>0.25414803996682167</v>
      </c>
      <c r="I18" s="21">
        <v>2.2050305269658566E-3</v>
      </c>
      <c r="J18" s="22">
        <f t="shared" si="1"/>
        <v>2.493292730571708E-3</v>
      </c>
      <c r="K18" s="22">
        <f t="shared" si="2"/>
        <v>3.9816317589648736E-2</v>
      </c>
      <c r="L18" s="23">
        <f t="shared" si="3"/>
        <v>4.0140138340671302E-2</v>
      </c>
      <c r="M18" s="4"/>
    </row>
    <row r="19" spans="1:13" x14ac:dyDescent="0.25">
      <c r="A19" s="17"/>
      <c r="B19" s="18">
        <v>448</v>
      </c>
      <c r="C19" s="19" t="s">
        <v>223</v>
      </c>
      <c r="D19" s="20">
        <v>0.99744699999999997</v>
      </c>
      <c r="E19" s="21">
        <v>1.1455470000000001</v>
      </c>
      <c r="F19" s="21">
        <f t="shared" si="0"/>
        <v>0.12864772195462137</v>
      </c>
      <c r="G19" s="21">
        <v>1.7501360416645184E-2</v>
      </c>
      <c r="H19" s="21">
        <v>2.7680680635967292E-2</v>
      </c>
      <c r="I19" s="21">
        <v>8.3465680902008899E-2</v>
      </c>
      <c r="J19" s="22">
        <f t="shared" si="1"/>
        <v>1.5277732311852052E-2</v>
      </c>
      <c r="K19" s="22">
        <f t="shared" si="2"/>
        <v>3.944145552527524E-2</v>
      </c>
      <c r="L19" s="23">
        <f t="shared" si="3"/>
        <v>0.11230243888257868</v>
      </c>
      <c r="M19" s="4"/>
    </row>
    <row r="20" spans="1:13" x14ac:dyDescent="0.25">
      <c r="A20" s="17"/>
      <c r="B20" s="18">
        <v>449</v>
      </c>
      <c r="C20" s="19" t="s">
        <v>224</v>
      </c>
      <c r="D20" s="20">
        <v>15.147863000000003</v>
      </c>
      <c r="E20" s="21">
        <v>16.43966</v>
      </c>
      <c r="F20" s="21">
        <f t="shared" si="0"/>
        <v>1.7810845646359894</v>
      </c>
      <c r="G20" s="21">
        <v>1.1719355692039244</v>
      </c>
      <c r="H20" s="21">
        <v>0.35337751708721044</v>
      </c>
      <c r="I20" s="21">
        <v>0.25577147834485459</v>
      </c>
      <c r="J20" s="22">
        <f t="shared" si="1"/>
        <v>7.1287092871989102E-2</v>
      </c>
      <c r="K20" s="22">
        <f t="shared" si="2"/>
        <v>9.2782520215815581E-2</v>
      </c>
      <c r="L20" s="23">
        <f t="shared" si="3"/>
        <v>0.10834071779075659</v>
      </c>
      <c r="M20" s="4"/>
    </row>
    <row r="21" spans="1:13" x14ac:dyDescent="0.25">
      <c r="A21" s="17"/>
      <c r="B21" s="18">
        <v>450</v>
      </c>
      <c r="C21" s="19" t="s">
        <v>225</v>
      </c>
      <c r="D21" s="20">
        <v>2.3719749999999999</v>
      </c>
      <c r="E21" s="21">
        <v>2.5620879999999997</v>
      </c>
      <c r="F21" s="21">
        <f t="shared" si="0"/>
        <v>0.72657303186133504</v>
      </c>
      <c r="G21" s="21">
        <v>0</v>
      </c>
      <c r="H21" s="21">
        <v>0.25360330939292908</v>
      </c>
      <c r="I21" s="21">
        <v>0.47296972246840596</v>
      </c>
      <c r="J21" s="22">
        <f t="shared" si="1"/>
        <v>0</v>
      </c>
      <c r="K21" s="22">
        <f t="shared" si="2"/>
        <v>9.8983059673566673E-2</v>
      </c>
      <c r="L21" s="23">
        <f t="shared" si="3"/>
        <v>0.28358629050264283</v>
      </c>
      <c r="M21" s="4"/>
    </row>
    <row r="22" spans="1:13" x14ac:dyDescent="0.25">
      <c r="A22" s="17"/>
      <c r="B22" s="18">
        <v>451</v>
      </c>
      <c r="C22" s="19" t="s">
        <v>226</v>
      </c>
      <c r="D22" s="20">
        <v>182.09408200000001</v>
      </c>
      <c r="E22" s="21">
        <v>274.633129</v>
      </c>
      <c r="F22" s="21">
        <f t="shared" si="0"/>
        <v>167.44341725681443</v>
      </c>
      <c r="G22" s="21">
        <v>162.92760106455535</v>
      </c>
      <c r="H22" s="21">
        <v>4.2424071804853156</v>
      </c>
      <c r="I22" s="21">
        <v>0.27340901177376509</v>
      </c>
      <c r="J22" s="22">
        <f t="shared" si="1"/>
        <v>0.59325545194715146</v>
      </c>
      <c r="K22" s="22">
        <f t="shared" si="2"/>
        <v>0.60870299535144812</v>
      </c>
      <c r="L22" s="23">
        <f t="shared" si="3"/>
        <v>0.60969853806972585</v>
      </c>
      <c r="M22" s="4"/>
    </row>
    <row r="23" spans="1:13" x14ac:dyDescent="0.25">
      <c r="A23" s="17"/>
      <c r="B23" s="18">
        <v>452</v>
      </c>
      <c r="C23" s="19" t="s">
        <v>227</v>
      </c>
      <c r="D23" s="20">
        <v>6.7841799999999992</v>
      </c>
      <c r="E23" s="21">
        <v>110.89091100000002</v>
      </c>
      <c r="F23" s="21">
        <f t="shared" si="0"/>
        <v>103.26562276182813</v>
      </c>
      <c r="G23" s="21">
        <v>0.67967362236231565</v>
      </c>
      <c r="H23" s="21">
        <v>19.660545197315514</v>
      </c>
      <c r="I23" s="21">
        <v>82.925403942150297</v>
      </c>
      <c r="J23" s="22">
        <f t="shared" si="1"/>
        <v>6.1292094747270633E-3</v>
      </c>
      <c r="K23" s="22">
        <f t="shared" si="2"/>
        <v>0.18342548218111246</v>
      </c>
      <c r="L23" s="23">
        <f t="shared" si="3"/>
        <v>0.93123612954922974</v>
      </c>
      <c r="M23" s="4"/>
    </row>
    <row r="24" spans="1:13" x14ac:dyDescent="0.25">
      <c r="A24" s="17"/>
      <c r="B24" s="18">
        <v>454</v>
      </c>
      <c r="C24" s="19" t="s">
        <v>229</v>
      </c>
      <c r="D24" s="20">
        <v>1.5521769999999999</v>
      </c>
      <c r="E24" s="21">
        <v>1.2355240000000001</v>
      </c>
      <c r="F24" s="21">
        <f t="shared" si="0"/>
        <v>1.1285139247775078E-2</v>
      </c>
      <c r="G24" s="21">
        <v>0</v>
      </c>
      <c r="H24" s="21">
        <v>0</v>
      </c>
      <c r="I24" s="21">
        <v>1.1285139247775078E-2</v>
      </c>
      <c r="J24" s="22">
        <f t="shared" si="1"/>
        <v>0</v>
      </c>
      <c r="K24" s="22">
        <f t="shared" si="2"/>
        <v>0</v>
      </c>
      <c r="L24" s="23">
        <f t="shared" si="3"/>
        <v>9.1338891415909985E-3</v>
      </c>
      <c r="M24" s="4"/>
    </row>
    <row r="25" spans="1:13" x14ac:dyDescent="0.25">
      <c r="A25" s="17"/>
      <c r="B25" s="18">
        <v>455</v>
      </c>
      <c r="C25" s="19" t="s">
        <v>230</v>
      </c>
      <c r="D25" s="20">
        <v>2.1184270000000001</v>
      </c>
      <c r="E25" s="21">
        <v>8.3840570000000003</v>
      </c>
      <c r="F25" s="21">
        <f t="shared" si="0"/>
        <v>0.4552272069377068</v>
      </c>
      <c r="G25" s="21">
        <v>0.13047410457511432</v>
      </c>
      <c r="H25" s="21">
        <v>0.19258358130173292</v>
      </c>
      <c r="I25" s="21">
        <v>0.13216952106085955</v>
      </c>
      <c r="J25" s="22">
        <f t="shared" si="1"/>
        <v>1.5562168121604412E-2</v>
      </c>
      <c r="K25" s="22">
        <f t="shared" si="2"/>
        <v>3.8532381862008719E-2</v>
      </c>
      <c r="L25" s="23">
        <f t="shared" si="3"/>
        <v>5.4296769086577865E-2</v>
      </c>
      <c r="M25" s="4"/>
    </row>
    <row r="26" spans="1:13" x14ac:dyDescent="0.25">
      <c r="A26" s="17"/>
      <c r="B26" s="18">
        <v>456</v>
      </c>
      <c r="C26" s="19" t="s">
        <v>231</v>
      </c>
      <c r="D26" s="20">
        <v>4.9274000000000005E-2</v>
      </c>
      <c r="E26" s="21">
        <v>6.3661620000000001</v>
      </c>
      <c r="F26" s="21">
        <f t="shared" si="0"/>
        <v>4.3570141712771147</v>
      </c>
      <c r="G26" s="21">
        <v>3.6563461069672485</v>
      </c>
      <c r="H26" s="21">
        <v>0.27377000098931603</v>
      </c>
      <c r="I26" s="21">
        <v>0.42689806332055014</v>
      </c>
      <c r="J26" s="22">
        <f t="shared" si="1"/>
        <v>0.57434072632258626</v>
      </c>
      <c r="K26" s="22">
        <f t="shared" si="2"/>
        <v>0.6173446588315793</v>
      </c>
      <c r="L26" s="23">
        <f t="shared" si="3"/>
        <v>0.68440202609941669</v>
      </c>
      <c r="M26" s="4"/>
    </row>
    <row r="27" spans="1:13" x14ac:dyDescent="0.25">
      <c r="A27" s="17"/>
      <c r="B27" s="18">
        <v>457</v>
      </c>
      <c r="C27" s="19" t="s">
        <v>232</v>
      </c>
      <c r="D27" s="20">
        <v>67.426179000000005</v>
      </c>
      <c r="E27" s="21">
        <v>59.348746000000006</v>
      </c>
      <c r="F27" s="21">
        <f t="shared" si="0"/>
        <v>0.91597085983630677</v>
      </c>
      <c r="G27" s="21">
        <v>0.58420486540853744</v>
      </c>
      <c r="H27" s="21">
        <v>0.32041899449359335</v>
      </c>
      <c r="I27" s="21">
        <v>1.1346999934175983E-2</v>
      </c>
      <c r="J27" s="22">
        <f t="shared" si="1"/>
        <v>9.8435924056177598E-3</v>
      </c>
      <c r="K27" s="22">
        <f t="shared" si="2"/>
        <v>1.5242510092835504E-2</v>
      </c>
      <c r="L27" s="23">
        <f t="shared" si="3"/>
        <v>1.5433701999976658E-2</v>
      </c>
      <c r="M27" s="4"/>
    </row>
    <row r="28" spans="1:13" x14ac:dyDescent="0.25">
      <c r="A28" s="17"/>
      <c r="B28" s="18">
        <v>458</v>
      </c>
      <c r="C28" s="19" t="s">
        <v>233</v>
      </c>
      <c r="D28" s="20">
        <v>14.488209999999999</v>
      </c>
      <c r="E28" s="21">
        <v>15.612505999999998</v>
      </c>
      <c r="F28" s="21">
        <f t="shared" si="0"/>
        <v>4.466288055195264</v>
      </c>
      <c r="G28" s="21">
        <v>1.7762257989816135</v>
      </c>
      <c r="H28" s="21">
        <v>1.6622478605459037</v>
      </c>
      <c r="I28" s="21">
        <v>1.0278143956677468</v>
      </c>
      <c r="J28" s="22">
        <f t="shared" si="1"/>
        <v>0.11376942298575346</v>
      </c>
      <c r="K28" s="22">
        <f t="shared" si="2"/>
        <v>0.2202384203745073</v>
      </c>
      <c r="L28" s="23">
        <f t="shared" si="3"/>
        <v>0.28607118262726461</v>
      </c>
      <c r="M28" s="4"/>
    </row>
    <row r="29" spans="1:13" x14ac:dyDescent="0.25">
      <c r="A29" s="17"/>
      <c r="B29" s="18">
        <v>459</v>
      </c>
      <c r="C29" s="19" t="s">
        <v>234</v>
      </c>
      <c r="D29" s="20">
        <v>0</v>
      </c>
      <c r="E29" s="21">
        <v>0.30321699999999996</v>
      </c>
      <c r="F29" s="21">
        <f t="shared" si="0"/>
        <v>5.4516280040843412E-2</v>
      </c>
      <c r="G29" s="21">
        <v>2.8101160190999508E-2</v>
      </c>
      <c r="H29" s="21">
        <v>1.3183229777496308E-2</v>
      </c>
      <c r="I29" s="21">
        <v>1.3231890072347596E-2</v>
      </c>
      <c r="J29" s="22">
        <f t="shared" si="1"/>
        <v>9.2676730496639409E-2</v>
      </c>
      <c r="K29" s="22">
        <f t="shared" si="2"/>
        <v>0.13615460204571583</v>
      </c>
      <c r="L29" s="23">
        <f t="shared" si="3"/>
        <v>0.17979295369601117</v>
      </c>
      <c r="M29" s="4"/>
    </row>
    <row r="30" spans="1:13" x14ac:dyDescent="0.25">
      <c r="A30" s="17"/>
      <c r="B30" s="18">
        <v>460</v>
      </c>
      <c r="C30" s="19" t="s">
        <v>235</v>
      </c>
      <c r="D30" s="20">
        <v>10.521921000000001</v>
      </c>
      <c r="E30" s="21">
        <v>10.517303</v>
      </c>
      <c r="F30" s="21">
        <f t="shared" si="0"/>
        <v>0.11835978951421566</v>
      </c>
      <c r="G30" s="21">
        <v>1.8448309972882271E-2</v>
      </c>
      <c r="H30" s="21">
        <v>3.4983659905265085E-2</v>
      </c>
      <c r="I30" s="21">
        <v>6.4927819636068307E-2</v>
      </c>
      <c r="J30" s="22">
        <f t="shared" si="1"/>
        <v>1.7540913267291311E-3</v>
      </c>
      <c r="K30" s="22">
        <f t="shared" si="2"/>
        <v>5.0803870420151782E-3</v>
      </c>
      <c r="L30" s="23">
        <f t="shared" si="3"/>
        <v>1.1253815689651203E-2</v>
      </c>
      <c r="M30" s="4"/>
    </row>
    <row r="31" spans="1:13" x14ac:dyDescent="0.25">
      <c r="A31" s="17"/>
      <c r="B31" s="18">
        <v>461</v>
      </c>
      <c r="C31" s="19" t="s">
        <v>236</v>
      </c>
      <c r="D31" s="20">
        <v>0</v>
      </c>
      <c r="E31" s="21">
        <v>1.9477999999999999E-2</v>
      </c>
      <c r="F31" s="21">
        <f t="shared" si="0"/>
        <v>1.7000000923871994E-2</v>
      </c>
      <c r="G31" s="21">
        <v>0</v>
      </c>
      <c r="H31" s="21">
        <v>1.7000000923871994E-2</v>
      </c>
      <c r="I31" s="21">
        <v>0</v>
      </c>
      <c r="J31" s="22">
        <f t="shared" si="1"/>
        <v>0</v>
      </c>
      <c r="K31" s="22">
        <f t="shared" si="2"/>
        <v>0.87277959358619961</v>
      </c>
      <c r="L31" s="23">
        <f t="shared" si="3"/>
        <v>0.87277959358619961</v>
      </c>
      <c r="M31" s="4"/>
    </row>
    <row r="32" spans="1:13" x14ac:dyDescent="0.25">
      <c r="A32" s="17"/>
      <c r="B32" s="18">
        <v>462</v>
      </c>
      <c r="C32" s="19" t="s">
        <v>237</v>
      </c>
      <c r="D32" s="20">
        <v>2</v>
      </c>
      <c r="E32" s="21">
        <v>0.16381299999999999</v>
      </c>
      <c r="F32" s="21">
        <f t="shared" si="0"/>
        <v>2.2545000072568655E-2</v>
      </c>
      <c r="G32" s="21">
        <v>0</v>
      </c>
      <c r="H32" s="21">
        <v>1.8050000071525574E-2</v>
      </c>
      <c r="I32" s="21">
        <v>4.4950000010430813E-3</v>
      </c>
      <c r="J32" s="22">
        <f t="shared" si="1"/>
        <v>0</v>
      </c>
      <c r="K32" s="22">
        <f t="shared" si="2"/>
        <v>0.11018661566252724</v>
      </c>
      <c r="L32" s="23">
        <f t="shared" si="3"/>
        <v>0.13762644034703386</v>
      </c>
      <c r="M32" s="4"/>
    </row>
    <row r="33" spans="1:13" x14ac:dyDescent="0.25">
      <c r="A33" s="17"/>
      <c r="B33" s="18">
        <v>463</v>
      </c>
      <c r="C33" s="19" t="s">
        <v>238</v>
      </c>
      <c r="D33" s="20">
        <v>13.074403</v>
      </c>
      <c r="E33" s="21">
        <v>19.355289999999997</v>
      </c>
      <c r="F33" s="21">
        <f t="shared" si="0"/>
        <v>2.7535923421382904</v>
      </c>
      <c r="G33" s="21">
        <v>0.27628112118691206</v>
      </c>
      <c r="H33" s="21">
        <v>0.69057220360264182</v>
      </c>
      <c r="I33" s="21">
        <v>1.7867390173487365</v>
      </c>
      <c r="J33" s="22">
        <f t="shared" si="1"/>
        <v>1.4274191768085732E-2</v>
      </c>
      <c r="K33" s="22">
        <f t="shared" si="2"/>
        <v>4.9952923711789082E-2</v>
      </c>
      <c r="L33" s="23">
        <f t="shared" si="3"/>
        <v>0.14226562051709329</v>
      </c>
      <c r="M33" s="4"/>
    </row>
    <row r="34" spans="1:13" x14ac:dyDescent="0.25">
      <c r="A34" s="17"/>
      <c r="B34" s="18">
        <v>465</v>
      </c>
      <c r="C34" s="19" t="s">
        <v>240</v>
      </c>
      <c r="D34" s="20">
        <v>0</v>
      </c>
      <c r="E34" s="21">
        <v>2.5000000000000001E-2</v>
      </c>
      <c r="F34" s="21">
        <f t="shared" si="0"/>
        <v>0</v>
      </c>
      <c r="G34" s="21">
        <v>0</v>
      </c>
      <c r="H34" s="21">
        <v>0</v>
      </c>
      <c r="I34" s="21">
        <v>0</v>
      </c>
      <c r="J34" s="22">
        <f t="shared" si="1"/>
        <v>0</v>
      </c>
      <c r="K34" s="22">
        <f t="shared" si="2"/>
        <v>0</v>
      </c>
      <c r="L34" s="23">
        <f t="shared" si="3"/>
        <v>0</v>
      </c>
      <c r="M34" s="4"/>
    </row>
    <row r="35" spans="1:13" ht="15.75" thickBot="1" x14ac:dyDescent="0.3">
      <c r="A35" s="41" t="s">
        <v>241</v>
      </c>
      <c r="B35" s="58"/>
      <c r="C35" s="43"/>
      <c r="D35" s="44">
        <v>294.66245800000036</v>
      </c>
      <c r="E35" s="45">
        <v>329.90319199999993</v>
      </c>
      <c r="F35" s="45">
        <f t="shared" si="0"/>
        <v>63.088663223470277</v>
      </c>
      <c r="G35" s="45">
        <v>18.203074607059534</v>
      </c>
      <c r="H35" s="45">
        <v>27.433535774700431</v>
      </c>
      <c r="I35" s="45">
        <v>17.452052841710312</v>
      </c>
      <c r="J35" s="46">
        <f t="shared" si="1"/>
        <v>5.5177018739059482E-2</v>
      </c>
      <c r="K35" s="46">
        <f t="shared" si="2"/>
        <v>0.13833333986583549</v>
      </c>
      <c r="L35" s="47">
        <f t="shared" si="3"/>
        <v>0.19123386724754785</v>
      </c>
      <c r="M35" s="4"/>
    </row>
    <row r="36" spans="1:13" x14ac:dyDescent="0.25">
      <c r="D36" s="5"/>
      <c r="E36" s="5"/>
      <c r="F36" s="5"/>
      <c r="G36" s="5"/>
      <c r="H36" s="5"/>
      <c r="I36" s="5"/>
      <c r="J36" s="4"/>
      <c r="K36" s="4"/>
      <c r="L36" s="4"/>
      <c r="M36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42</v>
      </c>
      <c r="B1" s="51" t="s">
        <v>28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755</v>
      </c>
      <c r="N2" s="72" t="s">
        <v>774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1063.0552709999999</v>
      </c>
      <c r="E6" s="14">
        <f ca="1">SUM(E7:OFFSET(E7,50,0))</f>
        <v>1750.3542050000003</v>
      </c>
      <c r="F6" s="14">
        <f ca="1">SUM(F7:OFFSET(F7,50,0))</f>
        <v>524.63177071250379</v>
      </c>
      <c r="G6" s="14">
        <f ca="1">SUM(G7:OFFSET(G7,50,0))</f>
        <v>210.62229253751138</v>
      </c>
      <c r="H6" s="14">
        <f ca="1">SUM(H7:OFFSET(H7,50,0))</f>
        <v>140.21570922332103</v>
      </c>
      <c r="I6" s="14">
        <f ca="1">SUM(I7:OFFSET(I7,50,0))</f>
        <v>173.79376895167144</v>
      </c>
      <c r="J6" s="15">
        <f ca="1">IFERROR(G6/E6,0)</f>
        <v>0.12033124034887062</v>
      </c>
      <c r="K6" s="15">
        <f ca="1">IFERROR(SUM(G6,H6)/E6,0)</f>
        <v>0.20043828886669962</v>
      </c>
      <c r="L6" s="16">
        <f ca="1">IFERROR(SUM(G6,H6,I6)/E6,0)</f>
        <v>0.29972891727506301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</v>
      </c>
      <c r="C7" s="19" t="s">
        <v>258</v>
      </c>
      <c r="D7" s="20">
        <v>6.8864619999999999</v>
      </c>
      <c r="E7" s="21">
        <v>16.411667999999995</v>
      </c>
      <c r="F7" s="21">
        <f t="shared" ref="F7:F30" si="0">SUM(G7,H7,I7)</f>
        <v>1.9133360396372154</v>
      </c>
      <c r="G7" s="21">
        <v>1.3572232168953633</v>
      </c>
      <c r="H7" s="21">
        <v>0.33425096929568099</v>
      </c>
      <c r="I7" s="21">
        <v>0.22186185344617115</v>
      </c>
      <c r="J7" s="22">
        <f t="shared" ref="J7:J30" si="1">IFERROR(G7/E7,0)</f>
        <v>8.269867614281276E-2</v>
      </c>
      <c r="K7" s="22">
        <f t="shared" ref="K7:K30" si="2">IFERROR(SUM(G7,H7)/E7,0)</f>
        <v>0.10306534266907208</v>
      </c>
      <c r="L7" s="23">
        <f t="shared" ref="L7:L30" si="3">IFERROR(SUM(G7,H7,I7)/E7,0)</f>
        <v>0.11658388651520467</v>
      </c>
      <c r="M7" s="4"/>
      <c r="N7" t="s">
        <v>271</v>
      </c>
      <c r="O7" s="5">
        <v>103.13461216865107</v>
      </c>
      <c r="P7" s="71">
        <v>0.91451642846603243</v>
      </c>
    </row>
    <row r="8" spans="1:16" x14ac:dyDescent="0.25">
      <c r="A8" s="17"/>
      <c r="B8" s="55">
        <v>2</v>
      </c>
      <c r="C8" s="19" t="s">
        <v>259</v>
      </c>
      <c r="D8" s="20">
        <v>64.540112000000008</v>
      </c>
      <c r="E8" s="21">
        <v>130.24424600000003</v>
      </c>
      <c r="F8" s="21">
        <f t="shared" si="0"/>
        <v>18.015963484530175</v>
      </c>
      <c r="G8" s="21">
        <v>2.1994272953525069</v>
      </c>
      <c r="H8" s="21">
        <v>11.300684944308159</v>
      </c>
      <c r="I8" s="21">
        <v>4.5158512448695092</v>
      </c>
      <c r="J8" s="22">
        <f t="shared" si="1"/>
        <v>1.6886944052426748E-2</v>
      </c>
      <c r="K8" s="22">
        <f t="shared" si="2"/>
        <v>0.10365227374160285</v>
      </c>
      <c r="L8" s="23">
        <f t="shared" si="3"/>
        <v>0.13832444839467359</v>
      </c>
      <c r="M8" s="4"/>
      <c r="N8" t="s">
        <v>273</v>
      </c>
      <c r="O8" s="5">
        <v>0.1888531954609789</v>
      </c>
      <c r="P8" s="71">
        <v>0.63836261310498543</v>
      </c>
    </row>
    <row r="9" spans="1:16" x14ac:dyDescent="0.25">
      <c r="A9" s="17"/>
      <c r="B9" s="55">
        <v>3</v>
      </c>
      <c r="C9" s="19" t="s">
        <v>260</v>
      </c>
      <c r="D9" s="20">
        <v>51.195388000000008</v>
      </c>
      <c r="E9" s="21">
        <v>110.68930699999997</v>
      </c>
      <c r="F9" s="21">
        <f t="shared" si="0"/>
        <v>15.515844970024773</v>
      </c>
      <c r="G9" s="21">
        <v>0.8245105822570622</v>
      </c>
      <c r="H9" s="21">
        <v>7.9586250583961373</v>
      </c>
      <c r="I9" s="21">
        <v>6.7327093293715734</v>
      </c>
      <c r="J9" s="22">
        <f t="shared" si="1"/>
        <v>7.4488729273285851E-3</v>
      </c>
      <c r="K9" s="22">
        <f t="shared" si="2"/>
        <v>7.9349450084218176E-2</v>
      </c>
      <c r="L9" s="23">
        <f t="shared" si="3"/>
        <v>0.14017474126949567</v>
      </c>
      <c r="M9" s="4"/>
      <c r="N9" t="s">
        <v>276</v>
      </c>
      <c r="O9" s="5">
        <v>5.252200171315053</v>
      </c>
      <c r="P9" s="71">
        <v>0.63700233315832844</v>
      </c>
    </row>
    <row r="10" spans="1:16" x14ac:dyDescent="0.25">
      <c r="A10" s="17"/>
      <c r="B10" s="55">
        <v>4</v>
      </c>
      <c r="C10" s="19" t="s">
        <v>261</v>
      </c>
      <c r="D10" s="20">
        <v>212.509816</v>
      </c>
      <c r="E10" s="21">
        <v>280.76971200000008</v>
      </c>
      <c r="F10" s="21">
        <f t="shared" si="0"/>
        <v>29.040897057617258</v>
      </c>
      <c r="G10" s="21">
        <v>8.1233583189314231</v>
      </c>
      <c r="H10" s="21">
        <v>12.247252015426056</v>
      </c>
      <c r="I10" s="21">
        <v>8.6702867232597782</v>
      </c>
      <c r="J10" s="22">
        <f t="shared" si="1"/>
        <v>2.8932459491682709E-2</v>
      </c>
      <c r="K10" s="22">
        <f t="shared" si="2"/>
        <v>7.2552734371709837E-2</v>
      </c>
      <c r="L10" s="23">
        <f t="shared" si="3"/>
        <v>0.10343315470444066</v>
      </c>
      <c r="M10" s="4"/>
      <c r="N10" t="s">
        <v>270</v>
      </c>
      <c r="O10" s="5">
        <v>174.3346825674962</v>
      </c>
      <c r="P10" s="71">
        <v>0.55436374213011763</v>
      </c>
    </row>
    <row r="11" spans="1:16" x14ac:dyDescent="0.25">
      <c r="A11" s="17"/>
      <c r="B11" s="55">
        <v>5</v>
      </c>
      <c r="C11" s="19" t="s">
        <v>262</v>
      </c>
      <c r="D11" s="20">
        <v>36.407490000000017</v>
      </c>
      <c r="E11" s="21">
        <v>161.93873000000022</v>
      </c>
      <c r="F11" s="21">
        <f t="shared" si="0"/>
        <v>46.343366261411575</v>
      </c>
      <c r="G11" s="21">
        <v>4.9797653378045652</v>
      </c>
      <c r="H11" s="21">
        <v>11.821558223789907</v>
      </c>
      <c r="I11" s="21">
        <v>29.542042699817102</v>
      </c>
      <c r="J11" s="22">
        <f t="shared" si="1"/>
        <v>3.0750922511276695E-2</v>
      </c>
      <c r="K11" s="22">
        <f t="shared" si="2"/>
        <v>0.10375111353284325</v>
      </c>
      <c r="L11" s="23">
        <f t="shared" si="3"/>
        <v>0.28617839760390557</v>
      </c>
      <c r="M11" s="4"/>
      <c r="N11" t="s">
        <v>280</v>
      </c>
      <c r="O11" s="5">
        <v>10.934295249740899</v>
      </c>
      <c r="P11" s="71">
        <v>0.35438995590375222</v>
      </c>
    </row>
    <row r="12" spans="1:16" x14ac:dyDescent="0.25">
      <c r="A12" s="17"/>
      <c r="B12" s="55">
        <v>6</v>
      </c>
      <c r="C12" s="19" t="s">
        <v>263</v>
      </c>
      <c r="D12" s="20">
        <v>50.899951999999978</v>
      </c>
      <c r="E12" s="21">
        <v>75.973476000000005</v>
      </c>
      <c r="F12" s="21">
        <f t="shared" si="0"/>
        <v>22.583073463494657</v>
      </c>
      <c r="G12" s="21">
        <v>3.0868864395306446</v>
      </c>
      <c r="H12" s="21">
        <v>12.640654431394069</v>
      </c>
      <c r="I12" s="21">
        <v>6.8555325925699435</v>
      </c>
      <c r="J12" s="22">
        <f t="shared" si="1"/>
        <v>4.0631107092304747E-2</v>
      </c>
      <c r="K12" s="22">
        <f t="shared" si="2"/>
        <v>0.20701357498667972</v>
      </c>
      <c r="L12" s="23">
        <f t="shared" si="3"/>
        <v>0.2972494435228244</v>
      </c>
      <c r="M12" s="4"/>
      <c r="N12" t="s">
        <v>278</v>
      </c>
      <c r="O12" s="5">
        <v>10.650968889782462</v>
      </c>
      <c r="P12" s="71">
        <v>0.32697058032190257</v>
      </c>
    </row>
    <row r="13" spans="1:16" x14ac:dyDescent="0.25">
      <c r="A13" s="17"/>
      <c r="B13" s="55">
        <v>8</v>
      </c>
      <c r="C13" s="19" t="s">
        <v>265</v>
      </c>
      <c r="D13" s="20">
        <v>112.515404</v>
      </c>
      <c r="E13" s="21">
        <v>110.47233399999998</v>
      </c>
      <c r="F13" s="21">
        <f t="shared" si="0"/>
        <v>30.309544302031711</v>
      </c>
      <c r="G13" s="21">
        <v>3.4459933798934799</v>
      </c>
      <c r="H13" s="21">
        <v>18.926288358219608</v>
      </c>
      <c r="I13" s="21">
        <v>7.9372625639186225</v>
      </c>
      <c r="J13" s="22">
        <f t="shared" si="1"/>
        <v>3.1193270343084094E-2</v>
      </c>
      <c r="K13" s="22">
        <f t="shared" si="2"/>
        <v>0.20251479196694708</v>
      </c>
      <c r="L13" s="23">
        <f t="shared" si="3"/>
        <v>0.27436321117314055</v>
      </c>
      <c r="M13" s="4"/>
      <c r="N13" t="s">
        <v>263</v>
      </c>
      <c r="O13" s="5">
        <v>22.583073463494657</v>
      </c>
      <c r="P13" s="71">
        <v>0.2972494435228244</v>
      </c>
    </row>
    <row r="14" spans="1:16" x14ac:dyDescent="0.25">
      <c r="A14" s="17"/>
      <c r="B14" s="55">
        <v>9</v>
      </c>
      <c r="C14" s="19" t="s">
        <v>266</v>
      </c>
      <c r="D14" s="20">
        <v>25.963860000000015</v>
      </c>
      <c r="E14" s="21">
        <v>44.159428000000013</v>
      </c>
      <c r="F14" s="21">
        <f t="shared" si="0"/>
        <v>9.0662890163075645</v>
      </c>
      <c r="G14" s="21">
        <v>2.6372071102960035</v>
      </c>
      <c r="H14" s="21">
        <v>1.6270544015278574</v>
      </c>
      <c r="I14" s="21">
        <v>4.8020275044837035</v>
      </c>
      <c r="J14" s="22">
        <f t="shared" si="1"/>
        <v>5.9720137459570416E-2</v>
      </c>
      <c r="K14" s="22">
        <f t="shared" si="2"/>
        <v>9.6565143729304193E-2</v>
      </c>
      <c r="L14" s="23">
        <f t="shared" si="3"/>
        <v>0.20530811713203265</v>
      </c>
      <c r="M14" s="4"/>
      <c r="N14" t="s">
        <v>262</v>
      </c>
      <c r="O14" s="5">
        <v>46.343366261411575</v>
      </c>
      <c r="P14" s="71">
        <v>0.28617839760390557</v>
      </c>
    </row>
    <row r="15" spans="1:16" x14ac:dyDescent="0.25">
      <c r="A15" s="17"/>
      <c r="B15" s="55">
        <v>10</v>
      </c>
      <c r="C15" s="19" t="s">
        <v>267</v>
      </c>
      <c r="D15" s="20">
        <v>9.7021319999999989</v>
      </c>
      <c r="E15" s="21">
        <v>18.228918</v>
      </c>
      <c r="F15" s="21">
        <f t="shared" si="0"/>
        <v>4.3255459917781991</v>
      </c>
      <c r="G15" s="21">
        <v>3.2047994544700487</v>
      </c>
      <c r="H15" s="21">
        <v>0.47779897606960731</v>
      </c>
      <c r="I15" s="21">
        <v>0.64294756123854313</v>
      </c>
      <c r="J15" s="22">
        <f t="shared" si="1"/>
        <v>0.17580853973176294</v>
      </c>
      <c r="K15" s="22">
        <f t="shared" si="2"/>
        <v>0.20201958396760883</v>
      </c>
      <c r="L15" s="23">
        <f t="shared" si="3"/>
        <v>0.23729033131742647</v>
      </c>
      <c r="M15" s="4"/>
      <c r="N15" t="s">
        <v>265</v>
      </c>
      <c r="O15" s="5">
        <v>30.309544302031711</v>
      </c>
      <c r="P15" s="71">
        <v>0.27436321117314055</v>
      </c>
    </row>
    <row r="16" spans="1:16" x14ac:dyDescent="0.25">
      <c r="A16" s="17"/>
      <c r="B16" s="55">
        <v>11</v>
      </c>
      <c r="C16" s="19" t="s">
        <v>268</v>
      </c>
      <c r="D16" s="20">
        <v>17.809153999999999</v>
      </c>
      <c r="E16" s="21">
        <v>21.226983000000001</v>
      </c>
      <c r="F16" s="21">
        <f t="shared" si="0"/>
        <v>2.9569477711753507</v>
      </c>
      <c r="G16" s="21">
        <v>1.5818392396904528</v>
      </c>
      <c r="H16" s="21">
        <v>0.69696729863790097</v>
      </c>
      <c r="I16" s="21">
        <v>0.6781412328469969</v>
      </c>
      <c r="J16" s="22">
        <f t="shared" si="1"/>
        <v>7.4520210417582791E-2</v>
      </c>
      <c r="K16" s="22">
        <f t="shared" si="2"/>
        <v>0.10735423580111944</v>
      </c>
      <c r="L16" s="23">
        <f t="shared" si="3"/>
        <v>0.13930136803592627</v>
      </c>
      <c r="M16" s="4"/>
      <c r="N16" t="s">
        <v>267</v>
      </c>
      <c r="O16" s="5">
        <v>4.3255459917781991</v>
      </c>
      <c r="P16" s="71">
        <v>0.23729033131742647</v>
      </c>
    </row>
    <row r="17" spans="1:16" x14ac:dyDescent="0.25">
      <c r="A17" s="17"/>
      <c r="B17" s="55">
        <v>12</v>
      </c>
      <c r="C17" s="19" t="s">
        <v>269</v>
      </c>
      <c r="D17" s="20">
        <v>11.390713999999996</v>
      </c>
      <c r="E17" s="21">
        <v>45.398710000000001</v>
      </c>
      <c r="F17" s="21">
        <f t="shared" si="0"/>
        <v>5.7099033538797812</v>
      </c>
      <c r="G17" s="21">
        <v>0.49170619493816048</v>
      </c>
      <c r="H17" s="21">
        <v>2.6402730984264053</v>
      </c>
      <c r="I17" s="21">
        <v>2.5779240605152154</v>
      </c>
      <c r="J17" s="22">
        <f t="shared" si="1"/>
        <v>1.0830840676709988E-2</v>
      </c>
      <c r="K17" s="22">
        <f t="shared" si="2"/>
        <v>6.8988288287587157E-2</v>
      </c>
      <c r="L17" s="23">
        <f t="shared" si="3"/>
        <v>0.1257723700492763</v>
      </c>
      <c r="M17" s="4"/>
      <c r="N17" t="s">
        <v>279</v>
      </c>
      <c r="O17" s="5">
        <v>1.0514643836650066</v>
      </c>
      <c r="P17" s="71">
        <v>0.23091694672984095</v>
      </c>
    </row>
    <row r="18" spans="1:16" x14ac:dyDescent="0.25">
      <c r="A18" s="17"/>
      <c r="B18" s="55">
        <v>13</v>
      </c>
      <c r="C18" s="19" t="s">
        <v>270</v>
      </c>
      <c r="D18" s="20">
        <v>205.09142</v>
      </c>
      <c r="E18" s="21">
        <v>314.47706499999993</v>
      </c>
      <c r="F18" s="21">
        <f t="shared" si="0"/>
        <v>174.3346825674962</v>
      </c>
      <c r="G18" s="21">
        <v>164.11646800934977</v>
      </c>
      <c r="H18" s="21">
        <v>9.459524187957868</v>
      </c>
      <c r="I18" s="21">
        <v>0.75869037018856034</v>
      </c>
      <c r="J18" s="22">
        <f t="shared" si="1"/>
        <v>0.52187102423303844</v>
      </c>
      <c r="K18" s="22">
        <f t="shared" si="2"/>
        <v>0.55195119617803501</v>
      </c>
      <c r="L18" s="23">
        <f t="shared" si="3"/>
        <v>0.55436374213011763</v>
      </c>
      <c r="M18" s="4"/>
      <c r="N18" t="s">
        <v>266</v>
      </c>
      <c r="O18" s="5">
        <v>9.0662890163075645</v>
      </c>
      <c r="P18" s="71">
        <v>0.20530811713203265</v>
      </c>
    </row>
    <row r="19" spans="1:16" x14ac:dyDescent="0.25">
      <c r="A19" s="17"/>
      <c r="B19" s="55">
        <v>14</v>
      </c>
      <c r="C19" s="19" t="s">
        <v>271</v>
      </c>
      <c r="D19" s="20">
        <v>6.9520980000000003</v>
      </c>
      <c r="E19" s="21">
        <v>112.77502399999999</v>
      </c>
      <c r="F19" s="21">
        <f t="shared" si="0"/>
        <v>103.13461216865107</v>
      </c>
      <c r="G19" s="21">
        <v>1.2022858067211928</v>
      </c>
      <c r="H19" s="21">
        <v>19.609074925603636</v>
      </c>
      <c r="I19" s="21">
        <v>82.323251436326245</v>
      </c>
      <c r="J19" s="22">
        <f t="shared" si="1"/>
        <v>1.0660922641179779E-2</v>
      </c>
      <c r="K19" s="22">
        <f t="shared" si="2"/>
        <v>0.18453873911234842</v>
      </c>
      <c r="L19" s="23">
        <f t="shared" si="3"/>
        <v>0.91451642846603243</v>
      </c>
      <c r="M19" s="4"/>
      <c r="N19" t="s">
        <v>272</v>
      </c>
      <c r="O19" s="5">
        <v>15.992938931300159</v>
      </c>
      <c r="P19" s="71">
        <v>0.18229385372262855</v>
      </c>
    </row>
    <row r="20" spans="1:16" x14ac:dyDescent="0.25">
      <c r="A20" s="17"/>
      <c r="B20" s="55">
        <v>15</v>
      </c>
      <c r="C20" s="19" t="s">
        <v>272</v>
      </c>
      <c r="D20" s="20">
        <v>56.943555999999994</v>
      </c>
      <c r="E20" s="21">
        <v>87.731640999999996</v>
      </c>
      <c r="F20" s="21">
        <f t="shared" si="0"/>
        <v>15.992938931300159</v>
      </c>
      <c r="G20" s="21">
        <v>3.2694746282941196</v>
      </c>
      <c r="H20" s="21">
        <v>6.2293761903038103</v>
      </c>
      <c r="I20" s="21">
        <v>6.4940881127022294</v>
      </c>
      <c r="J20" s="22">
        <f t="shared" si="1"/>
        <v>3.7266767052654581E-2</v>
      </c>
      <c r="K20" s="22">
        <f t="shared" si="2"/>
        <v>0.10827166470758173</v>
      </c>
      <c r="L20" s="23">
        <f t="shared" si="3"/>
        <v>0.18229385372262855</v>
      </c>
      <c r="M20" s="4"/>
      <c r="N20" t="s">
        <v>275</v>
      </c>
      <c r="O20" s="5">
        <v>10.149571669153374</v>
      </c>
      <c r="P20" s="71">
        <v>0.17444319411497278</v>
      </c>
    </row>
    <row r="21" spans="1:16" x14ac:dyDescent="0.25">
      <c r="A21" s="17"/>
      <c r="B21" s="55">
        <v>16</v>
      </c>
      <c r="C21" s="19" t="s">
        <v>273</v>
      </c>
      <c r="D21" s="20">
        <v>0.63802300000000001</v>
      </c>
      <c r="E21" s="21">
        <v>0.29583999999999999</v>
      </c>
      <c r="F21" s="21">
        <f t="shared" si="0"/>
        <v>0.1888531954609789</v>
      </c>
      <c r="G21" s="21">
        <v>0.13942659672466107</v>
      </c>
      <c r="H21" s="21">
        <v>3.9713299032882787E-2</v>
      </c>
      <c r="I21" s="21">
        <v>9.713299703435041E-3</v>
      </c>
      <c r="J21" s="22">
        <f t="shared" si="1"/>
        <v>0.47129055139487924</v>
      </c>
      <c r="K21" s="22">
        <f t="shared" si="2"/>
        <v>0.60552966386406115</v>
      </c>
      <c r="L21" s="23">
        <f t="shared" si="3"/>
        <v>0.63836261310498543</v>
      </c>
      <c r="M21" s="4"/>
      <c r="N21" t="s">
        <v>260</v>
      </c>
      <c r="O21" s="5">
        <v>15.515844970024773</v>
      </c>
      <c r="P21" s="71">
        <v>0.14017474126949567</v>
      </c>
    </row>
    <row r="22" spans="1:16" x14ac:dyDescent="0.25">
      <c r="A22" s="17"/>
      <c r="B22" s="55">
        <v>17</v>
      </c>
      <c r="C22" s="19" t="s">
        <v>274</v>
      </c>
      <c r="D22" s="20">
        <v>1.5521769999999999</v>
      </c>
      <c r="E22" s="21">
        <v>1.2355240000000001</v>
      </c>
      <c r="F22" s="21">
        <f t="shared" si="0"/>
        <v>1.1285139247775078E-2</v>
      </c>
      <c r="G22" s="21">
        <v>0</v>
      </c>
      <c r="H22" s="21">
        <v>0</v>
      </c>
      <c r="I22" s="21">
        <v>1.1285139247775078E-2</v>
      </c>
      <c r="J22" s="22">
        <f t="shared" si="1"/>
        <v>0</v>
      </c>
      <c r="K22" s="22">
        <f t="shared" si="2"/>
        <v>0</v>
      </c>
      <c r="L22" s="23">
        <f t="shared" si="3"/>
        <v>9.1338891415909985E-3</v>
      </c>
      <c r="M22" s="4"/>
      <c r="N22" t="s">
        <v>268</v>
      </c>
      <c r="O22" s="5">
        <v>2.9569477711753507</v>
      </c>
      <c r="P22" s="71">
        <v>0.13930136803592627</v>
      </c>
    </row>
    <row r="23" spans="1:16" x14ac:dyDescent="0.25">
      <c r="A23" s="17"/>
      <c r="B23" s="55">
        <v>18</v>
      </c>
      <c r="C23" s="19" t="s">
        <v>275</v>
      </c>
      <c r="D23" s="20">
        <v>44.43875700000001</v>
      </c>
      <c r="E23" s="21">
        <v>58.182675000000003</v>
      </c>
      <c r="F23" s="21">
        <f t="shared" si="0"/>
        <v>10.149571669153374</v>
      </c>
      <c r="G23" s="21">
        <v>1.2711432582873385</v>
      </c>
      <c r="H23" s="21">
        <v>7.7807344711181941</v>
      </c>
      <c r="I23" s="21">
        <v>1.0976939397478418</v>
      </c>
      <c r="J23" s="22">
        <f t="shared" si="1"/>
        <v>2.1847453013931355E-2</v>
      </c>
      <c r="K23" s="22">
        <f t="shared" si="2"/>
        <v>0.1555768573618441</v>
      </c>
      <c r="L23" s="23">
        <f t="shared" si="3"/>
        <v>0.17444319411497278</v>
      </c>
      <c r="M23" s="4"/>
      <c r="N23" t="s">
        <v>259</v>
      </c>
      <c r="O23" s="5">
        <v>18.015963484530175</v>
      </c>
      <c r="P23" s="71">
        <v>0.13832444839467359</v>
      </c>
    </row>
    <row r="24" spans="1:16" x14ac:dyDescent="0.25">
      <c r="A24" s="17"/>
      <c r="B24" s="55">
        <v>19</v>
      </c>
      <c r="C24" s="19" t="s">
        <v>276</v>
      </c>
      <c r="D24" s="20">
        <v>0.5590170000000001</v>
      </c>
      <c r="E24" s="21">
        <v>8.2451819999999998</v>
      </c>
      <c r="F24" s="21">
        <f t="shared" si="0"/>
        <v>5.252200171315053</v>
      </c>
      <c r="G24" s="21">
        <v>3.6653461065798183</v>
      </c>
      <c r="H24" s="21">
        <v>0.27377000098931603</v>
      </c>
      <c r="I24" s="21">
        <v>1.3130840637459187</v>
      </c>
      <c r="J24" s="22">
        <f t="shared" si="1"/>
        <v>0.44454399024543284</v>
      </c>
      <c r="K24" s="22">
        <f t="shared" si="2"/>
        <v>0.47774762371153656</v>
      </c>
      <c r="L24" s="23">
        <f t="shared" si="3"/>
        <v>0.63700233315832844</v>
      </c>
      <c r="M24" s="4"/>
      <c r="N24" t="s">
        <v>269</v>
      </c>
      <c r="O24" s="5">
        <v>5.7099033538797812</v>
      </c>
      <c r="P24" s="71">
        <v>0.1257723700492763</v>
      </c>
    </row>
    <row r="25" spans="1:16" x14ac:dyDescent="0.25">
      <c r="A25" s="17"/>
      <c r="B25" s="55">
        <v>20</v>
      </c>
      <c r="C25" s="19" t="s">
        <v>277</v>
      </c>
      <c r="D25" s="20">
        <v>92.41877300000003</v>
      </c>
      <c r="E25" s="21">
        <v>79.734709999999964</v>
      </c>
      <c r="F25" s="21">
        <f t="shared" si="0"/>
        <v>6.8489220307146752</v>
      </c>
      <c r="G25" s="21">
        <v>1.4144390995861613</v>
      </c>
      <c r="H25" s="21">
        <v>1.6125017085123545</v>
      </c>
      <c r="I25" s="21">
        <v>3.8219812226161594</v>
      </c>
      <c r="J25" s="22">
        <f t="shared" si="1"/>
        <v>1.7739314529220236E-2</v>
      </c>
      <c r="K25" s="22">
        <f t="shared" si="2"/>
        <v>3.7962648990615473E-2</v>
      </c>
      <c r="L25" s="23">
        <f t="shared" si="3"/>
        <v>8.5896368478855428E-2</v>
      </c>
      <c r="M25" s="4"/>
      <c r="N25" t="s">
        <v>258</v>
      </c>
      <c r="O25" s="5">
        <v>1.9133360396372154</v>
      </c>
      <c r="P25" s="71">
        <v>0.11658388651520467</v>
      </c>
    </row>
    <row r="26" spans="1:16" x14ac:dyDescent="0.25">
      <c r="A26" s="17"/>
      <c r="B26" s="55">
        <v>21</v>
      </c>
      <c r="C26" s="19" t="s">
        <v>278</v>
      </c>
      <c r="D26" s="20">
        <v>26.608280000000001</v>
      </c>
      <c r="E26" s="21">
        <v>32.574701000000005</v>
      </c>
      <c r="F26" s="21">
        <f t="shared" si="0"/>
        <v>10.650968889782462</v>
      </c>
      <c r="G26" s="21">
        <v>1.7927257988922065</v>
      </c>
      <c r="H26" s="21">
        <v>5.5202155934857728</v>
      </c>
      <c r="I26" s="21">
        <v>3.3380274974044823</v>
      </c>
      <c r="J26" s="22">
        <f t="shared" si="1"/>
        <v>5.5034297901681621E-2</v>
      </c>
      <c r="K26" s="22">
        <f t="shared" si="2"/>
        <v>0.22449757535389131</v>
      </c>
      <c r="L26" s="23">
        <f t="shared" si="3"/>
        <v>0.32697058032190257</v>
      </c>
      <c r="M26" s="4"/>
      <c r="N26" t="s">
        <v>261</v>
      </c>
      <c r="O26" s="5">
        <v>29.040897057617258</v>
      </c>
      <c r="P26" s="71">
        <v>0.10343315470444066</v>
      </c>
    </row>
    <row r="27" spans="1:16" x14ac:dyDescent="0.25">
      <c r="A27" s="17"/>
      <c r="B27" s="55">
        <v>22</v>
      </c>
      <c r="C27" s="19" t="s">
        <v>279</v>
      </c>
      <c r="D27" s="20">
        <v>1.4927449999999998</v>
      </c>
      <c r="E27" s="21">
        <v>4.5534310000000007</v>
      </c>
      <c r="F27" s="21">
        <f t="shared" si="0"/>
        <v>1.0514643836650066</v>
      </c>
      <c r="G27" s="21">
        <v>0.29597803864453454</v>
      </c>
      <c r="H27" s="21">
        <v>0.3179061866903794</v>
      </c>
      <c r="I27" s="21">
        <v>0.43758015833009267</v>
      </c>
      <c r="J27" s="22">
        <f t="shared" si="1"/>
        <v>6.5001103265764762E-2</v>
      </c>
      <c r="K27" s="22">
        <f t="shared" si="2"/>
        <v>0.13481794834157229</v>
      </c>
      <c r="L27" s="23">
        <f t="shared" si="3"/>
        <v>0.23091694672984095</v>
      </c>
      <c r="M27" s="4"/>
      <c r="N27" t="s">
        <v>282</v>
      </c>
      <c r="O27" s="5">
        <v>2.2545000072568655E-2</v>
      </c>
      <c r="P27" s="71">
        <v>0.10222959862047248</v>
      </c>
    </row>
    <row r="28" spans="1:16" x14ac:dyDescent="0.25">
      <c r="A28" s="17"/>
      <c r="B28" s="55">
        <v>23</v>
      </c>
      <c r="C28" s="19" t="s">
        <v>280</v>
      </c>
      <c r="D28" s="20">
        <v>20.600471000000006</v>
      </c>
      <c r="E28" s="21">
        <v>30.853852000000003</v>
      </c>
      <c r="F28" s="21">
        <f t="shared" si="0"/>
        <v>10.934295249740899</v>
      </c>
      <c r="G28" s="21">
        <v>1.4880297632771544</v>
      </c>
      <c r="H28" s="21">
        <v>8.5457407077774405</v>
      </c>
      <c r="I28" s="21">
        <v>0.90052477868630376</v>
      </c>
      <c r="J28" s="22">
        <f t="shared" si="1"/>
        <v>4.8228330234978578E-2</v>
      </c>
      <c r="K28" s="22">
        <f t="shared" si="2"/>
        <v>0.32520316980371183</v>
      </c>
      <c r="L28" s="23">
        <f t="shared" si="3"/>
        <v>0.35438995590375222</v>
      </c>
      <c r="M28" s="4"/>
      <c r="N28" t="s">
        <v>277</v>
      </c>
      <c r="O28" s="5">
        <v>6.8489220307146752</v>
      </c>
      <c r="P28" s="71">
        <v>8.5896368478855428E-2</v>
      </c>
    </row>
    <row r="29" spans="1:16" x14ac:dyDescent="0.25">
      <c r="A29" s="17"/>
      <c r="B29" s="55">
        <v>24</v>
      </c>
      <c r="C29" s="19" t="s">
        <v>281</v>
      </c>
      <c r="D29" s="20">
        <v>3.8827500000000006</v>
      </c>
      <c r="E29" s="21">
        <v>3.9605150000000009</v>
      </c>
      <c r="F29" s="21">
        <f t="shared" si="0"/>
        <v>0.27871960401535034</v>
      </c>
      <c r="G29" s="21">
        <v>3.4258861094713211E-2</v>
      </c>
      <c r="H29" s="21">
        <v>0.13769417628645897</v>
      </c>
      <c r="I29" s="21">
        <v>0.10676656663417816</v>
      </c>
      <c r="J29" s="22">
        <f t="shared" si="1"/>
        <v>8.6501025989582682E-3</v>
      </c>
      <c r="K29" s="22">
        <f t="shared" si="2"/>
        <v>4.3416837805480384E-2</v>
      </c>
      <c r="L29" s="23">
        <f t="shared" si="3"/>
        <v>7.0374586137244843E-2</v>
      </c>
      <c r="M29" s="4"/>
      <c r="N29" t="s">
        <v>281</v>
      </c>
      <c r="O29" s="5">
        <v>0.27871960401535034</v>
      </c>
      <c r="P29" s="71">
        <v>7.0374586137244843E-2</v>
      </c>
    </row>
    <row r="30" spans="1:16" ht="15.75" thickBot="1" x14ac:dyDescent="0.3">
      <c r="A30" s="24"/>
      <c r="B30" s="56">
        <v>25</v>
      </c>
      <c r="C30" s="26" t="s">
        <v>282</v>
      </c>
      <c r="D30" s="27">
        <v>2.0567199999999999</v>
      </c>
      <c r="E30" s="28">
        <v>0.22053299999999998</v>
      </c>
      <c r="F30" s="28">
        <f t="shared" si="0"/>
        <v>2.2545000072568655E-2</v>
      </c>
      <c r="G30" s="28">
        <v>0</v>
      </c>
      <c r="H30" s="28">
        <v>1.8050000071525574E-2</v>
      </c>
      <c r="I30" s="28">
        <v>4.4950000010430813E-3</v>
      </c>
      <c r="J30" s="29">
        <f t="shared" si="1"/>
        <v>0</v>
      </c>
      <c r="K30" s="29">
        <f t="shared" si="2"/>
        <v>8.1847161520160597E-2</v>
      </c>
      <c r="L30" s="30">
        <f t="shared" si="3"/>
        <v>0.10222959862047248</v>
      </c>
      <c r="M30" s="4"/>
      <c r="N30" t="s">
        <v>274</v>
      </c>
      <c r="O30" s="5">
        <v>1.1285139247775078E-2</v>
      </c>
      <c r="P30" s="71">
        <v>9.1338891415909985E-3</v>
      </c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workbookViewId="0"/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42</v>
      </c>
      <c r="B1" s="49" t="s">
        <v>28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756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1063.0552709999999</v>
      </c>
      <c r="E6" s="14">
        <v>1750.3542050000003</v>
      </c>
      <c r="F6" s="14">
        <v>524.63177071250379</v>
      </c>
      <c r="G6" s="14">
        <v>210.62229253751138</v>
      </c>
      <c r="H6" s="14">
        <v>140.21570922332103</v>
      </c>
      <c r="I6" s="14">
        <v>173.79376895167144</v>
      </c>
      <c r="J6" s="15">
        <v>0.12033124034887062</v>
      </c>
      <c r="K6" s="15">
        <v>0.20043828886669962</v>
      </c>
      <c r="L6" s="16">
        <v>0.29972891727506301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17.807758000000007</v>
      </c>
      <c r="E7" s="38">
        <f ca="1">SUM(E8:OFFSET(E6,MATCH("PROYECTOS",$A$8:$A$50,0),0))</f>
        <v>14.489044000000003</v>
      </c>
      <c r="F7" s="38">
        <f ca="1">SUM(F8:OFFSET(F6,MATCH("PROYECTOS",$A$8:$A$50,0),0))</f>
        <v>2.9175095323840878</v>
      </c>
      <c r="G7" s="38">
        <f ca="1">SUM(G8:OFFSET(G6,MATCH("PROYECTOS",$A$8:$A$50,0),0))</f>
        <v>1.6443135658773826</v>
      </c>
      <c r="H7" s="38">
        <f ca="1">SUM(H8:OFFSET(H6,MATCH("PROYECTOS",$A$8:$A$50,0),0))</f>
        <v>0.61220663071435411</v>
      </c>
      <c r="I7" s="38">
        <f ca="1">SUM(I8:OFFSET(I6,MATCH("PROYECTOS",$A$8:$A$50,0),0))</f>
        <v>0.66098933579235108</v>
      </c>
      <c r="J7" s="39">
        <f ca="1">IFERROR(G7/E7,0)</f>
        <v>0.11348668455126386</v>
      </c>
      <c r="K7" s="39">
        <f ca="1">IFERROR(SUM(G7,H7)/E7,0)</f>
        <v>0.15573975733607656</v>
      </c>
      <c r="L7" s="40">
        <f ca="1">IFERROR(SUM(G7,H7,I7)/E7,0)</f>
        <v>0.20135969856838637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5.9209540000000009</v>
      </c>
      <c r="E8" s="21">
        <v>6.0928750000000003</v>
      </c>
      <c r="F8" s="21">
        <f t="shared" ref="F8:F10" si="0">SUM(G8,H8,I8)</f>
        <v>1.7712570844651054</v>
      </c>
      <c r="G8" s="21">
        <v>1.0723790538031608</v>
      </c>
      <c r="H8" s="21">
        <v>0.39851462355545664</v>
      </c>
      <c r="I8" s="21">
        <v>0.30036340710648801</v>
      </c>
      <c r="J8" s="22">
        <f t="shared" ref="J8:J11" si="1">IFERROR(G8/E8,0)</f>
        <v>0.17600542499282534</v>
      </c>
      <c r="K8" s="22">
        <f t="shared" ref="K8:K11" si="2">IFERROR(SUM(G8,H8)/E8,0)</f>
        <v>0.24141208827665386</v>
      </c>
      <c r="L8" s="23">
        <f t="shared" ref="L8:L11" si="3">IFERROR(SUM(G8,H8,I8)/E8,0)</f>
        <v>0.29070957215848109</v>
      </c>
      <c r="M8" s="4"/>
    </row>
    <row r="9" spans="1:13" ht="51" x14ac:dyDescent="0.25">
      <c r="A9" s="17"/>
      <c r="B9" s="19">
        <v>3000528</v>
      </c>
      <c r="C9" s="19" t="s">
        <v>758</v>
      </c>
      <c r="D9" s="20">
        <v>9.1502340000000064</v>
      </c>
      <c r="E9" s="21">
        <v>7.0906020000000032</v>
      </c>
      <c r="F9" s="21">
        <f t="shared" si="0"/>
        <v>1.0880987268188846</v>
      </c>
      <c r="G9" s="21">
        <v>0.54283315163775114</v>
      </c>
      <c r="H9" s="21">
        <v>0.20252532693302783</v>
      </c>
      <c r="I9" s="21">
        <v>0.34274024824810567</v>
      </c>
      <c r="J9" s="22">
        <f t="shared" si="1"/>
        <v>7.6556708674066165E-2</v>
      </c>
      <c r="K9" s="22">
        <f t="shared" si="2"/>
        <v>0.1051192097047301</v>
      </c>
      <c r="L9" s="23">
        <f t="shared" si="3"/>
        <v>0.15345646629424189</v>
      </c>
      <c r="M9" s="4"/>
    </row>
    <row r="10" spans="1:13" ht="38.25" x14ac:dyDescent="0.25">
      <c r="A10" s="17"/>
      <c r="B10" s="19">
        <v>3000529</v>
      </c>
      <c r="C10" s="19" t="s">
        <v>759</v>
      </c>
      <c r="D10" s="20">
        <v>2.7365699999999995</v>
      </c>
      <c r="E10" s="21">
        <v>1.3055670000000001</v>
      </c>
      <c r="F10" s="21">
        <f t="shared" si="0"/>
        <v>5.8153721100097755E-2</v>
      </c>
      <c r="G10" s="21">
        <v>2.9101360436470713E-2</v>
      </c>
      <c r="H10" s="21">
        <v>1.1166680225869641E-2</v>
      </c>
      <c r="I10" s="21">
        <v>1.7885680437757401E-2</v>
      </c>
      <c r="J10" s="22">
        <f t="shared" si="1"/>
        <v>2.2290208343555488E-2</v>
      </c>
      <c r="K10" s="22">
        <f t="shared" si="2"/>
        <v>3.0843335242343249E-2</v>
      </c>
      <c r="L10" s="23">
        <f t="shared" si="3"/>
        <v>4.4542885275208201E-2</v>
      </c>
      <c r="M10" s="4"/>
    </row>
    <row r="11" spans="1:13" ht="15.75" thickBot="1" x14ac:dyDescent="0.3">
      <c r="A11" s="41" t="s">
        <v>302</v>
      </c>
      <c r="B11" s="43"/>
      <c r="C11" s="43"/>
      <c r="D11" s="44">
        <f ca="1">OFFSET(D11,-MATCH("PROYECTOS",$A$8:$A$50,0)-1,0)-(OFFSET(D11,-MATCH("PROYECTOS",$A$8:$A$50,0),0))</f>
        <v>1045.247513</v>
      </c>
      <c r="E11" s="45">
        <f t="shared" ref="E11:I11" ca="1" si="4">OFFSET(E11,-MATCH("PROYECTOS",$A$8:$A$50,0)-1,0)-(OFFSET(E11,-MATCH("PROYECTOS",$A$8:$A$50,0),0))</f>
        <v>1735.8651610000004</v>
      </c>
      <c r="F11" s="45">
        <f t="shared" ca="1" si="4"/>
        <v>521.71426118011971</v>
      </c>
      <c r="G11" s="45">
        <f t="shared" ca="1" si="4"/>
        <v>208.977978971634</v>
      </c>
      <c r="H11" s="45">
        <f t="shared" ca="1" si="4"/>
        <v>139.60350259260667</v>
      </c>
      <c r="I11" s="45">
        <f t="shared" ca="1" si="4"/>
        <v>173.13277961587909</v>
      </c>
      <c r="J11" s="46">
        <f t="shared" ca="1" si="1"/>
        <v>0.12038837097879514</v>
      </c>
      <c r="K11" s="46">
        <f t="shared" ca="1" si="2"/>
        <v>0.20081138178003943</v>
      </c>
      <c r="L11" s="47">
        <f t="shared" ca="1" si="3"/>
        <v>0.30054999253488657</v>
      </c>
      <c r="M11" s="4"/>
    </row>
    <row r="12" spans="1:13" ht="15.75" thickBot="1" x14ac:dyDescent="0.3"/>
    <row r="13" spans="1:13" ht="15.75" thickBot="1" x14ac:dyDescent="0.3">
      <c r="A13" s="89" t="s">
        <v>324</v>
      </c>
      <c r="B13" s="90"/>
      <c r="C13" s="90"/>
      <c r="D13" s="91"/>
    </row>
    <row r="14" spans="1:13" ht="15.75" thickBot="1" x14ac:dyDescent="0.3">
      <c r="A14" s="1" t="s">
        <v>775</v>
      </c>
    </row>
    <row r="15" spans="1:13" ht="45" customHeight="1" x14ac:dyDescent="0.25">
      <c r="A15" s="82" t="s">
        <v>326</v>
      </c>
      <c r="B15" s="83"/>
      <c r="C15" s="83"/>
      <c r="D15" s="94" t="s">
        <v>327</v>
      </c>
    </row>
    <row r="16" spans="1:13" ht="15.75" thickBot="1" x14ac:dyDescent="0.3">
      <c r="A16" s="92"/>
      <c r="B16" s="93"/>
      <c r="C16" s="93"/>
      <c r="D16" s="95"/>
    </row>
    <row r="17" spans="1:4" ht="51" x14ac:dyDescent="0.25">
      <c r="A17" s="17"/>
      <c r="B17" s="19">
        <v>3000528</v>
      </c>
      <c r="C17" s="19" t="s">
        <v>758</v>
      </c>
      <c r="D17" s="23">
        <v>0.15345646629424189</v>
      </c>
    </row>
    <row r="18" spans="1:4" ht="39" thickBot="1" x14ac:dyDescent="0.3">
      <c r="A18" s="24"/>
      <c r="B18" s="26">
        <v>3000529</v>
      </c>
      <c r="C18" s="26" t="s">
        <v>759</v>
      </c>
      <c r="D18" s="30">
        <v>4.4542885275208201E-2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topLeftCell="A16" workbookViewId="0">
      <selection activeCell="A17" sqref="A17:XFD2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42</v>
      </c>
      <c r="B1" s="49" t="s">
        <v>28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757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1063.0552709999999</v>
      </c>
      <c r="I6" s="14">
        <v>1750.3542050000003</v>
      </c>
      <c r="J6" s="14">
        <v>524.63177071250379</v>
      </c>
      <c r="K6" s="14">
        <v>210.62229253751138</v>
      </c>
      <c r="L6" s="14">
        <v>140.21570922332103</v>
      </c>
      <c r="M6" s="14">
        <v>173.79376895167144</v>
      </c>
      <c r="N6" s="15">
        <v>0.12033124034887062</v>
      </c>
      <c r="O6" s="15">
        <v>0.20043828886669962</v>
      </c>
      <c r="P6" s="16">
        <v>0.29972891727506301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SUM(H8:OFFSET(H6,MATCH("PROYECTOS",$A$8:$A$36,0),0))</f>
        <v>17.807758</v>
      </c>
      <c r="I7" s="38">
        <f ca="1">SUM(I8:OFFSET(I6,MATCH("PROYECTOS",$A$8:$A$36,0),0))</f>
        <v>14.472043999999999</v>
      </c>
      <c r="J7" s="38">
        <f ca="1">SUM(J8:OFFSET(J6,MATCH("PROYECTOS",$A$8:$A$36,0),0))</f>
        <v>2.9156395323476545</v>
      </c>
      <c r="K7" s="38">
        <f ca="1">SUM(K8:OFFSET(K6,MATCH("PROYECTOS",$A$8:$A$36,0),0))</f>
        <v>1.6443135658773826</v>
      </c>
      <c r="L7" s="38">
        <f ca="1">SUM(L8:OFFSET(L6,MATCH("PROYECTOS",$A$8:$A$36,0),0))</f>
        <v>0.61220663071435411</v>
      </c>
      <c r="M7" s="38">
        <f ca="1">SUM(M8:OFFSET(M6,MATCH("PROYECTOS",$A$8:$A$36,0),0))</f>
        <v>0.65911933575591775</v>
      </c>
      <c r="N7" s="39">
        <f ca="1">IFERROR(K7/I7,0)</f>
        <v>0.11361999492797167</v>
      </c>
      <c r="O7" s="39">
        <f ca="1">IFERROR(SUM(K7,L7)/I7,0)</f>
        <v>0.15592270149204474</v>
      </c>
      <c r="P7" s="40">
        <f ca="1">IFERROR(SUM(K7,L7,M7)/I7,0)</f>
        <v>0.20146701684624888</v>
      </c>
      <c r="Q7" s="64"/>
      <c r="R7" s="38"/>
      <c r="S7" s="40"/>
    </row>
    <row r="8" spans="1:19" ht="51" x14ac:dyDescent="0.25">
      <c r="A8" s="17"/>
      <c r="B8" s="19">
        <v>5000155</v>
      </c>
      <c r="C8" s="19" t="s">
        <v>760</v>
      </c>
      <c r="D8" s="68">
        <v>3000528</v>
      </c>
      <c r="E8" s="19" t="s">
        <v>758</v>
      </c>
      <c r="F8" s="69">
        <v>535</v>
      </c>
      <c r="G8" s="19" t="s">
        <v>768</v>
      </c>
      <c r="H8" s="20">
        <v>2.8532339999999996</v>
      </c>
      <c r="I8" s="21">
        <v>1.807612</v>
      </c>
      <c r="J8" s="21">
        <f t="shared" ref="J8:J16" si="0">SUM(K8,L8,M8)</f>
        <v>0.24404894584222347</v>
      </c>
      <c r="K8" s="21">
        <v>0.14021365731605329</v>
      </c>
      <c r="L8" s="21">
        <v>5.9471538930665702E-2</v>
      </c>
      <c r="M8" s="21">
        <v>4.4363749595504487E-2</v>
      </c>
      <c r="N8" s="22">
        <f t="shared" ref="N8:N17" si="1">IFERROR(K8/I8,0)</f>
        <v>7.7568447939078342E-2</v>
      </c>
      <c r="O8" s="22">
        <f t="shared" ref="O8:O17" si="2">IFERROR(SUM(K8,L8)/I8,0)</f>
        <v>0.11046905876190188</v>
      </c>
      <c r="P8" s="23">
        <f t="shared" ref="P8:P17" si="3">IFERROR(SUM(K8,L8,M8)/I8,0)</f>
        <v>0.13501179779854497</v>
      </c>
      <c r="Q8" s="70">
        <v>15</v>
      </c>
      <c r="R8" s="21">
        <v>0</v>
      </c>
      <c r="S8" s="23">
        <f>IFERROR(R8/Q8,0)</f>
        <v>0</v>
      </c>
    </row>
    <row r="9" spans="1:19" x14ac:dyDescent="0.25">
      <c r="A9" s="17"/>
      <c r="B9" s="19">
        <v>5000276</v>
      </c>
      <c r="C9" s="19" t="s">
        <v>520</v>
      </c>
      <c r="D9" s="68">
        <v>3000001</v>
      </c>
      <c r="E9" s="19" t="s">
        <v>284</v>
      </c>
      <c r="F9" s="69">
        <v>1</v>
      </c>
      <c r="G9" s="19" t="s">
        <v>539</v>
      </c>
      <c r="H9" s="20">
        <v>5.872954</v>
      </c>
      <c r="I9" s="21">
        <v>6.0278749999999999</v>
      </c>
      <c r="J9" s="21">
        <f t="shared" si="0"/>
        <v>1.7693870844286721</v>
      </c>
      <c r="K9" s="21">
        <v>1.0723790538031608</v>
      </c>
      <c r="L9" s="21">
        <v>0.39851462355545664</v>
      </c>
      <c r="M9" s="21">
        <v>0.29849340707005467</v>
      </c>
      <c r="N9" s="22">
        <f t="shared" si="1"/>
        <v>0.17790333306565925</v>
      </c>
      <c r="O9" s="22">
        <f t="shared" si="2"/>
        <v>0.24401529184971776</v>
      </c>
      <c r="P9" s="23">
        <f t="shared" si="3"/>
        <v>0.29353413672789702</v>
      </c>
      <c r="Q9" s="70">
        <v>60</v>
      </c>
      <c r="R9" s="21">
        <v>0</v>
      </c>
      <c r="S9" s="23">
        <f t="shared" ref="S9:S16" si="4">IFERROR(R9/Q9,0)</f>
        <v>0</v>
      </c>
    </row>
    <row r="10" spans="1:19" ht="25.5" x14ac:dyDescent="0.25">
      <c r="A10" s="17"/>
      <c r="B10" s="19">
        <v>5000837</v>
      </c>
      <c r="C10" s="19" t="s">
        <v>761</v>
      </c>
      <c r="D10" s="68">
        <v>3000001</v>
      </c>
      <c r="E10" s="19" t="s">
        <v>284</v>
      </c>
      <c r="F10" s="69">
        <v>60</v>
      </c>
      <c r="G10" s="19" t="s">
        <v>318</v>
      </c>
      <c r="H10" s="20">
        <v>4.8000000000000001E-2</v>
      </c>
      <c r="I10" s="21">
        <v>4.8000000000000001E-2</v>
      </c>
      <c r="J10" s="21">
        <f t="shared" si="0"/>
        <v>0</v>
      </c>
      <c r="K10" s="21">
        <v>0</v>
      </c>
      <c r="L10" s="21">
        <v>0</v>
      </c>
      <c r="M10" s="21">
        <v>0</v>
      </c>
      <c r="N10" s="22">
        <f t="shared" si="1"/>
        <v>0</v>
      </c>
      <c r="O10" s="22">
        <f t="shared" si="2"/>
        <v>0</v>
      </c>
      <c r="P10" s="23">
        <f t="shared" si="3"/>
        <v>0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5001070</v>
      </c>
      <c r="C11" s="19" t="s">
        <v>762</v>
      </c>
      <c r="D11" s="68">
        <v>3000529</v>
      </c>
      <c r="E11" s="19" t="s">
        <v>759</v>
      </c>
      <c r="F11" s="69">
        <v>60</v>
      </c>
      <c r="G11" s="19" t="s">
        <v>318</v>
      </c>
      <c r="H11" s="20">
        <v>0.35453200000000001</v>
      </c>
      <c r="I11" s="21">
        <v>0.35403200000000001</v>
      </c>
      <c r="J11" s="21">
        <f t="shared" si="0"/>
        <v>4.1947721096221358E-2</v>
      </c>
      <c r="K11" s="21">
        <v>1.7501360416645184E-2</v>
      </c>
      <c r="L11" s="21">
        <v>1.0930680218734778E-2</v>
      </c>
      <c r="M11" s="21">
        <v>1.3515680460841395E-2</v>
      </c>
      <c r="N11" s="22">
        <f t="shared" si="1"/>
        <v>4.9434402586899441E-2</v>
      </c>
      <c r="O11" s="22">
        <f t="shared" si="2"/>
        <v>8.0309239377739761E-2</v>
      </c>
      <c r="P11" s="23">
        <f t="shared" si="3"/>
        <v>0.11848567670781555</v>
      </c>
      <c r="Q11" s="70">
        <v>0</v>
      </c>
      <c r="R11" s="21">
        <v>0</v>
      </c>
      <c r="S11" s="23">
        <f t="shared" si="4"/>
        <v>0</v>
      </c>
    </row>
    <row r="12" spans="1:19" ht="51" x14ac:dyDescent="0.25">
      <c r="A12" s="17"/>
      <c r="B12" s="19">
        <v>5002217</v>
      </c>
      <c r="C12" s="19" t="s">
        <v>763</v>
      </c>
      <c r="D12" s="68">
        <v>3000528</v>
      </c>
      <c r="E12" s="19" t="s">
        <v>758</v>
      </c>
      <c r="F12" s="69">
        <v>88</v>
      </c>
      <c r="G12" s="19" t="s">
        <v>769</v>
      </c>
      <c r="H12" s="20">
        <v>3.5931550000000003</v>
      </c>
      <c r="I12" s="21">
        <v>3.1165780000000005</v>
      </c>
      <c r="J12" s="21">
        <f t="shared" si="0"/>
        <v>0.14300306754012126</v>
      </c>
      <c r="K12" s="21">
        <v>6.7471048780134879E-2</v>
      </c>
      <c r="L12" s="21">
        <v>4.1386549120943528E-2</v>
      </c>
      <c r="M12" s="21">
        <v>3.4145469639042858E-2</v>
      </c>
      <c r="N12" s="22">
        <f t="shared" si="1"/>
        <v>2.1649080748222849E-2</v>
      </c>
      <c r="O12" s="22">
        <f t="shared" si="2"/>
        <v>3.4928565208725205E-2</v>
      </c>
      <c r="P12" s="23">
        <f t="shared" si="3"/>
        <v>4.5884642559923493E-2</v>
      </c>
      <c r="Q12" s="70">
        <v>300</v>
      </c>
      <c r="R12" s="21">
        <v>0</v>
      </c>
      <c r="S12" s="23">
        <f t="shared" si="4"/>
        <v>0</v>
      </c>
    </row>
    <row r="13" spans="1:19" ht="51" x14ac:dyDescent="0.25">
      <c r="A13" s="17"/>
      <c r="B13" s="19">
        <v>5004172</v>
      </c>
      <c r="C13" s="19" t="s">
        <v>764</v>
      </c>
      <c r="D13" s="68">
        <v>3000528</v>
      </c>
      <c r="E13" s="19" t="s">
        <v>758</v>
      </c>
      <c r="F13" s="69">
        <v>486</v>
      </c>
      <c r="G13" s="19" t="s">
        <v>770</v>
      </c>
      <c r="H13" s="20">
        <v>1.4379860000000004</v>
      </c>
      <c r="I13" s="21">
        <v>1.322168</v>
      </c>
      <c r="J13" s="21">
        <f t="shared" si="0"/>
        <v>0.4535251651938097</v>
      </c>
      <c r="K13" s="21">
        <v>0.32646224547352176</v>
      </c>
      <c r="L13" s="21">
        <v>9.4904488767497241E-2</v>
      </c>
      <c r="M13" s="21">
        <v>3.2158430952790695E-2</v>
      </c>
      <c r="N13" s="22">
        <f t="shared" si="1"/>
        <v>0.24691434482873717</v>
      </c>
      <c r="O13" s="22">
        <f t="shared" si="2"/>
        <v>0.31869379249915214</v>
      </c>
      <c r="P13" s="23">
        <f t="shared" si="3"/>
        <v>0.34301629232730613</v>
      </c>
      <c r="Q13" s="70">
        <v>4</v>
      </c>
      <c r="R13" s="21">
        <v>0</v>
      </c>
      <c r="S13" s="23">
        <f t="shared" si="4"/>
        <v>0</v>
      </c>
    </row>
    <row r="14" spans="1:19" ht="51" x14ac:dyDescent="0.25">
      <c r="A14" s="17"/>
      <c r="B14" s="19">
        <v>5004173</v>
      </c>
      <c r="C14" s="19" t="s">
        <v>765</v>
      </c>
      <c r="D14" s="68">
        <v>3000528</v>
      </c>
      <c r="E14" s="19" t="s">
        <v>758</v>
      </c>
      <c r="F14" s="69">
        <v>227</v>
      </c>
      <c r="G14" s="19" t="s">
        <v>771</v>
      </c>
      <c r="H14" s="20">
        <v>1.2658589999999998</v>
      </c>
      <c r="I14" s="21">
        <v>0.84424399999999999</v>
      </c>
      <c r="J14" s="21">
        <f t="shared" si="0"/>
        <v>0.2475215482427302</v>
      </c>
      <c r="K14" s="21">
        <v>8.6862000680412166E-3</v>
      </c>
      <c r="L14" s="21">
        <v>6.7627501139213564E-3</v>
      </c>
      <c r="M14" s="21">
        <v>0.23207259806076763</v>
      </c>
      <c r="N14" s="22">
        <f t="shared" si="1"/>
        <v>1.028873177427523E-2</v>
      </c>
      <c r="O14" s="22">
        <f t="shared" si="2"/>
        <v>1.8299153067078442E-2</v>
      </c>
      <c r="P14" s="23">
        <f t="shared" si="3"/>
        <v>0.29318721630562988</v>
      </c>
      <c r="Q14" s="70">
        <v>100</v>
      </c>
      <c r="R14" s="21">
        <v>0</v>
      </c>
      <c r="S14" s="23">
        <f t="shared" si="4"/>
        <v>0</v>
      </c>
    </row>
    <row r="15" spans="1:19" ht="51" x14ac:dyDescent="0.25">
      <c r="A15" s="17"/>
      <c r="B15" s="19">
        <v>5004174</v>
      </c>
      <c r="C15" s="19" t="s">
        <v>766</v>
      </c>
      <c r="D15" s="68">
        <v>3000529</v>
      </c>
      <c r="E15" s="19" t="s">
        <v>759</v>
      </c>
      <c r="F15" s="69">
        <v>46</v>
      </c>
      <c r="G15" s="19" t="s">
        <v>772</v>
      </c>
      <c r="H15" s="20">
        <v>2.1016290000000004</v>
      </c>
      <c r="I15" s="21">
        <v>0.76096400000000008</v>
      </c>
      <c r="J15" s="21">
        <f t="shared" si="0"/>
        <v>1.1500000022351742E-2</v>
      </c>
      <c r="K15" s="21">
        <v>1.1500000022351742E-2</v>
      </c>
      <c r="L15" s="21">
        <v>0</v>
      </c>
      <c r="M15" s="21">
        <v>0</v>
      </c>
      <c r="N15" s="22">
        <f t="shared" si="1"/>
        <v>1.5112410077680076E-2</v>
      </c>
      <c r="O15" s="22">
        <f t="shared" si="2"/>
        <v>1.5112410077680076E-2</v>
      </c>
      <c r="P15" s="23">
        <f t="shared" si="3"/>
        <v>1.5112410077680076E-2</v>
      </c>
      <c r="Q15" s="70">
        <v>4</v>
      </c>
      <c r="R15" s="21">
        <v>0</v>
      </c>
      <c r="S15" s="23">
        <f t="shared" si="4"/>
        <v>0</v>
      </c>
    </row>
    <row r="16" spans="1:19" ht="38.25" x14ac:dyDescent="0.25">
      <c r="A16" s="17"/>
      <c r="B16" s="19">
        <v>5004175</v>
      </c>
      <c r="C16" s="19" t="s">
        <v>767</v>
      </c>
      <c r="D16" s="68">
        <v>3000529</v>
      </c>
      <c r="E16" s="19" t="s">
        <v>759</v>
      </c>
      <c r="F16" s="69">
        <v>14</v>
      </c>
      <c r="G16" s="19" t="s">
        <v>695</v>
      </c>
      <c r="H16" s="20">
        <v>0.28040900000000007</v>
      </c>
      <c r="I16" s="21">
        <v>0.19057099999999999</v>
      </c>
      <c r="J16" s="21">
        <f t="shared" si="0"/>
        <v>4.7059999815246556E-3</v>
      </c>
      <c r="K16" s="21">
        <v>9.9999997473787516E-5</v>
      </c>
      <c r="L16" s="21">
        <v>2.3600000713486224E-4</v>
      </c>
      <c r="M16" s="21">
        <v>4.3699999769160058E-3</v>
      </c>
      <c r="N16" s="22">
        <f t="shared" si="1"/>
        <v>5.247387980006796E-4</v>
      </c>
      <c r="O16" s="22">
        <f t="shared" si="2"/>
        <v>1.763122430005876E-3</v>
      </c>
      <c r="P16" s="23">
        <f t="shared" si="3"/>
        <v>2.469420836079286E-2</v>
      </c>
      <c r="Q16" s="70">
        <v>1</v>
      </c>
      <c r="R16" s="21">
        <v>0</v>
      </c>
      <c r="S16" s="23">
        <f t="shared" si="4"/>
        <v>0</v>
      </c>
    </row>
    <row r="17" spans="1:19" ht="15.75" thickBot="1" x14ac:dyDescent="0.3">
      <c r="A17" s="41" t="s">
        <v>302</v>
      </c>
      <c r="B17" s="43"/>
      <c r="C17" s="43"/>
      <c r="D17" s="65"/>
      <c r="E17" s="43"/>
      <c r="F17" s="66"/>
      <c r="G17" s="43"/>
      <c r="H17" s="44">
        <f t="shared" ref="H17:M17" ca="1" si="5">OFFSET(H17,-MATCH("PROYECTOS",$A$8:$A$36,0)-1,0)-(OFFSET(H17,-MATCH("PROYECTOS",$A$8:$A$36,0),0))</f>
        <v>1045.247513</v>
      </c>
      <c r="I17" s="45">
        <f t="shared" ca="1" si="5"/>
        <v>1735.8821610000002</v>
      </c>
      <c r="J17" s="45">
        <f t="shared" ca="1" si="5"/>
        <v>521.71613118015614</v>
      </c>
      <c r="K17" s="45">
        <f t="shared" ca="1" si="5"/>
        <v>208.977978971634</v>
      </c>
      <c r="L17" s="45">
        <f t="shared" ca="1" si="5"/>
        <v>139.60350259260667</v>
      </c>
      <c r="M17" s="45">
        <f t="shared" ca="1" si="5"/>
        <v>173.13464961591552</v>
      </c>
      <c r="N17" s="46">
        <f t="shared" ca="1" si="1"/>
        <v>0.1203871919803858</v>
      </c>
      <c r="O17" s="46">
        <f t="shared" ca="1" si="2"/>
        <v>0.20080941517564257</v>
      </c>
      <c r="P17" s="47">
        <f t="shared" ca="1" si="3"/>
        <v>0.30054812642328677</v>
      </c>
      <c r="Q17" s="67"/>
      <c r="R17" s="45"/>
      <c r="S17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8"/>
  <sheetViews>
    <sheetView workbookViewId="0">
      <selection activeCell="A26" sqref="A26:L2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46</v>
      </c>
      <c r="B1" s="50" t="s">
        <v>29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776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423.88488599999999</v>
      </c>
      <c r="E6" s="14">
        <v>460.34203899999989</v>
      </c>
      <c r="F6" s="14">
        <v>94.642634873027049</v>
      </c>
      <c r="G6" s="14">
        <v>34.347167377491132</v>
      </c>
      <c r="H6" s="14">
        <v>36.353803234648325</v>
      </c>
      <c r="I6" s="14">
        <v>23.941664260887592</v>
      </c>
      <c r="J6" s="15">
        <v>7.461227623725919E-2</v>
      </c>
      <c r="K6" s="15">
        <v>0.15358356313866758</v>
      </c>
      <c r="L6" s="16">
        <v>0.20559198781544927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249.73816000000002</v>
      </c>
      <c r="E7" s="38">
        <f ca="1">SUM(E8:OFFSET(E6,MATCH("GOBIERNOS REGIONALES",$A$8:$A$50,0),0))</f>
        <v>261.4216320000001</v>
      </c>
      <c r="F7" s="38">
        <f ca="1">SUM(F8:OFFSET(F6,MATCH("GOBIERNOS REGIONALES",$A$8:$A$50,0),0))</f>
        <v>60.455747405969305</v>
      </c>
      <c r="G7" s="38">
        <f ca="1">SUM(G8:OFFSET(G6,MATCH("GOBIERNOS REGIONALES",$A$8:$A$50,0),0))</f>
        <v>23.21253870963119</v>
      </c>
      <c r="H7" s="38">
        <f ca="1">SUM(H8:OFFSET(H6,MATCH("GOBIERNOS REGIONALES",$A$8:$A$50,0),0))</f>
        <v>22.771762718679383</v>
      </c>
      <c r="I7" s="38">
        <f ca="1">SUM(I8:OFFSET(I6,MATCH("GOBIERNOS REGIONALES",$A$8:$A$50,0),0))</f>
        <v>14.471445977658732</v>
      </c>
      <c r="J7" s="39">
        <f ca="1">IFERROR(G7/E7,0)</f>
        <v>8.8793488633837236E-2</v>
      </c>
      <c r="K7" s="39">
        <f ca="1">IFERROR(SUM(G7,H7)/E7,0)</f>
        <v>0.17590090413141693</v>
      </c>
      <c r="L7" s="40">
        <f ca="1">IFERROR(SUM(G7,H7,I7)/E7,0)</f>
        <v>0.23125763137294347</v>
      </c>
      <c r="M7" s="4"/>
    </row>
    <row r="8" spans="1:13" x14ac:dyDescent="0.25">
      <c r="A8" s="17"/>
      <c r="B8" s="18">
        <v>16</v>
      </c>
      <c r="C8" s="19" t="s">
        <v>119</v>
      </c>
      <c r="D8" s="20">
        <v>249.73816000000002</v>
      </c>
      <c r="E8" s="21">
        <v>261.4216320000001</v>
      </c>
      <c r="F8" s="21">
        <f t="shared" ref="F8:F27" si="0">SUM(G8,H8,I8)</f>
        <v>60.455747405969305</v>
      </c>
      <c r="G8" s="21">
        <v>23.21253870963119</v>
      </c>
      <c r="H8" s="21">
        <v>22.771762718679383</v>
      </c>
      <c r="I8" s="21">
        <v>14.471445977658732</v>
      </c>
      <c r="J8" s="22">
        <f t="shared" ref="J8:J27" si="1">IFERROR(G8/E8,0)</f>
        <v>8.8793488633837236E-2</v>
      </c>
      <c r="K8" s="22">
        <f t="shared" ref="K8:K27" si="2">IFERROR(SUM(G8,H8)/E8,0)</f>
        <v>0.17590090413141693</v>
      </c>
      <c r="L8" s="23">
        <f t="shared" ref="L8:L27" si="3">IFERROR(SUM(G8,H8,I8)/E8,0)</f>
        <v>0.23125763137294347</v>
      </c>
      <c r="M8" s="4"/>
    </row>
    <row r="9" spans="1:13" x14ac:dyDescent="0.25">
      <c r="A9" s="34" t="s">
        <v>214</v>
      </c>
      <c r="B9" s="57"/>
      <c r="C9" s="36"/>
      <c r="D9" s="37">
        <f ca="1">SUM(D10:OFFSET(D8,(MATCH("GOBIERNOS LOCALES",$A$8:$A$50,0)-MATCH("GOBIERNOS REGIONALES",$A$8:$A$50,0)),0))</f>
        <v>43.952953999999998</v>
      </c>
      <c r="E9" s="38">
        <f ca="1">SUM(E10:OFFSET(E8,(MATCH("GOBIERNOS LOCALES",$A$8:$A$50,0)-MATCH("GOBIERNOS REGIONALES",$A$8:$A$50,0)),0))</f>
        <v>46.450131000000013</v>
      </c>
      <c r="F9" s="38">
        <f ca="1">SUM(F10:OFFSET(F8,(MATCH("GOBIERNOS LOCALES",$A$8:$A$50,0)-MATCH("GOBIERNOS REGIONALES",$A$8:$A$50,0)),0))</f>
        <v>6.3850305007887016</v>
      </c>
      <c r="G9" s="38">
        <f ca="1">SUM(G10:OFFSET(G8,(MATCH("GOBIERNOS LOCALES",$A$8:$A$50,0)-MATCH("GOBIERNOS REGIONALES",$A$8:$A$50,0)),0))</f>
        <v>1.9804810997156892</v>
      </c>
      <c r="H9" s="38">
        <f ca="1">SUM(H10:OFFSET(H8,(MATCH("GOBIERNOS LOCALES",$A$8:$A$50,0)-MATCH("GOBIERNOS REGIONALES",$A$8:$A$50,0)),0))</f>
        <v>2.6815609066021295</v>
      </c>
      <c r="I9" s="38">
        <f ca="1">SUM(I10:OFFSET(I8,(MATCH("GOBIERNOS LOCALES",$A$8:$A$50,0)-MATCH("GOBIERNOS REGIONALES",$A$8:$A$50,0)),0))</f>
        <v>1.7229884944708829</v>
      </c>
      <c r="J9" s="39">
        <f t="shared" ca="1" si="1"/>
        <v>4.2636717207873723E-2</v>
      </c>
      <c r="K9" s="39">
        <f t="shared" ca="1" si="2"/>
        <v>0.10036660620651032</v>
      </c>
      <c r="L9" s="40">
        <f t="shared" ca="1" si="3"/>
        <v>0.13745990298259222</v>
      </c>
      <c r="M9" s="4"/>
    </row>
    <row r="10" spans="1:13" x14ac:dyDescent="0.25">
      <c r="A10" s="17"/>
      <c r="B10" s="18">
        <v>440</v>
      </c>
      <c r="C10" s="19" t="s">
        <v>215</v>
      </c>
      <c r="D10" s="20">
        <v>3.3156029999999999</v>
      </c>
      <c r="E10" s="21">
        <v>4.9240640000000004</v>
      </c>
      <c r="F10" s="21">
        <f t="shared" si="0"/>
        <v>0.55249300040304661</v>
      </c>
      <c r="G10" s="21">
        <v>0</v>
      </c>
      <c r="H10" s="21">
        <v>0.23944657295942307</v>
      </c>
      <c r="I10" s="21">
        <v>0.31304642744362354</v>
      </c>
      <c r="J10" s="22">
        <f t="shared" si="1"/>
        <v>0</v>
      </c>
      <c r="K10" s="22">
        <f t="shared" si="2"/>
        <v>4.8627835251414897E-2</v>
      </c>
      <c r="L10" s="23">
        <f t="shared" si="3"/>
        <v>0.11220264407673144</v>
      </c>
      <c r="M10" s="4"/>
    </row>
    <row r="11" spans="1:13" x14ac:dyDescent="0.25">
      <c r="A11" s="17"/>
      <c r="B11" s="18">
        <v>441</v>
      </c>
      <c r="C11" s="19" t="s">
        <v>216</v>
      </c>
      <c r="D11" s="20">
        <v>4.0941470000000004</v>
      </c>
      <c r="E11" s="21">
        <v>4.0941470000000004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</row>
    <row r="12" spans="1:13" x14ac:dyDescent="0.25">
      <c r="A12" s="17"/>
      <c r="B12" s="18">
        <v>442</v>
      </c>
      <c r="C12" s="19" t="s">
        <v>217</v>
      </c>
      <c r="D12" s="20">
        <v>0</v>
      </c>
      <c r="E12" s="21">
        <v>0.164913</v>
      </c>
      <c r="F12" s="21">
        <f t="shared" si="0"/>
        <v>5.404851958155632E-2</v>
      </c>
      <c r="G12" s="21">
        <v>3.0357278883457184E-2</v>
      </c>
      <c r="H12" s="21">
        <v>1.6954571008682251E-2</v>
      </c>
      <c r="I12" s="21">
        <v>6.7366696894168854E-3</v>
      </c>
      <c r="J12" s="22">
        <f t="shared" si="1"/>
        <v>0.18408056904826897</v>
      </c>
      <c r="K12" s="22">
        <f t="shared" si="2"/>
        <v>0.28688975333745331</v>
      </c>
      <c r="L12" s="23">
        <f t="shared" si="3"/>
        <v>0.32773959349206139</v>
      </c>
      <c r="M12" s="4"/>
    </row>
    <row r="13" spans="1:13" x14ac:dyDescent="0.25">
      <c r="A13" s="17"/>
      <c r="B13" s="18">
        <v>445</v>
      </c>
      <c r="C13" s="19" t="s">
        <v>220</v>
      </c>
      <c r="D13" s="20">
        <v>3.2489280000000003</v>
      </c>
      <c r="E13" s="21">
        <v>8.5181060000000013</v>
      </c>
      <c r="F13" s="21">
        <f t="shared" si="0"/>
        <v>1.9915079958887816</v>
      </c>
      <c r="G13" s="21">
        <v>0.34864360601932276</v>
      </c>
      <c r="H13" s="21">
        <v>1.3298031336458678</v>
      </c>
      <c r="I13" s="21">
        <v>0.31306125622359104</v>
      </c>
      <c r="J13" s="22">
        <f t="shared" si="1"/>
        <v>4.0929709728820318E-2</v>
      </c>
      <c r="K13" s="22">
        <f t="shared" si="2"/>
        <v>0.19704459414630321</v>
      </c>
      <c r="L13" s="23">
        <f t="shared" si="3"/>
        <v>0.23379704313245001</v>
      </c>
      <c r="M13" s="4"/>
    </row>
    <row r="14" spans="1:13" x14ac:dyDescent="0.25">
      <c r="A14" s="17"/>
      <c r="B14" s="18">
        <v>446</v>
      </c>
      <c r="C14" s="19" t="s">
        <v>221</v>
      </c>
      <c r="D14" s="20">
        <v>3.884029</v>
      </c>
      <c r="E14" s="21">
        <v>4.0407859999999998</v>
      </c>
      <c r="F14" s="21">
        <f t="shared" si="0"/>
        <v>0.84746744582662359</v>
      </c>
      <c r="G14" s="21">
        <v>0.2234497694298625</v>
      </c>
      <c r="H14" s="21">
        <v>0.28459757543168962</v>
      </c>
      <c r="I14" s="21">
        <v>0.33942010096507147</v>
      </c>
      <c r="J14" s="22">
        <f t="shared" si="1"/>
        <v>5.5298590281658698E-2</v>
      </c>
      <c r="K14" s="22">
        <f t="shared" si="2"/>
        <v>0.1257298319835676</v>
      </c>
      <c r="L14" s="23">
        <f t="shared" si="3"/>
        <v>0.20972836617099339</v>
      </c>
      <c r="M14" s="4"/>
    </row>
    <row r="15" spans="1:13" x14ac:dyDescent="0.25">
      <c r="A15" s="17"/>
      <c r="B15" s="18">
        <v>447</v>
      </c>
      <c r="C15" s="19" t="s">
        <v>222</v>
      </c>
      <c r="D15" s="20">
        <v>8.5616589999999988</v>
      </c>
      <c r="E15" s="21">
        <v>1.2140150000000001</v>
      </c>
      <c r="F15" s="21">
        <f t="shared" si="0"/>
        <v>0.12900000251829624</v>
      </c>
      <c r="G15" s="21">
        <v>6.1499999836087227E-2</v>
      </c>
      <c r="H15" s="21">
        <v>6.7500002682209015E-2</v>
      </c>
      <c r="I15" s="21">
        <v>0</v>
      </c>
      <c r="J15" s="22">
        <f t="shared" si="1"/>
        <v>5.0658352521251566E-2</v>
      </c>
      <c r="K15" s="22">
        <f t="shared" si="2"/>
        <v>0.10625898569481945</v>
      </c>
      <c r="L15" s="23">
        <f t="shared" si="3"/>
        <v>0.10625898569481945</v>
      </c>
      <c r="M15" s="4"/>
    </row>
    <row r="16" spans="1:13" x14ac:dyDescent="0.25">
      <c r="A16" s="17"/>
      <c r="B16" s="18">
        <v>448</v>
      </c>
      <c r="C16" s="19" t="s">
        <v>223</v>
      </c>
      <c r="D16" s="20">
        <v>0</v>
      </c>
      <c r="E16" s="21">
        <v>0.120397</v>
      </c>
      <c r="F16" s="21">
        <f t="shared" si="0"/>
        <v>1.6447000205516815E-2</v>
      </c>
      <c r="G16" s="21">
        <v>0</v>
      </c>
      <c r="H16" s="21">
        <v>1.6447000205516815E-2</v>
      </c>
      <c r="I16" s="21">
        <v>0</v>
      </c>
      <c r="J16" s="22">
        <f t="shared" si="1"/>
        <v>0</v>
      </c>
      <c r="K16" s="22">
        <f t="shared" si="2"/>
        <v>0.13660639555401557</v>
      </c>
      <c r="L16" s="23">
        <f t="shared" si="3"/>
        <v>0.13660639555401557</v>
      </c>
      <c r="M16" s="4"/>
    </row>
    <row r="17" spans="1:13" x14ac:dyDescent="0.25">
      <c r="A17" s="17"/>
      <c r="B17" s="18">
        <v>450</v>
      </c>
      <c r="C17" s="19" t="s">
        <v>225</v>
      </c>
      <c r="D17" s="20">
        <v>0</v>
      </c>
      <c r="E17" s="21">
        <v>5.7901999999999995E-2</v>
      </c>
      <c r="F17" s="21">
        <f t="shared" si="0"/>
        <v>0</v>
      </c>
      <c r="G17" s="21">
        <v>0</v>
      </c>
      <c r="H17" s="21">
        <v>0</v>
      </c>
      <c r="I17" s="21">
        <v>0</v>
      </c>
      <c r="J17" s="22">
        <f t="shared" si="1"/>
        <v>0</v>
      </c>
      <c r="K17" s="22">
        <f t="shared" si="2"/>
        <v>0</v>
      </c>
      <c r="L17" s="23">
        <f t="shared" si="3"/>
        <v>0</v>
      </c>
      <c r="M17" s="4"/>
    </row>
    <row r="18" spans="1:13" x14ac:dyDescent="0.25">
      <c r="A18" s="17"/>
      <c r="B18" s="18">
        <v>452</v>
      </c>
      <c r="C18" s="19" t="s">
        <v>227</v>
      </c>
      <c r="D18" s="20">
        <v>9.111305999999999</v>
      </c>
      <c r="E18" s="21">
        <v>5.6144940000000005</v>
      </c>
      <c r="F18" s="21">
        <f t="shared" si="0"/>
        <v>0.37646895600482821</v>
      </c>
      <c r="G18" s="21">
        <v>0.17275587655603886</v>
      </c>
      <c r="H18" s="21">
        <v>8.6555789690464735E-2</v>
      </c>
      <c r="I18" s="21">
        <v>0.11715728975832462</v>
      </c>
      <c r="J18" s="22">
        <f t="shared" si="1"/>
        <v>3.0769625286987366E-2</v>
      </c>
      <c r="K18" s="22">
        <f t="shared" si="2"/>
        <v>4.6186115123910285E-2</v>
      </c>
      <c r="L18" s="23">
        <f t="shared" si="3"/>
        <v>6.7053051620471621E-2</v>
      </c>
      <c r="M18" s="4"/>
    </row>
    <row r="19" spans="1:13" x14ac:dyDescent="0.25">
      <c r="A19" s="17"/>
      <c r="B19" s="18">
        <v>453</v>
      </c>
      <c r="C19" s="19" t="s">
        <v>228</v>
      </c>
      <c r="D19" s="20">
        <v>5.9058080000000004</v>
      </c>
      <c r="E19" s="21">
        <v>9.5150989999999993</v>
      </c>
      <c r="F19" s="21">
        <f t="shared" si="0"/>
        <v>1.4256755444221199</v>
      </c>
      <c r="G19" s="21">
        <v>0.46154084173031151</v>
      </c>
      <c r="H19" s="21">
        <v>0.4943546624854207</v>
      </c>
      <c r="I19" s="21">
        <v>0.46978004020638764</v>
      </c>
      <c r="J19" s="22">
        <f t="shared" si="1"/>
        <v>4.8506152351153839E-2</v>
      </c>
      <c r="K19" s="22">
        <f t="shared" si="2"/>
        <v>0.10046090999323626</v>
      </c>
      <c r="L19" s="23">
        <f t="shared" si="3"/>
        <v>0.1498329701479848</v>
      </c>
      <c r="M19" s="4"/>
    </row>
    <row r="20" spans="1:13" x14ac:dyDescent="0.25">
      <c r="A20" s="17"/>
      <c r="B20" s="18">
        <v>454</v>
      </c>
      <c r="C20" s="19" t="s">
        <v>229</v>
      </c>
      <c r="D20" s="20">
        <v>0</v>
      </c>
      <c r="E20" s="21">
        <v>0.452928</v>
      </c>
      <c r="F20" s="21">
        <f t="shared" si="0"/>
        <v>0.12984111801779363</v>
      </c>
      <c r="G20" s="21">
        <v>0</v>
      </c>
      <c r="H20" s="21">
        <v>7.3981848428957164E-2</v>
      </c>
      <c r="I20" s="21">
        <v>5.5859269588836469E-2</v>
      </c>
      <c r="J20" s="22">
        <f t="shared" si="1"/>
        <v>0</v>
      </c>
      <c r="K20" s="22">
        <f t="shared" si="2"/>
        <v>0.16334130022643151</v>
      </c>
      <c r="L20" s="23">
        <f t="shared" si="3"/>
        <v>0.28667054811756754</v>
      </c>
      <c r="M20" s="4"/>
    </row>
    <row r="21" spans="1:13" x14ac:dyDescent="0.25">
      <c r="A21" s="17"/>
      <c r="B21" s="18">
        <v>455</v>
      </c>
      <c r="C21" s="19" t="s">
        <v>230</v>
      </c>
      <c r="D21" s="20">
        <v>1.4</v>
      </c>
      <c r="E21" s="21">
        <v>1.7756890000000001</v>
      </c>
      <c r="F21" s="21">
        <f t="shared" si="0"/>
        <v>2.5379499653354287E-2</v>
      </c>
      <c r="G21" s="21">
        <v>4.9049998633563519E-3</v>
      </c>
      <c r="H21" s="21">
        <v>6.3000000081956387E-3</v>
      </c>
      <c r="I21" s="21">
        <v>1.4174499781802297E-2</v>
      </c>
      <c r="J21" s="22">
        <f t="shared" si="1"/>
        <v>2.7623079623494608E-3</v>
      </c>
      <c r="K21" s="22">
        <f t="shared" si="2"/>
        <v>6.310226549554562E-3</v>
      </c>
      <c r="L21" s="23">
        <f t="shared" si="3"/>
        <v>1.4292761656660758E-2</v>
      </c>
      <c r="M21" s="4"/>
    </row>
    <row r="22" spans="1:13" x14ac:dyDescent="0.25">
      <c r="A22" s="17"/>
      <c r="B22" s="18">
        <v>456</v>
      </c>
      <c r="C22" s="19" t="s">
        <v>231</v>
      </c>
      <c r="D22" s="20">
        <v>4.4114740000000001</v>
      </c>
      <c r="E22" s="21">
        <v>3.6792700000000003</v>
      </c>
      <c r="F22" s="21">
        <f t="shared" si="0"/>
        <v>0.70169020723551512</v>
      </c>
      <c r="G22" s="21">
        <v>0.63603358715772629</v>
      </c>
      <c r="H22" s="21">
        <v>3.3268610015511513E-2</v>
      </c>
      <c r="I22" s="21">
        <v>3.2388010062277317E-2</v>
      </c>
      <c r="J22" s="22">
        <f t="shared" si="1"/>
        <v>0.17286950595029074</v>
      </c>
      <c r="K22" s="22">
        <f t="shared" si="2"/>
        <v>0.18191168279936992</v>
      </c>
      <c r="L22" s="23">
        <f t="shared" si="3"/>
        <v>0.19071451870493741</v>
      </c>
      <c r="M22" s="4"/>
    </row>
    <row r="23" spans="1:13" x14ac:dyDescent="0.25">
      <c r="A23" s="17"/>
      <c r="B23" s="18">
        <v>459</v>
      </c>
      <c r="C23" s="19" t="s">
        <v>234</v>
      </c>
      <c r="D23" s="20">
        <v>0</v>
      </c>
      <c r="E23" s="21">
        <v>0.4840600000000001</v>
      </c>
      <c r="F23" s="21">
        <f t="shared" si="0"/>
        <v>0.13361121108118823</v>
      </c>
      <c r="G23" s="21">
        <v>4.1295140239526518E-2</v>
      </c>
      <c r="H23" s="21">
        <v>3.235114004019124E-2</v>
      </c>
      <c r="I23" s="21">
        <v>5.9964930801470473E-2</v>
      </c>
      <c r="J23" s="22">
        <f t="shared" si="1"/>
        <v>8.5309962069839498E-2</v>
      </c>
      <c r="K23" s="22">
        <f t="shared" si="2"/>
        <v>0.15214287542808277</v>
      </c>
      <c r="L23" s="23">
        <f t="shared" si="3"/>
        <v>0.27602200363836754</v>
      </c>
      <c r="M23" s="4"/>
    </row>
    <row r="24" spans="1:13" x14ac:dyDescent="0.25">
      <c r="A24" s="17"/>
      <c r="B24" s="18">
        <v>461</v>
      </c>
      <c r="C24" s="19" t="s">
        <v>236</v>
      </c>
      <c r="D24" s="20">
        <v>0</v>
      </c>
      <c r="E24" s="21">
        <v>1.631202</v>
      </c>
      <c r="F24" s="21">
        <f t="shared" si="0"/>
        <v>0</v>
      </c>
      <c r="G24" s="21">
        <v>0</v>
      </c>
      <c r="H24" s="21">
        <v>0</v>
      </c>
      <c r="I24" s="21">
        <v>0</v>
      </c>
      <c r="J24" s="22">
        <f t="shared" si="1"/>
        <v>0</v>
      </c>
      <c r="K24" s="22">
        <f t="shared" si="2"/>
        <v>0</v>
      </c>
      <c r="L24" s="23">
        <f t="shared" si="3"/>
        <v>0</v>
      </c>
      <c r="M24" s="4"/>
    </row>
    <row r="25" spans="1:13" x14ac:dyDescent="0.25">
      <c r="A25" s="17"/>
      <c r="B25" s="18">
        <v>462</v>
      </c>
      <c r="C25" s="19" t="s">
        <v>237</v>
      </c>
      <c r="D25" s="20">
        <v>0.02</v>
      </c>
      <c r="E25" s="21">
        <v>0.14180599999999999</v>
      </c>
      <c r="F25" s="21">
        <f t="shared" si="0"/>
        <v>1.39999995008111E-3</v>
      </c>
      <c r="G25" s="21">
        <v>0</v>
      </c>
      <c r="H25" s="21">
        <v>0</v>
      </c>
      <c r="I25" s="21">
        <v>1.39999995008111E-3</v>
      </c>
      <c r="J25" s="22">
        <f t="shared" si="1"/>
        <v>0</v>
      </c>
      <c r="K25" s="22">
        <f t="shared" si="2"/>
        <v>0</v>
      </c>
      <c r="L25" s="23">
        <f t="shared" si="3"/>
        <v>9.8726425544836613E-3</v>
      </c>
      <c r="M25" s="4"/>
    </row>
    <row r="26" spans="1:13" x14ac:dyDescent="0.25">
      <c r="A26" s="17"/>
      <c r="B26" s="18">
        <v>463</v>
      </c>
      <c r="C26" s="19" t="s">
        <v>238</v>
      </c>
      <c r="D26" s="20">
        <v>0</v>
      </c>
      <c r="E26" s="21">
        <v>2.1252999999999998E-2</v>
      </c>
      <c r="F26" s="21">
        <f t="shared" si="0"/>
        <v>0</v>
      </c>
      <c r="G26" s="21">
        <v>0</v>
      </c>
      <c r="H26" s="21">
        <v>0</v>
      </c>
      <c r="I26" s="21">
        <v>0</v>
      </c>
      <c r="J26" s="22">
        <f t="shared" si="1"/>
        <v>0</v>
      </c>
      <c r="K26" s="22">
        <f t="shared" si="2"/>
        <v>0</v>
      </c>
      <c r="L26" s="23">
        <f t="shared" si="3"/>
        <v>0</v>
      </c>
      <c r="M26" s="4"/>
    </row>
    <row r="27" spans="1:13" ht="15.75" thickBot="1" x14ac:dyDescent="0.3">
      <c r="A27" s="41" t="s">
        <v>241</v>
      </c>
      <c r="B27" s="58"/>
      <c r="C27" s="43"/>
      <c r="D27" s="44">
        <v>130.19377199999991</v>
      </c>
      <c r="E27" s="45">
        <v>152.47027599999987</v>
      </c>
      <c r="F27" s="45">
        <f t="shared" si="0"/>
        <v>27.801856966269042</v>
      </c>
      <c r="G27" s="45">
        <v>9.1541475681442535</v>
      </c>
      <c r="H27" s="45">
        <v>10.900479609366812</v>
      </c>
      <c r="I27" s="45">
        <v>7.7472297887579771</v>
      </c>
      <c r="J27" s="46">
        <f t="shared" si="1"/>
        <v>6.0038899438630659E-2</v>
      </c>
      <c r="K27" s="46">
        <f t="shared" si="2"/>
        <v>0.13153138896076427</v>
      </c>
      <c r="L27" s="47">
        <f t="shared" si="3"/>
        <v>0.18234279949928775</v>
      </c>
      <c r="M27" s="4"/>
    </row>
    <row r="28" spans="1:13" x14ac:dyDescent="0.25">
      <c r="D28" s="5"/>
      <c r="E28" s="5"/>
      <c r="F28" s="5"/>
      <c r="G28" s="5"/>
      <c r="H28" s="5"/>
      <c r="I28" s="5"/>
      <c r="J28" s="4"/>
      <c r="K28" s="4"/>
      <c r="L28" s="4"/>
      <c r="M28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46</v>
      </c>
      <c r="B1" s="51" t="s">
        <v>29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777</v>
      </c>
      <c r="N2" s="72" t="s">
        <v>788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423.88488599999999</v>
      </c>
      <c r="E6" s="14">
        <f ca="1">SUM(E7:OFFSET(E7,50,0))</f>
        <v>460.34203899999989</v>
      </c>
      <c r="F6" s="14">
        <f ca="1">SUM(F7:OFFSET(F7,50,0))</f>
        <v>94.642634873027049</v>
      </c>
      <c r="G6" s="14">
        <f ca="1">SUM(G7:OFFSET(G7,50,0))</f>
        <v>34.347167377491132</v>
      </c>
      <c r="H6" s="14">
        <f ca="1">SUM(H7:OFFSET(H7,50,0))</f>
        <v>36.353803234648325</v>
      </c>
      <c r="I6" s="14">
        <f ca="1">SUM(I7:OFFSET(I7,50,0))</f>
        <v>23.941664260887592</v>
      </c>
      <c r="J6" s="15">
        <f ca="1">IFERROR(G6/E6,0)</f>
        <v>7.461227623725919E-2</v>
      </c>
      <c r="K6" s="15">
        <f ca="1">IFERROR(SUM(G6,H6)/E6,0)</f>
        <v>0.15358356313866758</v>
      </c>
      <c r="L6" s="16">
        <f ca="1">IFERROR(SUM(G6,H6,I6)/E6,0)</f>
        <v>0.20559198781544927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</v>
      </c>
      <c r="C7" s="19" t="s">
        <v>258</v>
      </c>
      <c r="D7" s="20">
        <v>13.644688999999996</v>
      </c>
      <c r="E7" s="21">
        <v>17.858504000000007</v>
      </c>
      <c r="F7" s="21">
        <f t="shared" ref="F7:F30" si="0">SUM(G7,H7,I7)</f>
        <v>1.8448660853900947</v>
      </c>
      <c r="G7" s="21">
        <v>0.33456915803253651</v>
      </c>
      <c r="H7" s="21">
        <v>0.57094630040228367</v>
      </c>
      <c r="I7" s="21">
        <v>0.93935062695527449</v>
      </c>
      <c r="J7" s="22">
        <f t="shared" ref="J7:J30" si="1">IFERROR(G7/E7,0)</f>
        <v>1.8734444835498895E-2</v>
      </c>
      <c r="K7" s="22">
        <f t="shared" ref="K7:K30" si="2">IFERROR(SUM(G7,H7)/E7,0)</f>
        <v>5.070500073437393E-2</v>
      </c>
      <c r="L7" s="23">
        <f t="shared" ref="L7:L30" si="3">IFERROR(SUM(G7,H7,I7)/E7,0)</f>
        <v>0.10330462648999569</v>
      </c>
      <c r="M7" s="4"/>
      <c r="N7" t="s">
        <v>280</v>
      </c>
      <c r="O7" s="5">
        <v>0.73350885655963793</v>
      </c>
      <c r="P7" s="71">
        <v>0.532820439544052</v>
      </c>
    </row>
    <row r="8" spans="1:16" x14ac:dyDescent="0.25">
      <c r="A8" s="17"/>
      <c r="B8" s="55">
        <v>2</v>
      </c>
      <c r="C8" s="19" t="s">
        <v>259</v>
      </c>
      <c r="D8" s="20">
        <v>15.973280000000001</v>
      </c>
      <c r="E8" s="21">
        <v>28.158239000000012</v>
      </c>
      <c r="F8" s="21">
        <f t="shared" si="0"/>
        <v>5.1168710006386391</v>
      </c>
      <c r="G8" s="21">
        <v>2.171525479760021</v>
      </c>
      <c r="H8" s="21">
        <v>1.3997005532073672</v>
      </c>
      <c r="I8" s="21">
        <v>1.5456449676712509</v>
      </c>
      <c r="J8" s="22">
        <f t="shared" si="1"/>
        <v>7.7118653611826363E-2</v>
      </c>
      <c r="K8" s="22">
        <f t="shared" si="2"/>
        <v>0.12682703747799665</v>
      </c>
      <c r="L8" s="23">
        <f t="shared" si="3"/>
        <v>0.18171843063902671</v>
      </c>
      <c r="M8" s="4"/>
      <c r="N8" t="s">
        <v>269</v>
      </c>
      <c r="O8" s="5">
        <v>3.3783172838157043</v>
      </c>
      <c r="P8" s="71">
        <v>0.36217258741960884</v>
      </c>
    </row>
    <row r="9" spans="1:16" x14ac:dyDescent="0.25">
      <c r="A9" s="17"/>
      <c r="B9" s="55">
        <v>3</v>
      </c>
      <c r="C9" s="19" t="s">
        <v>260</v>
      </c>
      <c r="D9" s="20">
        <v>4.0341869999999993</v>
      </c>
      <c r="E9" s="21">
        <v>11.569286999999999</v>
      </c>
      <c r="F9" s="21">
        <f t="shared" si="0"/>
        <v>1.7153448708704673</v>
      </c>
      <c r="G9" s="21">
        <v>1.0178027739748359</v>
      </c>
      <c r="H9" s="21">
        <v>0.34537817374803126</v>
      </c>
      <c r="I9" s="21">
        <v>0.35216392314760014</v>
      </c>
      <c r="J9" s="22">
        <f t="shared" si="1"/>
        <v>8.7974546225263142E-2</v>
      </c>
      <c r="K9" s="22">
        <f t="shared" si="2"/>
        <v>0.11782756774232217</v>
      </c>
      <c r="L9" s="23">
        <f t="shared" si="3"/>
        <v>0.14826712059874281</v>
      </c>
      <c r="M9" s="4"/>
      <c r="N9" t="s">
        <v>262</v>
      </c>
      <c r="O9" s="5">
        <v>6.2576964480831521</v>
      </c>
      <c r="P9" s="71">
        <v>0.33484228971551161</v>
      </c>
    </row>
    <row r="10" spans="1:16" x14ac:dyDescent="0.25">
      <c r="A10" s="17"/>
      <c r="B10" s="55">
        <v>4</v>
      </c>
      <c r="C10" s="19" t="s">
        <v>261</v>
      </c>
      <c r="D10" s="20">
        <v>4.1154700000000002</v>
      </c>
      <c r="E10" s="21">
        <v>9.0798789999999965</v>
      </c>
      <c r="F10" s="21">
        <f t="shared" si="0"/>
        <v>2.7844267186446814</v>
      </c>
      <c r="G10" s="21">
        <v>0.82128459830710199</v>
      </c>
      <c r="H10" s="21">
        <v>0.58561374433338642</v>
      </c>
      <c r="I10" s="21">
        <v>1.377528376004193</v>
      </c>
      <c r="J10" s="22">
        <f t="shared" si="1"/>
        <v>9.0451050978443914E-2</v>
      </c>
      <c r="K10" s="22">
        <f t="shared" si="2"/>
        <v>0.15494681621203202</v>
      </c>
      <c r="L10" s="23">
        <f t="shared" si="3"/>
        <v>0.30665901149615349</v>
      </c>
      <c r="M10" s="4"/>
      <c r="N10" t="s">
        <v>261</v>
      </c>
      <c r="O10" s="5">
        <v>2.7844267186446814</v>
      </c>
      <c r="P10" s="71">
        <v>0.30665901149615349</v>
      </c>
    </row>
    <row r="11" spans="1:16" x14ac:dyDescent="0.25">
      <c r="A11" s="17"/>
      <c r="B11" s="55">
        <v>5</v>
      </c>
      <c r="C11" s="19" t="s">
        <v>262</v>
      </c>
      <c r="D11" s="20">
        <v>9.6795200000000001</v>
      </c>
      <c r="E11" s="21">
        <v>18.688489000000001</v>
      </c>
      <c r="F11" s="21">
        <f t="shared" si="0"/>
        <v>6.2576964480831521</v>
      </c>
      <c r="G11" s="21">
        <v>2.8278623250080273</v>
      </c>
      <c r="H11" s="21">
        <v>1.9124324674048694</v>
      </c>
      <c r="I11" s="21">
        <v>1.5174016556702554</v>
      </c>
      <c r="J11" s="22">
        <f t="shared" si="1"/>
        <v>0.1513157283613473</v>
      </c>
      <c r="K11" s="22">
        <f t="shared" si="2"/>
        <v>0.25364783597073559</v>
      </c>
      <c r="L11" s="23">
        <f t="shared" si="3"/>
        <v>0.33484228971551161</v>
      </c>
      <c r="M11" s="4"/>
      <c r="N11" t="s">
        <v>268</v>
      </c>
      <c r="O11" s="5">
        <v>2.5132700970862061</v>
      </c>
      <c r="P11" s="71">
        <v>0.30004265533044439</v>
      </c>
    </row>
    <row r="12" spans="1:16" x14ac:dyDescent="0.25">
      <c r="A12" s="17"/>
      <c r="B12" s="55">
        <v>6</v>
      </c>
      <c r="C12" s="19" t="s">
        <v>263</v>
      </c>
      <c r="D12" s="20">
        <v>115.22888099999999</v>
      </c>
      <c r="E12" s="21">
        <v>67.634094999999988</v>
      </c>
      <c r="F12" s="21">
        <f t="shared" si="0"/>
        <v>14.163570723191327</v>
      </c>
      <c r="G12" s="21">
        <v>5.9651541831117356</v>
      </c>
      <c r="H12" s="21">
        <v>5.8662798303126635</v>
      </c>
      <c r="I12" s="21">
        <v>2.3321367097669281</v>
      </c>
      <c r="J12" s="22">
        <f t="shared" si="1"/>
        <v>8.8197442179299312E-2</v>
      </c>
      <c r="K12" s="22">
        <f t="shared" si="2"/>
        <v>0.17493298333369289</v>
      </c>
      <c r="L12" s="23">
        <f t="shared" si="3"/>
        <v>0.20941465577666604</v>
      </c>
      <c r="M12" s="4"/>
      <c r="N12" t="s">
        <v>279</v>
      </c>
      <c r="O12" s="5">
        <v>2.1307906326774173</v>
      </c>
      <c r="P12" s="71">
        <v>0.27255434644452614</v>
      </c>
    </row>
    <row r="13" spans="1:16" x14ac:dyDescent="0.25">
      <c r="A13" s="17"/>
      <c r="B13" s="55">
        <v>8</v>
      </c>
      <c r="C13" s="19" t="s">
        <v>265</v>
      </c>
      <c r="D13" s="20">
        <v>38.881284999999998</v>
      </c>
      <c r="E13" s="21">
        <v>43.726470000000027</v>
      </c>
      <c r="F13" s="21">
        <f t="shared" si="0"/>
        <v>11.5379044644651</v>
      </c>
      <c r="G13" s="21">
        <v>3.299956587026827</v>
      </c>
      <c r="H13" s="21">
        <v>5.5840727959875949</v>
      </c>
      <c r="I13" s="21">
        <v>2.6538750814506784</v>
      </c>
      <c r="J13" s="22">
        <f t="shared" si="1"/>
        <v>7.5468168069062633E-2</v>
      </c>
      <c r="K13" s="22">
        <f t="shared" si="2"/>
        <v>0.20317280089187204</v>
      </c>
      <c r="L13" s="23">
        <f t="shared" si="3"/>
        <v>0.26386544499167425</v>
      </c>
      <c r="M13" s="4"/>
      <c r="N13" t="s">
        <v>265</v>
      </c>
      <c r="O13" s="5">
        <v>11.5379044644651</v>
      </c>
      <c r="P13" s="71">
        <v>0.26386544499167425</v>
      </c>
    </row>
    <row r="14" spans="1:16" x14ac:dyDescent="0.25">
      <c r="A14" s="17"/>
      <c r="B14" s="55">
        <v>9</v>
      </c>
      <c r="C14" s="19" t="s">
        <v>266</v>
      </c>
      <c r="D14" s="20">
        <v>23.748733999999995</v>
      </c>
      <c r="E14" s="21">
        <v>27.304144999999998</v>
      </c>
      <c r="F14" s="21">
        <f t="shared" si="0"/>
        <v>5.6027023852802813</v>
      </c>
      <c r="G14" s="21">
        <v>2.1617272053845227</v>
      </c>
      <c r="H14" s="21">
        <v>1.6272040139883757</v>
      </c>
      <c r="I14" s="21">
        <v>1.813771165907383</v>
      </c>
      <c r="J14" s="22">
        <f t="shared" si="1"/>
        <v>7.9172125894604012E-2</v>
      </c>
      <c r="K14" s="22">
        <f t="shared" si="2"/>
        <v>0.13876762005815962</v>
      </c>
      <c r="L14" s="23">
        <f t="shared" si="3"/>
        <v>0.20519603837733361</v>
      </c>
      <c r="M14" s="4"/>
      <c r="N14" t="s">
        <v>278</v>
      </c>
      <c r="O14" s="5">
        <v>7.4172343028913019</v>
      </c>
      <c r="P14" s="71">
        <v>0.24990119167436867</v>
      </c>
    </row>
    <row r="15" spans="1:16" x14ac:dyDescent="0.25">
      <c r="A15" s="17"/>
      <c r="B15" s="55">
        <v>10</v>
      </c>
      <c r="C15" s="19" t="s">
        <v>267</v>
      </c>
      <c r="D15" s="20">
        <v>36.178416999999996</v>
      </c>
      <c r="E15" s="21">
        <v>31.764447999999994</v>
      </c>
      <c r="F15" s="21">
        <f t="shared" si="0"/>
        <v>7.1673862540628761</v>
      </c>
      <c r="G15" s="21">
        <v>3.5900711249560118</v>
      </c>
      <c r="H15" s="21">
        <v>2.6481393116991967</v>
      </c>
      <c r="I15" s="21">
        <v>0.92917581740766764</v>
      </c>
      <c r="J15" s="22">
        <f t="shared" si="1"/>
        <v>0.11302167520606725</v>
      </c>
      <c r="K15" s="22">
        <f t="shared" si="2"/>
        <v>0.19638970073256773</v>
      </c>
      <c r="L15" s="23">
        <f t="shared" si="3"/>
        <v>0.22564176950478967</v>
      </c>
      <c r="M15" s="4"/>
      <c r="N15" t="s">
        <v>267</v>
      </c>
      <c r="O15" s="5">
        <v>7.1673862540628761</v>
      </c>
      <c r="P15" s="71">
        <v>0.22564176950478967</v>
      </c>
    </row>
    <row r="16" spans="1:16" x14ac:dyDescent="0.25">
      <c r="A16" s="17"/>
      <c r="B16" s="55">
        <v>11</v>
      </c>
      <c r="C16" s="19" t="s">
        <v>268</v>
      </c>
      <c r="D16" s="20">
        <v>4.8562789999999998</v>
      </c>
      <c r="E16" s="21">
        <v>8.3763759999999987</v>
      </c>
      <c r="F16" s="21">
        <f t="shared" si="0"/>
        <v>2.5132700970862061</v>
      </c>
      <c r="G16" s="21">
        <v>1.1781316641718149</v>
      </c>
      <c r="H16" s="21">
        <v>0.97201268828939646</v>
      </c>
      <c r="I16" s="21">
        <v>0.3631257446249947</v>
      </c>
      <c r="J16" s="22">
        <f t="shared" si="1"/>
        <v>0.14064932903821595</v>
      </c>
      <c r="K16" s="22">
        <f t="shared" si="2"/>
        <v>0.25669147999817721</v>
      </c>
      <c r="L16" s="23">
        <f t="shared" si="3"/>
        <v>0.30004265533044439</v>
      </c>
      <c r="M16" s="4"/>
      <c r="N16" t="s">
        <v>277</v>
      </c>
      <c r="O16" s="5">
        <v>2.019519095250871</v>
      </c>
      <c r="P16" s="71">
        <v>0.22254524504824946</v>
      </c>
    </row>
    <row r="17" spans="1:16" x14ac:dyDescent="0.25">
      <c r="A17" s="17"/>
      <c r="B17" s="55">
        <v>12</v>
      </c>
      <c r="C17" s="19" t="s">
        <v>269</v>
      </c>
      <c r="D17" s="20">
        <v>4.2469409999999996</v>
      </c>
      <c r="E17" s="21">
        <v>9.3279209999999981</v>
      </c>
      <c r="F17" s="21">
        <f t="shared" si="0"/>
        <v>3.3783172838157043</v>
      </c>
      <c r="G17" s="21">
        <v>0.46168258972465992</v>
      </c>
      <c r="H17" s="21">
        <v>2.2642084109829739</v>
      </c>
      <c r="I17" s="21">
        <v>0.65242628310807049</v>
      </c>
      <c r="J17" s="22">
        <f t="shared" si="1"/>
        <v>4.9494693375368423E-2</v>
      </c>
      <c r="K17" s="22">
        <f t="shared" si="2"/>
        <v>0.2922292117083361</v>
      </c>
      <c r="L17" s="23">
        <f t="shared" si="3"/>
        <v>0.36217258741960884</v>
      </c>
      <c r="M17" s="4"/>
      <c r="N17" t="s">
        <v>263</v>
      </c>
      <c r="O17" s="5">
        <v>14.163570723191327</v>
      </c>
      <c r="P17" s="71">
        <v>0.20941465577666604</v>
      </c>
    </row>
    <row r="18" spans="1:16" x14ac:dyDescent="0.25">
      <c r="A18" s="17"/>
      <c r="B18" s="55">
        <v>13</v>
      </c>
      <c r="C18" s="19" t="s">
        <v>270</v>
      </c>
      <c r="D18" s="20">
        <v>10.898801000000001</v>
      </c>
      <c r="E18" s="21">
        <v>14.809219999999994</v>
      </c>
      <c r="F18" s="21">
        <f t="shared" si="0"/>
        <v>2.1681186560890637</v>
      </c>
      <c r="G18" s="21">
        <v>0.61946416209684685</v>
      </c>
      <c r="H18" s="21">
        <v>0.68763245886657387</v>
      </c>
      <c r="I18" s="21">
        <v>0.86102203512564301</v>
      </c>
      <c r="J18" s="22">
        <f t="shared" si="1"/>
        <v>4.1829627900513804E-2</v>
      </c>
      <c r="K18" s="22">
        <f t="shared" si="2"/>
        <v>8.8262354193091946E-2</v>
      </c>
      <c r="L18" s="23">
        <f t="shared" si="3"/>
        <v>0.14640329849168723</v>
      </c>
      <c r="M18" s="4"/>
      <c r="N18" t="s">
        <v>266</v>
      </c>
      <c r="O18" s="5">
        <v>5.6027023852802813</v>
      </c>
      <c r="P18" s="71">
        <v>0.20519603837733361</v>
      </c>
    </row>
    <row r="19" spans="1:16" x14ac:dyDescent="0.25">
      <c r="A19" s="17"/>
      <c r="B19" s="55">
        <v>14</v>
      </c>
      <c r="C19" s="19" t="s">
        <v>271</v>
      </c>
      <c r="D19" s="20">
        <v>13.070873000000001</v>
      </c>
      <c r="E19" s="21">
        <v>10.491630999999998</v>
      </c>
      <c r="F19" s="21">
        <f t="shared" si="0"/>
        <v>1.1558092491177376</v>
      </c>
      <c r="G19" s="21">
        <v>0.53524167905561626</v>
      </c>
      <c r="H19" s="21">
        <v>0.39779929889482446</v>
      </c>
      <c r="I19" s="21">
        <v>0.22276827116729692</v>
      </c>
      <c r="J19" s="22">
        <f t="shared" si="1"/>
        <v>5.1016060234640004E-2</v>
      </c>
      <c r="K19" s="22">
        <f t="shared" si="2"/>
        <v>8.8931928500958615E-2</v>
      </c>
      <c r="L19" s="23">
        <f t="shared" si="3"/>
        <v>0.11016487799825764</v>
      </c>
      <c r="M19" s="4"/>
      <c r="N19" t="s">
        <v>274</v>
      </c>
      <c r="O19" s="5">
        <v>0.47557626730122138</v>
      </c>
      <c r="P19" s="71">
        <v>0.20219907454070174</v>
      </c>
    </row>
    <row r="20" spans="1:16" x14ac:dyDescent="0.25">
      <c r="A20" s="17"/>
      <c r="B20" s="55">
        <v>15</v>
      </c>
      <c r="C20" s="19" t="s">
        <v>272</v>
      </c>
      <c r="D20" s="20">
        <v>34.959634000000001</v>
      </c>
      <c r="E20" s="21">
        <v>30.730255000000007</v>
      </c>
      <c r="F20" s="21">
        <f t="shared" si="0"/>
        <v>4.8299703199299984</v>
      </c>
      <c r="G20" s="21">
        <v>1.3141619560774416</v>
      </c>
      <c r="H20" s="21">
        <v>1.5484817794640549</v>
      </c>
      <c r="I20" s="21">
        <v>1.9673265843885019</v>
      </c>
      <c r="J20" s="22">
        <f t="shared" si="1"/>
        <v>4.2764433815386214E-2</v>
      </c>
      <c r="K20" s="22">
        <f t="shared" si="2"/>
        <v>9.3153920640798318E-2</v>
      </c>
      <c r="L20" s="23">
        <f t="shared" si="3"/>
        <v>0.15717312856434146</v>
      </c>
      <c r="M20" s="4"/>
      <c r="N20" t="s">
        <v>276</v>
      </c>
      <c r="O20" s="5">
        <v>2.5003801139537245</v>
      </c>
      <c r="P20" s="71">
        <v>0.19698123416245553</v>
      </c>
    </row>
    <row r="21" spans="1:16" x14ac:dyDescent="0.25">
      <c r="A21" s="17"/>
      <c r="B21" s="55">
        <v>16</v>
      </c>
      <c r="C21" s="19" t="s">
        <v>273</v>
      </c>
      <c r="D21" s="20">
        <v>27.450478000000007</v>
      </c>
      <c r="E21" s="21">
        <v>48.201108999999981</v>
      </c>
      <c r="F21" s="21">
        <f t="shared" si="0"/>
        <v>7.4147362306248397</v>
      </c>
      <c r="G21" s="21">
        <v>1.7713390843127854</v>
      </c>
      <c r="H21" s="21">
        <v>3.9920343229896389</v>
      </c>
      <c r="I21" s="21">
        <v>1.6513628233224154</v>
      </c>
      <c r="J21" s="22">
        <f t="shared" si="1"/>
        <v>3.6748928003145866E-2</v>
      </c>
      <c r="K21" s="22">
        <f t="shared" si="2"/>
        <v>0.11956931130573005</v>
      </c>
      <c r="L21" s="23">
        <f t="shared" si="3"/>
        <v>0.15382916253285464</v>
      </c>
      <c r="M21" s="4"/>
      <c r="N21" t="s">
        <v>259</v>
      </c>
      <c r="O21" s="5">
        <v>5.1168710006386391</v>
      </c>
      <c r="P21" s="71">
        <v>0.18171843063902671</v>
      </c>
    </row>
    <row r="22" spans="1:16" x14ac:dyDescent="0.25">
      <c r="A22" s="17"/>
      <c r="B22" s="55">
        <v>17</v>
      </c>
      <c r="C22" s="19" t="s">
        <v>274</v>
      </c>
      <c r="D22" s="20">
        <v>1.3928620000000003</v>
      </c>
      <c r="E22" s="21">
        <v>2.3520200000000004</v>
      </c>
      <c r="F22" s="21">
        <f t="shared" si="0"/>
        <v>0.47557626730122138</v>
      </c>
      <c r="G22" s="21">
        <v>1.0790000029373914E-2</v>
      </c>
      <c r="H22" s="21">
        <v>0.34213150793220848</v>
      </c>
      <c r="I22" s="21">
        <v>0.12265475933963899</v>
      </c>
      <c r="J22" s="22">
        <f t="shared" si="1"/>
        <v>4.5875460367573034E-3</v>
      </c>
      <c r="K22" s="22">
        <f t="shared" si="2"/>
        <v>0.15005038560963865</v>
      </c>
      <c r="L22" s="23">
        <f t="shared" si="3"/>
        <v>0.20219907454070174</v>
      </c>
      <c r="M22" s="4"/>
      <c r="N22" t="s">
        <v>272</v>
      </c>
      <c r="O22" s="5">
        <v>4.8299703199299984</v>
      </c>
      <c r="P22" s="71">
        <v>0.15717312856434146</v>
      </c>
    </row>
    <row r="23" spans="1:16" x14ac:dyDescent="0.25">
      <c r="A23" s="17"/>
      <c r="B23" s="55">
        <v>18</v>
      </c>
      <c r="C23" s="19" t="s">
        <v>275</v>
      </c>
      <c r="D23" s="20">
        <v>1.7672139999999998</v>
      </c>
      <c r="E23" s="21">
        <v>2.5285020000000005</v>
      </c>
      <c r="F23" s="21">
        <f t="shared" si="0"/>
        <v>0.11327602016717719</v>
      </c>
      <c r="G23" s="21">
        <v>2.5847330049145967E-2</v>
      </c>
      <c r="H23" s="21">
        <v>4.5184809607235366E-2</v>
      </c>
      <c r="I23" s="21">
        <v>4.2243880510795861E-2</v>
      </c>
      <c r="J23" s="22">
        <f t="shared" si="1"/>
        <v>1.0222388611575534E-2</v>
      </c>
      <c r="K23" s="22">
        <f t="shared" si="2"/>
        <v>2.8092577999298131E-2</v>
      </c>
      <c r="L23" s="23">
        <f t="shared" si="3"/>
        <v>4.4799656147069364E-2</v>
      </c>
      <c r="M23" s="4"/>
      <c r="N23" t="s">
        <v>273</v>
      </c>
      <c r="O23" s="5">
        <v>7.4147362306248397</v>
      </c>
      <c r="P23" s="71">
        <v>0.15382916253285464</v>
      </c>
    </row>
    <row r="24" spans="1:16" x14ac:dyDescent="0.25">
      <c r="A24" s="17"/>
      <c r="B24" s="55">
        <v>19</v>
      </c>
      <c r="C24" s="19" t="s">
        <v>276</v>
      </c>
      <c r="D24" s="20">
        <v>9.6349230000000006</v>
      </c>
      <c r="E24" s="21">
        <v>12.693494000000001</v>
      </c>
      <c r="F24" s="21">
        <f t="shared" si="0"/>
        <v>2.5003801139537245</v>
      </c>
      <c r="G24" s="21">
        <v>0.95007060095667839</v>
      </c>
      <c r="H24" s="21">
        <v>0.28398714610375464</v>
      </c>
      <c r="I24" s="21">
        <v>1.2663223668932915</v>
      </c>
      <c r="J24" s="22">
        <f t="shared" si="1"/>
        <v>7.4847051643674958E-2</v>
      </c>
      <c r="K24" s="22">
        <f t="shared" si="2"/>
        <v>9.7219705390842973E-2</v>
      </c>
      <c r="L24" s="23">
        <f t="shared" si="3"/>
        <v>0.19698123416245553</v>
      </c>
      <c r="M24" s="4"/>
      <c r="N24" t="s">
        <v>260</v>
      </c>
      <c r="O24" s="5">
        <v>1.7153448708704673</v>
      </c>
      <c r="P24" s="71">
        <v>0.14826712059874281</v>
      </c>
    </row>
    <row r="25" spans="1:16" x14ac:dyDescent="0.25">
      <c r="A25" s="17"/>
      <c r="B25" s="55">
        <v>20</v>
      </c>
      <c r="C25" s="19" t="s">
        <v>277</v>
      </c>
      <c r="D25" s="20">
        <v>5.8208800000000007</v>
      </c>
      <c r="E25" s="21">
        <v>9.0746449999999967</v>
      </c>
      <c r="F25" s="21">
        <f t="shared" si="0"/>
        <v>2.019519095250871</v>
      </c>
      <c r="G25" s="21">
        <v>0.32369351829402149</v>
      </c>
      <c r="H25" s="21">
        <v>1.5678904067026451</v>
      </c>
      <c r="I25" s="21">
        <v>0.12793517025420442</v>
      </c>
      <c r="J25" s="22">
        <f t="shared" si="1"/>
        <v>3.5670102609415749E-2</v>
      </c>
      <c r="K25" s="22">
        <f t="shared" si="2"/>
        <v>0.20844715413073098</v>
      </c>
      <c r="L25" s="23">
        <f t="shared" si="3"/>
        <v>0.22254524504824946</v>
      </c>
      <c r="M25" s="4"/>
      <c r="N25" t="s">
        <v>270</v>
      </c>
      <c r="O25" s="5">
        <v>2.1681186560890637</v>
      </c>
      <c r="P25" s="71">
        <v>0.14640329849168723</v>
      </c>
    </row>
    <row r="26" spans="1:16" x14ac:dyDescent="0.25">
      <c r="A26" s="17"/>
      <c r="B26" s="55">
        <v>21</v>
      </c>
      <c r="C26" s="19" t="s">
        <v>278</v>
      </c>
      <c r="D26" s="20">
        <v>26.665894000000009</v>
      </c>
      <c r="E26" s="21">
        <v>29.680668000000004</v>
      </c>
      <c r="F26" s="21">
        <f t="shared" si="0"/>
        <v>7.4172343028913019</v>
      </c>
      <c r="G26" s="21">
        <v>3.9311650824965909</v>
      </c>
      <c r="H26" s="21">
        <v>2.1238962389179505</v>
      </c>
      <c r="I26" s="21">
        <v>1.3621729814767605</v>
      </c>
      <c r="J26" s="22">
        <f t="shared" si="1"/>
        <v>0.13244867273528313</v>
      </c>
      <c r="K26" s="22">
        <f t="shared" si="2"/>
        <v>0.20400690851750844</v>
      </c>
      <c r="L26" s="23">
        <f t="shared" si="3"/>
        <v>0.24990119167436867</v>
      </c>
      <c r="M26" s="4"/>
      <c r="N26" t="s">
        <v>282</v>
      </c>
      <c r="O26" s="5">
        <v>1.5006681259255856</v>
      </c>
      <c r="P26" s="71">
        <v>0.11330930729790907</v>
      </c>
    </row>
    <row r="27" spans="1:16" x14ac:dyDescent="0.25">
      <c r="A27" s="17"/>
      <c r="B27" s="55">
        <v>22</v>
      </c>
      <c r="C27" s="19" t="s">
        <v>279</v>
      </c>
      <c r="D27" s="20">
        <v>3.0144160000000007</v>
      </c>
      <c r="E27" s="21">
        <v>7.8178559999999999</v>
      </c>
      <c r="F27" s="21">
        <f t="shared" si="0"/>
        <v>2.1307906326774173</v>
      </c>
      <c r="G27" s="21">
        <v>0.47194042168848682</v>
      </c>
      <c r="H27" s="21">
        <v>0.76598349014784617</v>
      </c>
      <c r="I27" s="21">
        <v>0.89286672084108432</v>
      </c>
      <c r="J27" s="22">
        <f t="shared" si="1"/>
        <v>6.0366988300690982E-2</v>
      </c>
      <c r="K27" s="22">
        <f t="shared" si="2"/>
        <v>0.15834570396747305</v>
      </c>
      <c r="L27" s="23">
        <f t="shared" si="3"/>
        <v>0.27255434644452614</v>
      </c>
      <c r="M27" s="4"/>
      <c r="N27" t="s">
        <v>271</v>
      </c>
      <c r="O27" s="5">
        <v>1.1558092491177376</v>
      </c>
      <c r="P27" s="71">
        <v>0.11016487799825764</v>
      </c>
    </row>
    <row r="28" spans="1:16" x14ac:dyDescent="0.25">
      <c r="A28" s="17"/>
      <c r="B28" s="55">
        <v>23</v>
      </c>
      <c r="C28" s="19" t="s">
        <v>280</v>
      </c>
      <c r="D28" s="20">
        <v>2.566093</v>
      </c>
      <c r="E28" s="21">
        <v>1.3766530000000001</v>
      </c>
      <c r="F28" s="21">
        <f t="shared" si="0"/>
        <v>0.73350885655963793</v>
      </c>
      <c r="G28" s="21">
        <v>0.21317489858483896</v>
      </c>
      <c r="H28" s="21">
        <v>0.35632737656123936</v>
      </c>
      <c r="I28" s="21">
        <v>0.16400658141355962</v>
      </c>
      <c r="J28" s="22">
        <f t="shared" si="1"/>
        <v>0.15485013186680952</v>
      </c>
      <c r="K28" s="22">
        <f t="shared" si="2"/>
        <v>0.41368614686931149</v>
      </c>
      <c r="L28" s="23">
        <f t="shared" si="3"/>
        <v>0.532820439544052</v>
      </c>
      <c r="M28" s="4"/>
      <c r="N28" t="s">
        <v>258</v>
      </c>
      <c r="O28" s="5">
        <v>1.8448660853900947</v>
      </c>
      <c r="P28" s="71">
        <v>0.10330462648999569</v>
      </c>
    </row>
    <row r="29" spans="1:16" x14ac:dyDescent="0.25">
      <c r="A29" s="17"/>
      <c r="B29" s="55">
        <v>24</v>
      </c>
      <c r="C29" s="19" t="s">
        <v>281</v>
      </c>
      <c r="D29" s="20">
        <v>3.8918119999999998</v>
      </c>
      <c r="E29" s="21">
        <v>3.854136</v>
      </c>
      <c r="F29" s="21">
        <f t="shared" si="0"/>
        <v>0.10069067100994289</v>
      </c>
      <c r="G29" s="21">
        <v>1.4520440250635147E-2</v>
      </c>
      <c r="H29" s="21">
        <v>7.1020230650901794E-2</v>
      </c>
      <c r="I29" s="21">
        <v>1.5150000108405948E-2</v>
      </c>
      <c r="J29" s="22">
        <f t="shared" si="1"/>
        <v>3.7674955555888913E-3</v>
      </c>
      <c r="K29" s="22">
        <f t="shared" si="2"/>
        <v>2.2194512830252214E-2</v>
      </c>
      <c r="L29" s="23">
        <f t="shared" si="3"/>
        <v>2.6125354945944534E-2</v>
      </c>
      <c r="M29" s="4"/>
      <c r="N29" t="s">
        <v>275</v>
      </c>
      <c r="O29" s="5">
        <v>0.11327602016717719</v>
      </c>
      <c r="P29" s="71">
        <v>4.4799656147069364E-2</v>
      </c>
    </row>
    <row r="30" spans="1:16" ht="15.75" thickBot="1" x14ac:dyDescent="0.3">
      <c r="A30" s="24"/>
      <c r="B30" s="56">
        <v>25</v>
      </c>
      <c r="C30" s="26" t="s">
        <v>282</v>
      </c>
      <c r="D30" s="27">
        <v>12.163323</v>
      </c>
      <c r="E30" s="28">
        <v>13.243996999999998</v>
      </c>
      <c r="F30" s="28">
        <f t="shared" si="0"/>
        <v>1.5006681259255856</v>
      </c>
      <c r="G30" s="28">
        <v>0.33599051414057612</v>
      </c>
      <c r="H30" s="28">
        <v>0.39544587745331228</v>
      </c>
      <c r="I30" s="28">
        <v>0.76923173433169723</v>
      </c>
      <c r="J30" s="29">
        <f t="shared" si="1"/>
        <v>2.5369268366685387E-2</v>
      </c>
      <c r="K30" s="29">
        <f t="shared" si="2"/>
        <v>5.522776784031954E-2</v>
      </c>
      <c r="L30" s="30">
        <f t="shared" si="3"/>
        <v>0.11330930729790907</v>
      </c>
      <c r="M30" s="4"/>
      <c r="N30" t="s">
        <v>281</v>
      </c>
      <c r="O30" s="5">
        <v>0.10069067100994289</v>
      </c>
      <c r="P30" s="71">
        <v>2.6125354945944534E-2</v>
      </c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topLeftCell="A11" workbookViewId="0">
      <selection activeCell="A21" sqref="A21:D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46</v>
      </c>
      <c r="B1" s="49" t="s">
        <v>29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778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423.88488599999999</v>
      </c>
      <c r="E6" s="14">
        <v>460.34203899999989</v>
      </c>
      <c r="F6" s="14">
        <v>94.642634873027049</v>
      </c>
      <c r="G6" s="14">
        <v>34.347167377491132</v>
      </c>
      <c r="H6" s="14">
        <v>36.353803234648325</v>
      </c>
      <c r="I6" s="14">
        <v>23.941664260887592</v>
      </c>
      <c r="J6" s="15">
        <v>7.461227623725919E-2</v>
      </c>
      <c r="K6" s="15">
        <v>0.15358356313866758</v>
      </c>
      <c r="L6" s="16">
        <v>0.20559198781544927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15.954684999999998</v>
      </c>
      <c r="E7" s="38">
        <f ca="1">SUM(E8:OFFSET(E6,MATCH("PROYECTOS",$A$8:$A$50,0),0))</f>
        <v>27.445482999999996</v>
      </c>
      <c r="F7" s="38">
        <f ca="1">SUM(F8:OFFSET(F6,MATCH("PROYECTOS",$A$8:$A$50,0),0))</f>
        <v>1.3034015575331068</v>
      </c>
      <c r="G7" s="38">
        <f ca="1">SUM(G8:OFFSET(G6,MATCH("PROYECTOS",$A$8:$A$50,0),0))</f>
        <v>0.61833539845247287</v>
      </c>
      <c r="H7" s="38">
        <f ca="1">SUM(H8:OFFSET(H6,MATCH("PROYECTOS",$A$8:$A$50,0),0))</f>
        <v>0.31343414827097149</v>
      </c>
      <c r="I7" s="38">
        <f ca="1">SUM(I8:OFFSET(I6,MATCH("PROYECTOS",$A$8:$A$50,0),0))</f>
        <v>0.37163201080966246</v>
      </c>
      <c r="J7" s="39">
        <f ca="1">IFERROR(G7/E7,0)</f>
        <v>2.2529587052720949E-2</v>
      </c>
      <c r="K7" s="39">
        <f ca="1">IFERROR(SUM(G7,H7)/E7,0)</f>
        <v>3.3949832353959465E-2</v>
      </c>
      <c r="L7" s="40">
        <f ca="1">IFERROR(SUM(G7,H7,I7)/E7,0)</f>
        <v>4.7490567301479339E-2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6.7804809999999973</v>
      </c>
      <c r="E8" s="21">
        <v>18.563666999999999</v>
      </c>
      <c r="F8" s="21">
        <f t="shared" ref="F8:F11" si="0">SUM(G8,H8,I8)</f>
        <v>0.95453254572294099</v>
      </c>
      <c r="G8" s="21">
        <v>0.53192779952951241</v>
      </c>
      <c r="H8" s="21">
        <v>0.22450414787999762</v>
      </c>
      <c r="I8" s="21">
        <v>0.19810059831343096</v>
      </c>
      <c r="J8" s="22">
        <f t="shared" ref="J8:J12" si="1">IFERROR(G8/E8,0)</f>
        <v>2.8654241617753241E-2</v>
      </c>
      <c r="K8" s="22">
        <f t="shared" ref="K8:K12" si="2">IFERROR(SUM(G8,H8)/E8,0)</f>
        <v>4.0747980849339199E-2</v>
      </c>
      <c r="L8" s="23">
        <f t="shared" ref="L8:L12" si="3">IFERROR(SUM(G8,H8,I8)/E8,0)</f>
        <v>5.1419396055905391E-2</v>
      </c>
      <c r="M8" s="4"/>
    </row>
    <row r="9" spans="1:13" ht="25.5" x14ac:dyDescent="0.25">
      <c r="A9" s="17"/>
      <c r="B9" s="19">
        <v>3000082</v>
      </c>
      <c r="C9" s="19" t="s">
        <v>780</v>
      </c>
      <c r="D9" s="20">
        <v>3.317863</v>
      </c>
      <c r="E9" s="21">
        <v>4.5400909999999985</v>
      </c>
      <c r="F9" s="21">
        <f t="shared" si="0"/>
        <v>0.34536901170213241</v>
      </c>
      <c r="G9" s="21">
        <v>8.640759892296046E-2</v>
      </c>
      <c r="H9" s="21">
        <v>8.8930000390973873E-2</v>
      </c>
      <c r="I9" s="21">
        <v>0.17003141238819808</v>
      </c>
      <c r="J9" s="22">
        <f t="shared" si="1"/>
        <v>1.9032129294976795E-2</v>
      </c>
      <c r="K9" s="22">
        <f t="shared" si="2"/>
        <v>3.8619842490807868E-2</v>
      </c>
      <c r="L9" s="23">
        <f t="shared" si="3"/>
        <v>7.6070944767876347E-2</v>
      </c>
      <c r="M9" s="4"/>
    </row>
    <row r="10" spans="1:13" ht="25.5" x14ac:dyDescent="0.25">
      <c r="A10" s="17"/>
      <c r="B10" s="19">
        <v>3000083</v>
      </c>
      <c r="C10" s="19" t="s">
        <v>781</v>
      </c>
      <c r="D10" s="20">
        <v>2.2968000000000002</v>
      </c>
      <c r="E10" s="21">
        <v>2.10608</v>
      </c>
      <c r="F10" s="21">
        <f t="shared" si="0"/>
        <v>0</v>
      </c>
      <c r="G10" s="21">
        <v>0</v>
      </c>
      <c r="H10" s="21">
        <v>0</v>
      </c>
      <c r="I10" s="21">
        <v>0</v>
      </c>
      <c r="J10" s="22">
        <f t="shared" si="1"/>
        <v>0</v>
      </c>
      <c r="K10" s="22">
        <f t="shared" si="2"/>
        <v>0</v>
      </c>
      <c r="L10" s="23">
        <f t="shared" si="3"/>
        <v>0</v>
      </c>
      <c r="M10" s="4"/>
    </row>
    <row r="11" spans="1:13" ht="25.5" x14ac:dyDescent="0.25">
      <c r="A11" s="17"/>
      <c r="B11" s="19">
        <v>3000626</v>
      </c>
      <c r="C11" s="19" t="s">
        <v>782</v>
      </c>
      <c r="D11" s="20">
        <v>3.5595409999999994</v>
      </c>
      <c r="E11" s="21">
        <v>2.2356449999999999</v>
      </c>
      <c r="F11" s="21">
        <f t="shared" si="0"/>
        <v>3.5000001080334187E-3</v>
      </c>
      <c r="G11" s="21">
        <v>0</v>
      </c>
      <c r="H11" s="21">
        <v>0</v>
      </c>
      <c r="I11" s="21">
        <v>3.5000001080334187E-3</v>
      </c>
      <c r="J11" s="22">
        <f t="shared" si="1"/>
        <v>0</v>
      </c>
      <c r="K11" s="22">
        <f t="shared" si="2"/>
        <v>0</v>
      </c>
      <c r="L11" s="23">
        <f t="shared" si="3"/>
        <v>1.5655437728411348E-3</v>
      </c>
      <c r="M11" s="4"/>
    </row>
    <row r="12" spans="1:13" ht="15.75" thickBot="1" x14ac:dyDescent="0.3">
      <c r="A12" s="41" t="s">
        <v>302</v>
      </c>
      <c r="B12" s="43"/>
      <c r="C12" s="43"/>
      <c r="D12" s="44">
        <f ca="1">OFFSET(D12,-MATCH("PROYECTOS",$A$8:$A$50,0)-1,0)-(OFFSET(D12,-MATCH("PROYECTOS",$A$8:$A$50,0),0))</f>
        <v>407.93020100000001</v>
      </c>
      <c r="E12" s="45">
        <f t="shared" ref="E12:I12" ca="1" si="4">OFFSET(E12,-MATCH("PROYECTOS",$A$8:$A$50,0)-1,0)-(OFFSET(E12,-MATCH("PROYECTOS",$A$8:$A$50,0),0))</f>
        <v>432.89655599999992</v>
      </c>
      <c r="F12" s="45">
        <f t="shared" ca="1" si="4"/>
        <v>93.339233315493942</v>
      </c>
      <c r="G12" s="45">
        <f t="shared" ca="1" si="4"/>
        <v>33.728831979038659</v>
      </c>
      <c r="H12" s="45">
        <f t="shared" ca="1" si="4"/>
        <v>36.040369086377353</v>
      </c>
      <c r="I12" s="45">
        <f t="shared" ca="1" si="4"/>
        <v>23.570032250077929</v>
      </c>
      <c r="J12" s="46">
        <f t="shared" ca="1" si="1"/>
        <v>7.7914299643997778E-2</v>
      </c>
      <c r="K12" s="46">
        <f t="shared" ca="1" si="2"/>
        <v>0.16116829782636577</v>
      </c>
      <c r="L12" s="47">
        <f t="shared" ca="1" si="3"/>
        <v>0.21561555993412421</v>
      </c>
      <c r="M12" s="4"/>
    </row>
    <row r="13" spans="1:13" ht="15.75" thickBot="1" x14ac:dyDescent="0.3"/>
    <row r="14" spans="1:13" ht="15.75" thickBot="1" x14ac:dyDescent="0.3">
      <c r="A14" s="89" t="s">
        <v>324</v>
      </c>
      <c r="B14" s="90"/>
      <c r="C14" s="90"/>
      <c r="D14" s="91"/>
    </row>
    <row r="15" spans="1:13" ht="15.75" thickBot="1" x14ac:dyDescent="0.3">
      <c r="A15" s="1" t="s">
        <v>789</v>
      </c>
    </row>
    <row r="16" spans="1:13" ht="45" customHeight="1" x14ac:dyDescent="0.25">
      <c r="A16" s="82" t="s">
        <v>326</v>
      </c>
      <c r="B16" s="83"/>
      <c r="C16" s="83"/>
      <c r="D16" s="94" t="s">
        <v>327</v>
      </c>
    </row>
    <row r="17" spans="1:4" ht="15.75" thickBot="1" x14ac:dyDescent="0.3">
      <c r="A17" s="92"/>
      <c r="B17" s="93"/>
      <c r="C17" s="93"/>
      <c r="D17" s="95"/>
    </row>
    <row r="18" spans="1:4" x14ac:dyDescent="0.25">
      <c r="A18" s="17"/>
      <c r="B18" s="19">
        <v>3000001</v>
      </c>
      <c r="C18" s="19" t="s">
        <v>284</v>
      </c>
      <c r="D18" s="23">
        <v>5.1419396055905391E-2</v>
      </c>
    </row>
    <row r="19" spans="1:4" ht="25.5" x14ac:dyDescent="0.25">
      <c r="A19" s="17"/>
      <c r="B19" s="19">
        <v>3000082</v>
      </c>
      <c r="C19" s="19" t="s">
        <v>780</v>
      </c>
      <c r="D19" s="23">
        <v>7.6070944767876347E-2</v>
      </c>
    </row>
    <row r="20" spans="1:4" ht="25.5" x14ac:dyDescent="0.25">
      <c r="A20" s="17"/>
      <c r="B20" s="19">
        <v>3000083</v>
      </c>
      <c r="C20" s="19" t="s">
        <v>781</v>
      </c>
      <c r="D20" s="23">
        <v>0</v>
      </c>
    </row>
    <row r="21" spans="1:4" ht="26.25" thickBot="1" x14ac:dyDescent="0.3">
      <c r="A21" s="24"/>
      <c r="B21" s="26">
        <v>3000626</v>
      </c>
      <c r="C21" s="26" t="s">
        <v>782</v>
      </c>
      <c r="D21" s="30">
        <v>1.5655437728411348E-3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9"/>
  <sheetViews>
    <sheetView workbookViewId="0"/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2</v>
      </c>
      <c r="B1" s="50" t="s">
        <v>14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328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1448.312901</v>
      </c>
      <c r="E6" s="14">
        <v>1929.2709959999997</v>
      </c>
      <c r="F6" s="14">
        <v>706.29653717652661</v>
      </c>
      <c r="G6" s="14">
        <v>384.74780387832595</v>
      </c>
      <c r="H6" s="14">
        <v>175.91442507919078</v>
      </c>
      <c r="I6" s="14">
        <v>145.63430821900982</v>
      </c>
      <c r="J6" s="15">
        <v>0.19942652155971458</v>
      </c>
      <c r="K6" s="15">
        <v>0.29060833346893733</v>
      </c>
      <c r="L6" s="16">
        <v>0.36609503726584119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678.87179899999978</v>
      </c>
      <c r="E7" s="38">
        <f ca="1">SUM(E8:OFFSET(E6,MATCH("GOBIERNOS REGIONALES",$A$8:$A$50,0),0))</f>
        <v>738.49137900000005</v>
      </c>
      <c r="F7" s="38">
        <f ca="1">SUM(F8:OFFSET(F6,MATCH("GOBIERNOS REGIONALES",$A$8:$A$50,0),0))</f>
        <v>381.5384801510337</v>
      </c>
      <c r="G7" s="38">
        <f ca="1">SUM(G8:OFFSET(G6,MATCH("GOBIERNOS REGIONALES",$A$8:$A$50,0),0))</f>
        <v>251.90618064686601</v>
      </c>
      <c r="H7" s="38">
        <f ca="1">SUM(H8:OFFSET(H6,MATCH("GOBIERNOS REGIONALES",$A$8:$A$50,0),0))</f>
        <v>75.087321452581108</v>
      </c>
      <c r="I7" s="38">
        <f ca="1">SUM(I8:OFFSET(I6,MATCH("GOBIERNOS REGIONALES",$A$8:$A$50,0),0))</f>
        <v>54.544978051586561</v>
      </c>
      <c r="J7" s="39">
        <f ca="1">IFERROR(G7/E7,0)</f>
        <v>0.34110916905756594</v>
      </c>
      <c r="K7" s="39">
        <f ca="1">IFERROR(SUM(G7,H7)/E7,0)</f>
        <v>0.4427858082002703</v>
      </c>
      <c r="L7" s="40">
        <f ca="1">IFERROR(SUM(G7,H7,I7)/E7,0)</f>
        <v>0.51664581469817494</v>
      </c>
      <c r="M7" s="4"/>
    </row>
    <row r="8" spans="1:13" x14ac:dyDescent="0.25">
      <c r="A8" s="17"/>
      <c r="B8" s="18">
        <v>11</v>
      </c>
      <c r="C8" s="19" t="s">
        <v>115</v>
      </c>
      <c r="D8" s="20">
        <v>72.765923999999998</v>
      </c>
      <c r="E8" s="21">
        <v>57.194442000000002</v>
      </c>
      <c r="F8" s="21">
        <f t="shared" ref="F8:F38" si="0">SUM(G8,H8,I8)</f>
        <v>21.35524841960796</v>
      </c>
      <c r="G8" s="21">
        <v>0.16985334122364293</v>
      </c>
      <c r="H8" s="21">
        <v>6.9148229555175931</v>
      </c>
      <c r="I8" s="21">
        <v>14.270572122866724</v>
      </c>
      <c r="J8" s="22">
        <f t="shared" ref="J8:J38" si="1">IFERROR(G8/E8,0)</f>
        <v>2.9697525718258241E-3</v>
      </c>
      <c r="K8" s="22">
        <f t="shared" ref="K8:K38" si="2">IFERROR(SUM(G8,H8)/E8,0)</f>
        <v>0.1238700133964282</v>
      </c>
      <c r="L8" s="23">
        <f t="shared" ref="L8:L38" si="3">IFERROR(SUM(G8,H8,I8)/E8,0)</f>
        <v>0.37337978434351993</v>
      </c>
      <c r="M8" s="4"/>
    </row>
    <row r="9" spans="1:13" x14ac:dyDescent="0.25">
      <c r="A9" s="17"/>
      <c r="B9" s="18">
        <v>131</v>
      </c>
      <c r="C9" s="19" t="s">
        <v>147</v>
      </c>
      <c r="D9" s="20">
        <v>0.25608399999999998</v>
      </c>
      <c r="E9" s="21">
        <v>0.25608400000000003</v>
      </c>
      <c r="F9" s="21">
        <f t="shared" si="0"/>
        <v>4.4544119460624643E-2</v>
      </c>
      <c r="G9" s="21">
        <v>9.9999997764825821E-3</v>
      </c>
      <c r="H9" s="21">
        <v>1.3606499778688885E-2</v>
      </c>
      <c r="I9" s="21">
        <v>2.0937619905453175E-2</v>
      </c>
      <c r="J9" s="22">
        <f t="shared" si="1"/>
        <v>3.9049685948683167E-2</v>
      </c>
      <c r="K9" s="22">
        <f t="shared" si="2"/>
        <v>9.2182641458160075E-2</v>
      </c>
      <c r="L9" s="23">
        <f t="shared" si="3"/>
        <v>0.17394339146773963</v>
      </c>
      <c r="M9" s="4"/>
    </row>
    <row r="10" spans="1:13" x14ac:dyDescent="0.25">
      <c r="A10" s="17"/>
      <c r="B10" s="18">
        <v>135</v>
      </c>
      <c r="C10" s="19" t="s">
        <v>148</v>
      </c>
      <c r="D10" s="20">
        <v>365.24793699999969</v>
      </c>
      <c r="E10" s="21">
        <v>321.7410210000001</v>
      </c>
      <c r="F10" s="21">
        <f t="shared" si="0"/>
        <v>228.0463931276463</v>
      </c>
      <c r="G10" s="21">
        <v>202.22941105719656</v>
      </c>
      <c r="H10" s="21">
        <v>4.6778060048818588</v>
      </c>
      <c r="I10" s="21">
        <v>21.139176065567881</v>
      </c>
      <c r="J10" s="22">
        <f t="shared" si="1"/>
        <v>0.62854717881061395</v>
      </c>
      <c r="K10" s="22">
        <f t="shared" si="2"/>
        <v>0.64308622014995831</v>
      </c>
      <c r="L10" s="23">
        <f t="shared" si="3"/>
        <v>0.70878867860510153</v>
      </c>
      <c r="M10" s="4"/>
    </row>
    <row r="11" spans="1:13" ht="25.5" x14ac:dyDescent="0.25">
      <c r="A11" s="17"/>
      <c r="B11" s="18">
        <v>137</v>
      </c>
      <c r="C11" s="19" t="s">
        <v>150</v>
      </c>
      <c r="D11" s="20">
        <v>240.60185400000006</v>
      </c>
      <c r="E11" s="21">
        <v>359.29983199999998</v>
      </c>
      <c r="F11" s="21">
        <f t="shared" si="0"/>
        <v>132.09229448431878</v>
      </c>
      <c r="G11" s="21">
        <v>49.496916248669322</v>
      </c>
      <c r="H11" s="21">
        <v>63.481085992402967</v>
      </c>
      <c r="I11" s="21">
        <v>19.114292243246503</v>
      </c>
      <c r="J11" s="22">
        <f t="shared" si="1"/>
        <v>0.13775936374128148</v>
      </c>
      <c r="K11" s="22">
        <f t="shared" si="2"/>
        <v>0.3144393405702241</v>
      </c>
      <c r="L11" s="23">
        <f t="shared" si="3"/>
        <v>0.3676380635889604</v>
      </c>
      <c r="M11" s="4"/>
    </row>
    <row r="12" spans="1:13" x14ac:dyDescent="0.25">
      <c r="A12" s="34" t="s">
        <v>214</v>
      </c>
      <c r="B12" s="57"/>
      <c r="C12" s="36"/>
      <c r="D12" s="37">
        <f ca="1">SUM(D13:OFFSET(D11,(MATCH("GOBIERNOS LOCALES",$A$8:$A$50,0)-MATCH("GOBIERNOS REGIONALES",$A$8:$A$50,0)),0))</f>
        <v>758.34278900000004</v>
      </c>
      <c r="E12" s="38">
        <f ca="1">SUM(E13:OFFSET(E11,(MATCH("GOBIERNOS LOCALES",$A$8:$A$50,0)-MATCH("GOBIERNOS REGIONALES",$A$8:$A$50,0)),0))</f>
        <v>1137.1369579999996</v>
      </c>
      <c r="F12" s="38">
        <f ca="1">SUM(F13:OFFSET(F11,(MATCH("GOBIERNOS LOCALES",$A$8:$A$50,0)-MATCH("GOBIERNOS REGIONALES",$A$8:$A$50,0)),0))</f>
        <v>317.24790244741473</v>
      </c>
      <c r="G12" s="38">
        <f ca="1">SUM(G13:OFFSET(G11,(MATCH("GOBIERNOS LOCALES",$A$8:$A$50,0)-MATCH("GOBIERNOS REGIONALES",$A$8:$A$50,0)),0))</f>
        <v>130.80254903592561</v>
      </c>
      <c r="H12" s="38">
        <f ca="1">SUM(H13:OFFSET(H11,(MATCH("GOBIERNOS LOCALES",$A$8:$A$50,0)-MATCH("GOBIERNOS REGIONALES",$A$8:$A$50,0)),0))</f>
        <v>98.195209207370695</v>
      </c>
      <c r="I12" s="38">
        <f ca="1">SUM(I13:OFFSET(I11,(MATCH("GOBIERNOS LOCALES",$A$8:$A$50,0)-MATCH("GOBIERNOS REGIONALES",$A$8:$A$50,0)),0))</f>
        <v>88.250144204118499</v>
      </c>
      <c r="J12" s="39">
        <f t="shared" ca="1" si="1"/>
        <v>0.11502796397188741</v>
      </c>
      <c r="K12" s="39">
        <f t="shared" ca="1" si="2"/>
        <v>0.20138098285544984</v>
      </c>
      <c r="L12" s="40">
        <f t="shared" ca="1" si="3"/>
        <v>0.27898829619027726</v>
      </c>
      <c r="M12" s="4"/>
    </row>
    <row r="13" spans="1:13" x14ac:dyDescent="0.25">
      <c r="A13" s="17"/>
      <c r="B13" s="18">
        <v>440</v>
      </c>
      <c r="C13" s="19" t="s">
        <v>215</v>
      </c>
      <c r="D13" s="20">
        <v>12.751168999999996</v>
      </c>
      <c r="E13" s="21">
        <v>27.564107000000007</v>
      </c>
      <c r="F13" s="21">
        <f t="shared" si="0"/>
        <v>6.4134799117114198</v>
      </c>
      <c r="G13" s="21">
        <v>2.8565605079411398</v>
      </c>
      <c r="H13" s="21">
        <v>1.8300532604208684</v>
      </c>
      <c r="I13" s="21">
        <v>1.7268661433494117</v>
      </c>
      <c r="J13" s="22">
        <f t="shared" si="1"/>
        <v>0.10363334128477802</v>
      </c>
      <c r="K13" s="22">
        <f t="shared" si="2"/>
        <v>0.17002596051314148</v>
      </c>
      <c r="L13" s="23">
        <f t="shared" si="3"/>
        <v>0.23267504772461586</v>
      </c>
      <c r="M13" s="4"/>
    </row>
    <row r="14" spans="1:13" x14ac:dyDescent="0.25">
      <c r="A14" s="17"/>
      <c r="B14" s="18">
        <v>441</v>
      </c>
      <c r="C14" s="19" t="s">
        <v>216</v>
      </c>
      <c r="D14" s="20">
        <v>23.891177000000006</v>
      </c>
      <c r="E14" s="21">
        <v>38.674305999999994</v>
      </c>
      <c r="F14" s="21">
        <f t="shared" si="0"/>
        <v>10.142399181350015</v>
      </c>
      <c r="G14" s="21">
        <v>4.3016390433622291</v>
      </c>
      <c r="H14" s="21">
        <v>3.3292439524890369</v>
      </c>
      <c r="I14" s="21">
        <v>2.5115161854987491</v>
      </c>
      <c r="J14" s="22">
        <f t="shared" si="1"/>
        <v>0.11122731053951504</v>
      </c>
      <c r="K14" s="22">
        <f t="shared" si="2"/>
        <v>0.19731143968947412</v>
      </c>
      <c r="L14" s="23">
        <f t="shared" si="3"/>
        <v>0.26225161432373256</v>
      </c>
      <c r="M14" s="4"/>
    </row>
    <row r="15" spans="1:13" x14ac:dyDescent="0.25">
      <c r="A15" s="17"/>
      <c r="B15" s="18">
        <v>442</v>
      </c>
      <c r="C15" s="19" t="s">
        <v>217</v>
      </c>
      <c r="D15" s="20">
        <v>32.296473999999982</v>
      </c>
      <c r="E15" s="21">
        <v>47.196677999999977</v>
      </c>
      <c r="F15" s="21">
        <f t="shared" si="0"/>
        <v>13.072780336753908</v>
      </c>
      <c r="G15" s="21">
        <v>5.8776512975190371</v>
      </c>
      <c r="H15" s="21">
        <v>3.4897373379404115</v>
      </c>
      <c r="I15" s="21">
        <v>3.7053917012944595</v>
      </c>
      <c r="J15" s="22">
        <f t="shared" si="1"/>
        <v>0.12453527550220886</v>
      </c>
      <c r="K15" s="22">
        <f t="shared" si="2"/>
        <v>0.19847559261394315</v>
      </c>
      <c r="L15" s="23">
        <f t="shared" si="3"/>
        <v>0.27698517969323844</v>
      </c>
      <c r="M15" s="4"/>
    </row>
    <row r="16" spans="1:13" x14ac:dyDescent="0.25">
      <c r="A16" s="17"/>
      <c r="B16" s="18">
        <v>443</v>
      </c>
      <c r="C16" s="19" t="s">
        <v>218</v>
      </c>
      <c r="D16" s="20">
        <v>31.168457000000007</v>
      </c>
      <c r="E16" s="21">
        <v>47.436847999999962</v>
      </c>
      <c r="F16" s="21">
        <f t="shared" si="0"/>
        <v>13.693643905548754</v>
      </c>
      <c r="G16" s="21">
        <v>5.3166233079628</v>
      </c>
      <c r="H16" s="21">
        <v>5.1192275955363584</v>
      </c>
      <c r="I16" s="21">
        <v>3.2577930020495955</v>
      </c>
      <c r="J16" s="22">
        <f t="shared" si="1"/>
        <v>0.11207792111235562</v>
      </c>
      <c r="K16" s="22">
        <f t="shared" si="2"/>
        <v>0.21999461059257494</v>
      </c>
      <c r="L16" s="23">
        <f t="shared" si="3"/>
        <v>0.28867103281290452</v>
      </c>
      <c r="M16" s="4"/>
    </row>
    <row r="17" spans="1:13" x14ac:dyDescent="0.25">
      <c r="A17" s="17"/>
      <c r="B17" s="18">
        <v>444</v>
      </c>
      <c r="C17" s="19" t="s">
        <v>219</v>
      </c>
      <c r="D17" s="20">
        <v>43.045754999999986</v>
      </c>
      <c r="E17" s="21">
        <v>63.616399999999963</v>
      </c>
      <c r="F17" s="21">
        <f t="shared" si="0"/>
        <v>16.288537639273642</v>
      </c>
      <c r="G17" s="21">
        <v>7.3650364042332512</v>
      </c>
      <c r="H17" s="21">
        <v>4.6368541131786003</v>
      </c>
      <c r="I17" s="21">
        <v>4.2866471218617894</v>
      </c>
      <c r="J17" s="22">
        <f t="shared" si="1"/>
        <v>0.11577260587259347</v>
      </c>
      <c r="K17" s="22">
        <f t="shared" si="2"/>
        <v>0.18866032214038925</v>
      </c>
      <c r="L17" s="23">
        <f t="shared" si="3"/>
        <v>0.25604305869671423</v>
      </c>
      <c r="M17" s="4"/>
    </row>
    <row r="18" spans="1:13" x14ac:dyDescent="0.25">
      <c r="A18" s="17"/>
      <c r="B18" s="18">
        <v>445</v>
      </c>
      <c r="C18" s="19" t="s">
        <v>220</v>
      </c>
      <c r="D18" s="20">
        <v>50.763961999999992</v>
      </c>
      <c r="E18" s="21">
        <v>114.30711700000002</v>
      </c>
      <c r="F18" s="21">
        <f t="shared" si="0"/>
        <v>23.664232265850387</v>
      </c>
      <c r="G18" s="21">
        <v>9.0435488641087431</v>
      </c>
      <c r="H18" s="21">
        <v>6.6671218627325288</v>
      </c>
      <c r="I18" s="21">
        <v>7.9535615390091152</v>
      </c>
      <c r="J18" s="22">
        <f t="shared" si="1"/>
        <v>7.9116236166718659E-2</v>
      </c>
      <c r="K18" s="22">
        <f t="shared" si="2"/>
        <v>0.13744262946323166</v>
      </c>
      <c r="L18" s="23">
        <f t="shared" si="3"/>
        <v>0.20702326230352203</v>
      </c>
      <c r="M18" s="4"/>
    </row>
    <row r="19" spans="1:13" x14ac:dyDescent="0.25">
      <c r="A19" s="17"/>
      <c r="B19" s="18">
        <v>446</v>
      </c>
      <c r="C19" s="19" t="s">
        <v>221</v>
      </c>
      <c r="D19" s="20">
        <v>36.525111000000017</v>
      </c>
      <c r="E19" s="21">
        <v>56.084812999999983</v>
      </c>
      <c r="F19" s="21">
        <f t="shared" si="0"/>
        <v>19.272783436288279</v>
      </c>
      <c r="G19" s="21">
        <v>9.0269320651433418</v>
      </c>
      <c r="H19" s="21">
        <v>6.5090281209186287</v>
      </c>
      <c r="I19" s="21">
        <v>3.7368232502263083</v>
      </c>
      <c r="J19" s="22">
        <f t="shared" si="1"/>
        <v>0.16095145160140489</v>
      </c>
      <c r="K19" s="22">
        <f t="shared" si="2"/>
        <v>0.27700832640846951</v>
      </c>
      <c r="L19" s="23">
        <f t="shared" si="3"/>
        <v>0.34363640360694941</v>
      </c>
      <c r="M19" s="4"/>
    </row>
    <row r="20" spans="1:13" x14ac:dyDescent="0.25">
      <c r="A20" s="17"/>
      <c r="B20" s="18">
        <v>447</v>
      </c>
      <c r="C20" s="19" t="s">
        <v>222</v>
      </c>
      <c r="D20" s="20">
        <v>22.837648000000019</v>
      </c>
      <c r="E20" s="21">
        <v>34.402992999999988</v>
      </c>
      <c r="F20" s="21">
        <f t="shared" si="0"/>
        <v>12.163817098586151</v>
      </c>
      <c r="G20" s="21">
        <v>3.8502074108837405</v>
      </c>
      <c r="H20" s="21">
        <v>2.5543337320050341</v>
      </c>
      <c r="I20" s="21">
        <v>5.759275955697376</v>
      </c>
      <c r="J20" s="22">
        <f t="shared" si="1"/>
        <v>0.11191489679062928</v>
      </c>
      <c r="K20" s="22">
        <f t="shared" si="2"/>
        <v>0.18616232439104285</v>
      </c>
      <c r="L20" s="23">
        <f t="shared" si="3"/>
        <v>0.35356857173985284</v>
      </c>
      <c r="M20" s="4"/>
    </row>
    <row r="21" spans="1:13" x14ac:dyDescent="0.25">
      <c r="A21" s="17"/>
      <c r="B21" s="18">
        <v>448</v>
      </c>
      <c r="C21" s="19" t="s">
        <v>223</v>
      </c>
      <c r="D21" s="20">
        <v>41.136468999999991</v>
      </c>
      <c r="E21" s="21">
        <v>51.57508499999998</v>
      </c>
      <c r="F21" s="21">
        <f t="shared" si="0"/>
        <v>11.306319202694112</v>
      </c>
      <c r="G21" s="21">
        <v>5.4033164983939059</v>
      </c>
      <c r="H21" s="21">
        <v>2.883375796751352</v>
      </c>
      <c r="I21" s="21">
        <v>3.0196269075488544</v>
      </c>
      <c r="J21" s="22">
        <f t="shared" si="1"/>
        <v>0.10476602216736837</v>
      </c>
      <c r="K21" s="22">
        <f t="shared" si="2"/>
        <v>0.1606723923992614</v>
      </c>
      <c r="L21" s="23">
        <f t="shared" si="3"/>
        <v>0.21922056362474471</v>
      </c>
      <c r="M21" s="4"/>
    </row>
    <row r="22" spans="1:13" x14ac:dyDescent="0.25">
      <c r="A22" s="17"/>
      <c r="B22" s="18">
        <v>449</v>
      </c>
      <c r="C22" s="19" t="s">
        <v>224</v>
      </c>
      <c r="D22" s="20">
        <v>19.985096000000006</v>
      </c>
      <c r="E22" s="21">
        <v>29.655570000000004</v>
      </c>
      <c r="F22" s="21">
        <f t="shared" si="0"/>
        <v>6.5622547294788092</v>
      </c>
      <c r="G22" s="21">
        <v>2.6346503399399808</v>
      </c>
      <c r="H22" s="21">
        <v>1.6895693678143289</v>
      </c>
      <c r="I22" s="21">
        <v>2.2380350217244995</v>
      </c>
      <c r="J22" s="22">
        <f t="shared" si="1"/>
        <v>8.8841669202108758E-2</v>
      </c>
      <c r="K22" s="22">
        <f t="shared" si="2"/>
        <v>0.14581475614039147</v>
      </c>
      <c r="L22" s="23">
        <f t="shared" si="3"/>
        <v>0.22128236717347899</v>
      </c>
      <c r="M22" s="4"/>
    </row>
    <row r="23" spans="1:13" x14ac:dyDescent="0.25">
      <c r="A23" s="17"/>
      <c r="B23" s="18">
        <v>450</v>
      </c>
      <c r="C23" s="19" t="s">
        <v>225</v>
      </c>
      <c r="D23" s="20">
        <v>35.928858999999996</v>
      </c>
      <c r="E23" s="21">
        <v>56.679398999999968</v>
      </c>
      <c r="F23" s="21">
        <f t="shared" si="0"/>
        <v>14.477111225573367</v>
      </c>
      <c r="G23" s="21">
        <v>6.1519679174061821</v>
      </c>
      <c r="H23" s="21">
        <v>4.0822131182153498</v>
      </c>
      <c r="I23" s="21">
        <v>4.242930189951835</v>
      </c>
      <c r="J23" s="22">
        <f t="shared" si="1"/>
        <v>0.10853975211357103</v>
      </c>
      <c r="K23" s="22">
        <f t="shared" si="2"/>
        <v>0.18056262444881496</v>
      </c>
      <c r="L23" s="23">
        <f t="shared" si="3"/>
        <v>0.25542104328899773</v>
      </c>
      <c r="M23" s="4"/>
    </row>
    <row r="24" spans="1:13" x14ac:dyDescent="0.25">
      <c r="A24" s="17"/>
      <c r="B24" s="18">
        <v>451</v>
      </c>
      <c r="C24" s="19" t="s">
        <v>226</v>
      </c>
      <c r="D24" s="20">
        <v>46.110610000000001</v>
      </c>
      <c r="E24" s="21">
        <v>63.321340000000006</v>
      </c>
      <c r="F24" s="21">
        <f t="shared" si="0"/>
        <v>19.233212845780372</v>
      </c>
      <c r="G24" s="21">
        <v>8.0819685551338125</v>
      </c>
      <c r="H24" s="21">
        <v>5.5804954328324357</v>
      </c>
      <c r="I24" s="21">
        <v>5.5707488578141238</v>
      </c>
      <c r="J24" s="22">
        <f t="shared" si="1"/>
        <v>0.12763419970477269</v>
      </c>
      <c r="K24" s="22">
        <f t="shared" si="2"/>
        <v>0.21576397448263487</v>
      </c>
      <c r="L24" s="23">
        <f t="shared" si="3"/>
        <v>0.30373982682268519</v>
      </c>
      <c r="M24" s="4"/>
    </row>
    <row r="25" spans="1:13" x14ac:dyDescent="0.25">
      <c r="A25" s="17"/>
      <c r="B25" s="18">
        <v>452</v>
      </c>
      <c r="C25" s="19" t="s">
        <v>227</v>
      </c>
      <c r="D25" s="20">
        <v>34.227813999999995</v>
      </c>
      <c r="E25" s="21">
        <v>45.296917000000001</v>
      </c>
      <c r="F25" s="21">
        <f t="shared" si="0"/>
        <v>15.559087346012412</v>
      </c>
      <c r="G25" s="21">
        <v>6.6767767056371667</v>
      </c>
      <c r="H25" s="21">
        <v>4.9721399758236657</v>
      </c>
      <c r="I25" s="21">
        <v>3.910170664551579</v>
      </c>
      <c r="J25" s="22">
        <f t="shared" si="1"/>
        <v>0.14740024592925755</v>
      </c>
      <c r="K25" s="22">
        <f t="shared" si="2"/>
        <v>0.25716798080233216</v>
      </c>
      <c r="L25" s="23">
        <f t="shared" si="3"/>
        <v>0.34349108894127189</v>
      </c>
      <c r="M25" s="4"/>
    </row>
    <row r="26" spans="1:13" x14ac:dyDescent="0.25">
      <c r="A26" s="17"/>
      <c r="B26" s="18">
        <v>453</v>
      </c>
      <c r="C26" s="19" t="s">
        <v>228</v>
      </c>
      <c r="D26" s="20">
        <v>32.435194000000003</v>
      </c>
      <c r="E26" s="21">
        <v>46.875380000000007</v>
      </c>
      <c r="F26" s="21">
        <f t="shared" si="0"/>
        <v>15.830647314960515</v>
      </c>
      <c r="G26" s="21">
        <v>6.771671838234397</v>
      </c>
      <c r="H26" s="21">
        <v>4.027149728400218</v>
      </c>
      <c r="I26" s="21">
        <v>5.0318257483259003</v>
      </c>
      <c r="J26" s="22">
        <f t="shared" si="1"/>
        <v>0.14446116145051829</v>
      </c>
      <c r="K26" s="22">
        <f t="shared" si="2"/>
        <v>0.23037299253114563</v>
      </c>
      <c r="L26" s="23">
        <f t="shared" si="3"/>
        <v>0.33771773828735924</v>
      </c>
      <c r="M26" s="4"/>
    </row>
    <row r="27" spans="1:13" x14ac:dyDescent="0.25">
      <c r="A27" s="17"/>
      <c r="B27" s="18">
        <v>454</v>
      </c>
      <c r="C27" s="19" t="s">
        <v>229</v>
      </c>
      <c r="D27" s="20">
        <v>5.1062900000000004</v>
      </c>
      <c r="E27" s="21">
        <v>10.868435</v>
      </c>
      <c r="F27" s="21">
        <f t="shared" si="0"/>
        <v>2.300746007078601</v>
      </c>
      <c r="G27" s="21">
        <v>0.95916837119148113</v>
      </c>
      <c r="H27" s="21">
        <v>0.73315268380247289</v>
      </c>
      <c r="I27" s="21">
        <v>0.60842495208464697</v>
      </c>
      <c r="J27" s="22">
        <f t="shared" si="1"/>
        <v>8.8252666661895768E-2</v>
      </c>
      <c r="K27" s="22">
        <f t="shared" si="2"/>
        <v>0.15570972775693595</v>
      </c>
      <c r="L27" s="23">
        <f t="shared" si="3"/>
        <v>0.21169064424441983</v>
      </c>
      <c r="M27" s="4"/>
    </row>
    <row r="28" spans="1:13" x14ac:dyDescent="0.25">
      <c r="A28" s="17"/>
      <c r="B28" s="18">
        <v>455</v>
      </c>
      <c r="C28" s="19" t="s">
        <v>230</v>
      </c>
      <c r="D28" s="20">
        <v>7.3210369999999987</v>
      </c>
      <c r="E28" s="21">
        <v>10.046954999999999</v>
      </c>
      <c r="F28" s="21">
        <f t="shared" si="0"/>
        <v>2.4341503194482357</v>
      </c>
      <c r="G28" s="21">
        <v>1.1335931475077814</v>
      </c>
      <c r="H28" s="21">
        <v>0.63995117161175585</v>
      </c>
      <c r="I28" s="21">
        <v>0.66060600032869843</v>
      </c>
      <c r="J28" s="22">
        <f t="shared" si="1"/>
        <v>0.11282952372214085</v>
      </c>
      <c r="K28" s="22">
        <f t="shared" si="2"/>
        <v>0.17652555616299043</v>
      </c>
      <c r="L28" s="23">
        <f t="shared" si="3"/>
        <v>0.24227741832706884</v>
      </c>
      <c r="M28" s="4"/>
    </row>
    <row r="29" spans="1:13" x14ac:dyDescent="0.25">
      <c r="A29" s="17"/>
      <c r="B29" s="18">
        <v>456</v>
      </c>
      <c r="C29" s="19" t="s">
        <v>231</v>
      </c>
      <c r="D29" s="20">
        <v>13.860434999999995</v>
      </c>
      <c r="E29" s="21">
        <v>25.988783999999995</v>
      </c>
      <c r="F29" s="21">
        <f t="shared" si="0"/>
        <v>4.4250038693271563</v>
      </c>
      <c r="G29" s="21">
        <v>1.9576977250872005</v>
      </c>
      <c r="H29" s="21">
        <v>1.234782630562222</v>
      </c>
      <c r="I29" s="21">
        <v>1.2325235136777337</v>
      </c>
      <c r="J29" s="22">
        <f t="shared" si="1"/>
        <v>7.5328561932224328E-2</v>
      </c>
      <c r="K29" s="22">
        <f t="shared" si="2"/>
        <v>0.12284069757359263</v>
      </c>
      <c r="L29" s="23">
        <f t="shared" si="3"/>
        <v>0.17026590660521695</v>
      </c>
      <c r="M29" s="4"/>
    </row>
    <row r="30" spans="1:13" x14ac:dyDescent="0.25">
      <c r="A30" s="17"/>
      <c r="B30" s="18">
        <v>457</v>
      </c>
      <c r="C30" s="19" t="s">
        <v>232</v>
      </c>
      <c r="D30" s="20">
        <v>58.457935000000013</v>
      </c>
      <c r="E30" s="21">
        <v>82.120645999999994</v>
      </c>
      <c r="F30" s="21">
        <f t="shared" si="0"/>
        <v>21.050309631606979</v>
      </c>
      <c r="G30" s="21">
        <v>8.8113963204286847</v>
      </c>
      <c r="H30" s="21">
        <v>5.1008803803506453</v>
      </c>
      <c r="I30" s="21">
        <v>7.1380329308276487</v>
      </c>
      <c r="J30" s="22">
        <f t="shared" si="1"/>
        <v>0.10729818565271254</v>
      </c>
      <c r="K30" s="22">
        <f t="shared" si="2"/>
        <v>0.16941265538485087</v>
      </c>
      <c r="L30" s="23">
        <f t="shared" si="3"/>
        <v>0.25633395080217686</v>
      </c>
      <c r="M30" s="4"/>
    </row>
    <row r="31" spans="1:13" x14ac:dyDescent="0.25">
      <c r="A31" s="17"/>
      <c r="B31" s="18">
        <v>458</v>
      </c>
      <c r="C31" s="19" t="s">
        <v>233</v>
      </c>
      <c r="D31" s="20">
        <v>42.018464999999992</v>
      </c>
      <c r="E31" s="21">
        <v>57.393028999999984</v>
      </c>
      <c r="F31" s="21">
        <f t="shared" si="0"/>
        <v>12.773716172101874</v>
      </c>
      <c r="G31" s="21">
        <v>5.7239124322986754</v>
      </c>
      <c r="H31" s="21">
        <v>3.1804812445355743</v>
      </c>
      <c r="I31" s="21">
        <v>3.8693224952676246</v>
      </c>
      <c r="J31" s="22">
        <f t="shared" si="1"/>
        <v>9.9731840818136241E-2</v>
      </c>
      <c r="K31" s="22">
        <f t="shared" si="2"/>
        <v>0.15514765176157982</v>
      </c>
      <c r="L31" s="23">
        <f t="shared" si="3"/>
        <v>0.22256563897510756</v>
      </c>
      <c r="M31" s="4"/>
    </row>
    <row r="32" spans="1:13" x14ac:dyDescent="0.25">
      <c r="A32" s="17"/>
      <c r="B32" s="18">
        <v>459</v>
      </c>
      <c r="C32" s="19" t="s">
        <v>234</v>
      </c>
      <c r="D32" s="20">
        <v>25.147824999999997</v>
      </c>
      <c r="E32" s="21">
        <v>38.364866000000013</v>
      </c>
      <c r="F32" s="21">
        <f t="shared" si="0"/>
        <v>13.00400098928003</v>
      </c>
      <c r="G32" s="21">
        <v>4.4210351241272292</v>
      </c>
      <c r="H32" s="21">
        <v>5.0145517737837508</v>
      </c>
      <c r="I32" s="21">
        <v>3.5684140913690499</v>
      </c>
      <c r="J32" s="22">
        <f t="shared" si="1"/>
        <v>0.11523655847324549</v>
      </c>
      <c r="K32" s="22">
        <f t="shared" si="2"/>
        <v>0.24594343423253393</v>
      </c>
      <c r="L32" s="23">
        <f t="shared" si="3"/>
        <v>0.33895598616922124</v>
      </c>
      <c r="M32" s="4"/>
    </row>
    <row r="33" spans="1:13" x14ac:dyDescent="0.25">
      <c r="A33" s="17"/>
      <c r="B33" s="18">
        <v>460</v>
      </c>
      <c r="C33" s="19" t="s">
        <v>235</v>
      </c>
      <c r="D33" s="20">
        <v>12.967041</v>
      </c>
      <c r="E33" s="21">
        <v>19.838537000000002</v>
      </c>
      <c r="F33" s="21">
        <f t="shared" si="0"/>
        <v>4.9932204177366657</v>
      </c>
      <c r="G33" s="21">
        <v>2.1260034669267043</v>
      </c>
      <c r="H33" s="21">
        <v>1.4853773298464148</v>
      </c>
      <c r="I33" s="21">
        <v>1.3818396209635466</v>
      </c>
      <c r="J33" s="22">
        <f t="shared" si="1"/>
        <v>0.10716533517197886</v>
      </c>
      <c r="K33" s="22">
        <f t="shared" si="2"/>
        <v>0.18203866528933654</v>
      </c>
      <c r="L33" s="23">
        <f t="shared" si="3"/>
        <v>0.2516929760363209</v>
      </c>
      <c r="M33" s="4"/>
    </row>
    <row r="34" spans="1:13" x14ac:dyDescent="0.25">
      <c r="A34" s="17"/>
      <c r="B34" s="18">
        <v>461</v>
      </c>
      <c r="C34" s="19" t="s">
        <v>236</v>
      </c>
      <c r="D34" s="20">
        <v>29.243593000000008</v>
      </c>
      <c r="E34" s="21">
        <v>26.805173999999997</v>
      </c>
      <c r="F34" s="21">
        <f t="shared" si="0"/>
        <v>6.5365601988754776</v>
      </c>
      <c r="G34" s="21">
        <v>3.2673954037891235</v>
      </c>
      <c r="H34" s="21">
        <v>4.6775861804720904</v>
      </c>
      <c r="I34" s="21">
        <v>-1.4084213853857364</v>
      </c>
      <c r="J34" s="22">
        <f t="shared" si="1"/>
        <v>0.12189420608831429</v>
      </c>
      <c r="K34" s="22">
        <f t="shared" si="2"/>
        <v>0.2963973143491333</v>
      </c>
      <c r="L34" s="23">
        <f t="shared" si="3"/>
        <v>0.24385442149621853</v>
      </c>
      <c r="M34" s="4"/>
    </row>
    <row r="35" spans="1:13" x14ac:dyDescent="0.25">
      <c r="A35" s="17"/>
      <c r="B35" s="18">
        <v>462</v>
      </c>
      <c r="C35" s="19" t="s">
        <v>237</v>
      </c>
      <c r="D35" s="20">
        <v>17.21279199999999</v>
      </c>
      <c r="E35" s="21">
        <v>24.897488999999993</v>
      </c>
      <c r="F35" s="21">
        <f t="shared" si="0"/>
        <v>7.7677183534869982</v>
      </c>
      <c r="G35" s="21">
        <v>4.0309797749541758</v>
      </c>
      <c r="H35" s="21">
        <v>1.5757181883345766</v>
      </c>
      <c r="I35" s="21">
        <v>2.1610203901982459</v>
      </c>
      <c r="J35" s="22">
        <f t="shared" si="1"/>
        <v>0.16190306480120051</v>
      </c>
      <c r="K35" s="22">
        <f t="shared" si="2"/>
        <v>0.22519130195373332</v>
      </c>
      <c r="L35" s="23">
        <f t="shared" si="3"/>
        <v>0.31198802230566303</v>
      </c>
      <c r="M35" s="4"/>
    </row>
    <row r="36" spans="1:13" x14ac:dyDescent="0.25">
      <c r="A36" s="17"/>
      <c r="B36" s="18">
        <v>463</v>
      </c>
      <c r="C36" s="19" t="s">
        <v>238</v>
      </c>
      <c r="D36" s="20">
        <v>35.749695999999993</v>
      </c>
      <c r="E36" s="21">
        <v>49.39493499999999</v>
      </c>
      <c r="F36" s="21">
        <f t="shared" si="0"/>
        <v>15.873132494565212</v>
      </c>
      <c r="G36" s="21">
        <v>6.6845861171486831</v>
      </c>
      <c r="H36" s="21">
        <v>5.0027698340795865</v>
      </c>
      <c r="I36" s="21">
        <v>4.1857765433369423</v>
      </c>
      <c r="J36" s="22">
        <f t="shared" si="1"/>
        <v>0.13532938381533824</v>
      </c>
      <c r="K36" s="22">
        <f t="shared" si="2"/>
        <v>0.23661041261069121</v>
      </c>
      <c r="L36" s="23">
        <f t="shared" si="3"/>
        <v>0.32135141982806975</v>
      </c>
      <c r="M36" s="4"/>
    </row>
    <row r="37" spans="1:13" x14ac:dyDescent="0.25">
      <c r="A37" s="17"/>
      <c r="B37" s="18">
        <v>464</v>
      </c>
      <c r="C37" s="19" t="s">
        <v>239</v>
      </c>
      <c r="D37" s="20">
        <v>48.153885000000002</v>
      </c>
      <c r="E37" s="21">
        <v>68.731155000000001</v>
      </c>
      <c r="F37" s="21">
        <f t="shared" si="0"/>
        <v>28.409037554045426</v>
      </c>
      <c r="G37" s="21">
        <v>8.3282303965661413</v>
      </c>
      <c r="H37" s="21">
        <v>12.179414394932792</v>
      </c>
      <c r="I37" s="21">
        <v>7.901392762546493</v>
      </c>
      <c r="J37" s="22">
        <f t="shared" si="1"/>
        <v>0.12117111078034613</v>
      </c>
      <c r="K37" s="22">
        <f t="shared" si="2"/>
        <v>0.29837480239491004</v>
      </c>
      <c r="L37" s="23">
        <f t="shared" si="3"/>
        <v>0.41333566348543721</v>
      </c>
      <c r="M37" s="4"/>
    </row>
    <row r="38" spans="1:13" ht="15.75" thickBot="1" x14ac:dyDescent="0.3">
      <c r="A38" s="41" t="s">
        <v>241</v>
      </c>
      <c r="B38" s="58"/>
      <c r="C38" s="43"/>
      <c r="D38" s="44">
        <v>11.098312999999997</v>
      </c>
      <c r="E38" s="45">
        <v>53.64265900000003</v>
      </c>
      <c r="F38" s="45">
        <f t="shared" si="0"/>
        <v>7.5101545780780725</v>
      </c>
      <c r="G38" s="45">
        <v>2.0390741955343401</v>
      </c>
      <c r="H38" s="45">
        <v>2.6318944192389608</v>
      </c>
      <c r="I38" s="45">
        <v>2.8391859633047716</v>
      </c>
      <c r="J38" s="46">
        <f t="shared" si="1"/>
        <v>3.8012176009663112E-2</v>
      </c>
      <c r="K38" s="46">
        <f t="shared" si="2"/>
        <v>8.7075635359039491E-2</v>
      </c>
      <c r="L38" s="47">
        <f t="shared" si="3"/>
        <v>0.14000339875169254</v>
      </c>
      <c r="M38" s="4"/>
    </row>
    <row r="39" spans="1:13" x14ac:dyDescent="0.25">
      <c r="D39" s="5"/>
      <c r="E39" s="5"/>
      <c r="F39" s="5"/>
      <c r="G39" s="5"/>
      <c r="H39" s="5"/>
      <c r="I39" s="5"/>
      <c r="J39" s="4"/>
      <c r="K39" s="4"/>
      <c r="L39" s="4"/>
      <c r="M3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"/>
  <sheetViews>
    <sheetView topLeftCell="A12" workbookViewId="0">
      <selection activeCell="A13" sqref="A13:XFD1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46</v>
      </c>
      <c r="B1" s="49" t="s">
        <v>29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779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423.88488599999999</v>
      </c>
      <c r="I6" s="14">
        <v>460.34203899999989</v>
      </c>
      <c r="J6" s="14">
        <v>94.642634873027049</v>
      </c>
      <c r="K6" s="14">
        <v>34.347167377491132</v>
      </c>
      <c r="L6" s="14">
        <v>36.353803234648325</v>
      </c>
      <c r="M6" s="14">
        <v>23.941664260887592</v>
      </c>
      <c r="N6" s="15">
        <v>7.461227623725919E-2</v>
      </c>
      <c r="O6" s="15">
        <v>0.15358356313866758</v>
      </c>
      <c r="P6" s="16">
        <v>0.20559198781544927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SUM(H8:OFFSET(H6,MATCH("PROYECTOS",$A$8:$A$32,0),0))</f>
        <v>15.954685</v>
      </c>
      <c r="I7" s="38">
        <f ca="1">SUM(I8:OFFSET(I6,MATCH("PROYECTOS",$A$8:$A$32,0),0))</f>
        <v>15.762011000000001</v>
      </c>
      <c r="J7" s="38">
        <f ca="1">SUM(J8:OFFSET(J6,MATCH("PROYECTOS",$A$8:$A$32,0),0))</f>
        <v>1.3034015575331068</v>
      </c>
      <c r="K7" s="38">
        <f ca="1">SUM(K8:OFFSET(K6,MATCH("PROYECTOS",$A$8:$A$32,0),0))</f>
        <v>0.61833539845247287</v>
      </c>
      <c r="L7" s="38">
        <f ca="1">SUM(L8:OFFSET(L6,MATCH("PROYECTOS",$A$8:$A$32,0),0))</f>
        <v>0.31343414827097149</v>
      </c>
      <c r="M7" s="38">
        <f ca="1">SUM(M8:OFFSET(M6,MATCH("PROYECTOS",$A$8:$A$32,0),0))</f>
        <v>0.37163201080966246</v>
      </c>
      <c r="N7" s="39">
        <f ca="1">IFERROR(K7/I7,0)</f>
        <v>3.9229473856633702E-2</v>
      </c>
      <c r="O7" s="39">
        <f ca="1">IFERROR(SUM(K7,L7)/I7,0)</f>
        <v>5.9114890017742297E-2</v>
      </c>
      <c r="P7" s="40">
        <f ca="1">IFERROR(SUM(K7,L7,M7)/I7,0)</f>
        <v>8.2692592812751292E-2</v>
      </c>
      <c r="Q7" s="64"/>
      <c r="R7" s="38"/>
      <c r="S7" s="40"/>
    </row>
    <row r="8" spans="1:19" ht="38.25" x14ac:dyDescent="0.25">
      <c r="A8" s="17"/>
      <c r="B8" s="19">
        <v>5000180</v>
      </c>
      <c r="C8" s="19" t="s">
        <v>783</v>
      </c>
      <c r="D8" s="68">
        <v>3000083</v>
      </c>
      <c r="E8" s="19" t="s">
        <v>781</v>
      </c>
      <c r="F8" s="69">
        <v>277</v>
      </c>
      <c r="G8" s="19" t="s">
        <v>787</v>
      </c>
      <c r="H8" s="20">
        <v>2.2968000000000002</v>
      </c>
      <c r="I8" s="21">
        <v>2.10608</v>
      </c>
      <c r="J8" s="21">
        <f t="shared" ref="J8:J12" si="0">SUM(K8,L8,M8)</f>
        <v>0</v>
      </c>
      <c r="K8" s="21">
        <v>0</v>
      </c>
      <c r="L8" s="21">
        <v>0</v>
      </c>
      <c r="M8" s="21">
        <v>0</v>
      </c>
      <c r="N8" s="22">
        <f t="shared" ref="N8:N13" si="1">IFERROR(K8/I8,0)</f>
        <v>0</v>
      </c>
      <c r="O8" s="22">
        <f t="shared" ref="O8:O13" si="2">IFERROR(SUM(K8,L8)/I8,0)</f>
        <v>0</v>
      </c>
      <c r="P8" s="23">
        <f t="shared" ref="P8:P13" si="3">IFERROR(SUM(K8,L8,M8)/I8,0)</f>
        <v>0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5000181</v>
      </c>
      <c r="C9" s="19" t="s">
        <v>784</v>
      </c>
      <c r="D9" s="68">
        <v>3000082</v>
      </c>
      <c r="E9" s="19" t="s">
        <v>780</v>
      </c>
      <c r="F9" s="69">
        <v>277</v>
      </c>
      <c r="G9" s="19" t="s">
        <v>787</v>
      </c>
      <c r="H9" s="20">
        <v>3.3178629999999991</v>
      </c>
      <c r="I9" s="21">
        <v>4.5400909999999985</v>
      </c>
      <c r="J9" s="21">
        <f t="shared" si="0"/>
        <v>0.34536901170213241</v>
      </c>
      <c r="K9" s="21">
        <v>8.640759892296046E-2</v>
      </c>
      <c r="L9" s="21">
        <v>8.8930000390973873E-2</v>
      </c>
      <c r="M9" s="21">
        <v>0.17003141238819808</v>
      </c>
      <c r="N9" s="22">
        <f t="shared" si="1"/>
        <v>1.9032129294976795E-2</v>
      </c>
      <c r="O9" s="22">
        <f t="shared" si="2"/>
        <v>3.8619842490807868E-2</v>
      </c>
      <c r="P9" s="23">
        <f t="shared" si="3"/>
        <v>7.6070944767876347E-2</v>
      </c>
      <c r="Q9" s="70">
        <v>0</v>
      </c>
      <c r="R9" s="21">
        <v>0</v>
      </c>
      <c r="S9" s="23">
        <f t="shared" ref="S9:S12" si="4">IFERROR(R9/Q9,0)</f>
        <v>0</v>
      </c>
    </row>
    <row r="10" spans="1:19" x14ac:dyDescent="0.25">
      <c r="A10" s="17"/>
      <c r="B10" s="19">
        <v>5000276</v>
      </c>
      <c r="C10" s="19" t="s">
        <v>520</v>
      </c>
      <c r="D10" s="68">
        <v>3000001</v>
      </c>
      <c r="E10" s="19" t="s">
        <v>284</v>
      </c>
      <c r="F10" s="69">
        <v>1</v>
      </c>
      <c r="G10" s="19" t="s">
        <v>539</v>
      </c>
      <c r="H10" s="20">
        <v>6.780481</v>
      </c>
      <c r="I10" s="21">
        <v>6.8801949999999996</v>
      </c>
      <c r="J10" s="21">
        <f t="shared" si="0"/>
        <v>0.95453254572294099</v>
      </c>
      <c r="K10" s="21">
        <v>0.53192779952951241</v>
      </c>
      <c r="L10" s="21">
        <v>0.22450414787999762</v>
      </c>
      <c r="M10" s="21">
        <v>0.19810059831343096</v>
      </c>
      <c r="N10" s="22">
        <f t="shared" si="1"/>
        <v>7.7312895859712183E-2</v>
      </c>
      <c r="O10" s="22">
        <f t="shared" si="2"/>
        <v>0.1099433878559416</v>
      </c>
      <c r="P10" s="23">
        <f t="shared" si="3"/>
        <v>0.13873626339412487</v>
      </c>
      <c r="Q10" s="70">
        <v>12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5004375</v>
      </c>
      <c r="C11" s="19" t="s">
        <v>785</v>
      </c>
      <c r="D11" s="68">
        <v>3000626</v>
      </c>
      <c r="E11" s="19" t="s">
        <v>782</v>
      </c>
      <c r="F11" s="69">
        <v>120</v>
      </c>
      <c r="G11" s="19" t="s">
        <v>694</v>
      </c>
      <c r="H11" s="20">
        <v>0.79999999999999993</v>
      </c>
      <c r="I11" s="21">
        <v>0.79999999999999993</v>
      </c>
      <c r="J11" s="21">
        <f t="shared" si="0"/>
        <v>0</v>
      </c>
      <c r="K11" s="21">
        <v>0</v>
      </c>
      <c r="L11" s="21">
        <v>0</v>
      </c>
      <c r="M11" s="21">
        <v>0</v>
      </c>
      <c r="N11" s="22">
        <f t="shared" si="1"/>
        <v>0</v>
      </c>
      <c r="O11" s="22">
        <f t="shared" si="2"/>
        <v>0</v>
      </c>
      <c r="P11" s="23">
        <f t="shared" si="3"/>
        <v>0</v>
      </c>
      <c r="Q11" s="70">
        <v>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5004464</v>
      </c>
      <c r="C12" s="19" t="s">
        <v>786</v>
      </c>
      <c r="D12" s="68">
        <v>3000626</v>
      </c>
      <c r="E12" s="19" t="s">
        <v>782</v>
      </c>
      <c r="F12" s="69">
        <v>60</v>
      </c>
      <c r="G12" s="19" t="s">
        <v>318</v>
      </c>
      <c r="H12" s="20">
        <v>2.759541</v>
      </c>
      <c r="I12" s="21">
        <v>1.4356450000000001</v>
      </c>
      <c r="J12" s="21">
        <f t="shared" si="0"/>
        <v>3.5000001080334187E-3</v>
      </c>
      <c r="K12" s="21">
        <v>0</v>
      </c>
      <c r="L12" s="21">
        <v>0</v>
      </c>
      <c r="M12" s="21">
        <v>3.5000001080334187E-3</v>
      </c>
      <c r="N12" s="22">
        <f t="shared" si="1"/>
        <v>0</v>
      </c>
      <c r="O12" s="22">
        <f t="shared" si="2"/>
        <v>0</v>
      </c>
      <c r="P12" s="23">
        <f t="shared" si="3"/>
        <v>2.4379286718049509E-3</v>
      </c>
      <c r="Q12" s="70">
        <v>0</v>
      </c>
      <c r="R12" s="21">
        <v>0</v>
      </c>
      <c r="S12" s="23">
        <f t="shared" si="4"/>
        <v>0</v>
      </c>
    </row>
    <row r="13" spans="1:19" ht="15.75" thickBot="1" x14ac:dyDescent="0.3">
      <c r="A13" s="41" t="s">
        <v>302</v>
      </c>
      <c r="B13" s="43"/>
      <c r="C13" s="43"/>
      <c r="D13" s="65"/>
      <c r="E13" s="43"/>
      <c r="F13" s="66"/>
      <c r="G13" s="43"/>
      <c r="H13" s="44">
        <f t="shared" ref="H13:M13" ca="1" si="5">OFFSET(H13,-MATCH("PROYECTOS",$A$8:$A$32,0)-1,0)-(OFFSET(H13,-MATCH("PROYECTOS",$A$8:$A$32,0),0))</f>
        <v>407.93020100000001</v>
      </c>
      <c r="I13" s="45">
        <f t="shared" ca="1" si="5"/>
        <v>444.58002799999986</v>
      </c>
      <c r="J13" s="45">
        <f t="shared" ca="1" si="5"/>
        <v>93.339233315493942</v>
      </c>
      <c r="K13" s="45">
        <f t="shared" ca="1" si="5"/>
        <v>33.728831979038659</v>
      </c>
      <c r="L13" s="45">
        <f t="shared" ca="1" si="5"/>
        <v>36.040369086377353</v>
      </c>
      <c r="M13" s="45">
        <f t="shared" ca="1" si="5"/>
        <v>23.570032250077929</v>
      </c>
      <c r="N13" s="46">
        <f t="shared" ca="1" si="1"/>
        <v>7.5866727821247676E-2</v>
      </c>
      <c r="O13" s="46">
        <f t="shared" ca="1" si="2"/>
        <v>0.15693282799787855</v>
      </c>
      <c r="P13" s="47">
        <f t="shared" ca="1" si="3"/>
        <v>0.20994922721875839</v>
      </c>
      <c r="Q13" s="67"/>
      <c r="R13" s="45"/>
      <c r="S13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workbookViewId="0">
      <selection activeCell="A17" sqref="A17:L1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47</v>
      </c>
      <c r="B1" s="50" t="s">
        <v>30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790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83.747568999999984</v>
      </c>
      <c r="E6" s="14">
        <v>90.837571000000025</v>
      </c>
      <c r="F6" s="14">
        <v>13.211600782777168</v>
      </c>
      <c r="G6" s="14">
        <v>4.5323301880707731</v>
      </c>
      <c r="H6" s="14">
        <v>5.9138675353442522</v>
      </c>
      <c r="I6" s="14">
        <v>2.7654030593621428</v>
      </c>
      <c r="J6" s="15">
        <v>4.9894885323064964E-2</v>
      </c>
      <c r="K6" s="15">
        <v>0.11499864657780229</v>
      </c>
      <c r="L6" s="16">
        <v>0.1454420306194357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81.029582000000133</v>
      </c>
      <c r="E7" s="38">
        <f ca="1">SUM(E8:OFFSET(E6,MATCH("GOBIERNOS REGIONALES",$A$8:$A$50,0),0))</f>
        <v>81.029582000000119</v>
      </c>
      <c r="F7" s="38">
        <f ca="1">SUM(F8:OFFSET(F6,MATCH("GOBIERNOS REGIONALES",$A$8:$A$50,0),0))</f>
        <v>11.168359302739191</v>
      </c>
      <c r="G7" s="38">
        <f ca="1">SUM(G8:OFFSET(G6,MATCH("GOBIERNOS REGIONALES",$A$8:$A$50,0),0))</f>
        <v>4.051470581223839</v>
      </c>
      <c r="H7" s="38">
        <f ca="1">SUM(H8:OFFSET(H6,MATCH("GOBIERNOS REGIONALES",$A$8:$A$50,0),0))</f>
        <v>4.6305483574742539</v>
      </c>
      <c r="I7" s="38">
        <f ca="1">SUM(I8:OFFSET(I6,MATCH("GOBIERNOS REGIONALES",$A$8:$A$50,0),0))</f>
        <v>2.4863403640410979</v>
      </c>
      <c r="J7" s="39">
        <f ca="1">IFERROR(G7/E7,0)</f>
        <v>4.9999894868318996E-2</v>
      </c>
      <c r="K7" s="39">
        <f ca="1">IFERROR(SUM(G7,H7)/E7,0)</f>
        <v>0.10714628811361855</v>
      </c>
      <c r="L7" s="40">
        <f ca="1">IFERROR(SUM(G7,H7,I7)/E7,0)</f>
        <v>0.13783064193443789</v>
      </c>
      <c r="M7" s="4"/>
    </row>
    <row r="8" spans="1:13" ht="25.5" x14ac:dyDescent="0.25">
      <c r="A8" s="17"/>
      <c r="B8" s="18">
        <v>36</v>
      </c>
      <c r="C8" s="19" t="s">
        <v>127</v>
      </c>
      <c r="D8" s="20">
        <v>81.029582000000133</v>
      </c>
      <c r="E8" s="21">
        <v>81.029582000000119</v>
      </c>
      <c r="F8" s="21">
        <f t="shared" ref="F8:F18" si="0">SUM(G8,H8,I8)</f>
        <v>11.168359302739191</v>
      </c>
      <c r="G8" s="21">
        <v>4.051470581223839</v>
      </c>
      <c r="H8" s="21">
        <v>4.6305483574742539</v>
      </c>
      <c r="I8" s="21">
        <v>2.4863403640410979</v>
      </c>
      <c r="J8" s="22">
        <f t="shared" ref="J8:J18" si="1">IFERROR(G8/E8,0)</f>
        <v>4.9999894868318996E-2</v>
      </c>
      <c r="K8" s="22">
        <f t="shared" ref="K8:K18" si="2">IFERROR(SUM(G8,H8)/E8,0)</f>
        <v>0.10714628811361855</v>
      </c>
      <c r="L8" s="23">
        <f t="shared" ref="L8:L18" si="3">IFERROR(SUM(G8,H8,I8)/E8,0)</f>
        <v>0.13783064193443789</v>
      </c>
      <c r="M8" s="4"/>
    </row>
    <row r="9" spans="1:13" x14ac:dyDescent="0.25">
      <c r="A9" s="34" t="s">
        <v>214</v>
      </c>
      <c r="B9" s="57"/>
      <c r="C9" s="36"/>
      <c r="D9" s="37">
        <f ca="1">SUM(D10:OFFSET(D8,(MATCH("GOBIERNOS LOCALES",$A$8:$A$50,0)-MATCH("GOBIERNOS REGIONALES",$A$8:$A$50,0)),0))</f>
        <v>0.59174900000000008</v>
      </c>
      <c r="E9" s="38">
        <f ca="1">SUM(E10:OFFSET(E8,(MATCH("GOBIERNOS LOCALES",$A$8:$A$50,0)-MATCH("GOBIERNOS REGIONALES",$A$8:$A$50,0)),0))</f>
        <v>1.4883209999999998</v>
      </c>
      <c r="F9" s="38">
        <f ca="1">SUM(F10:OFFSET(F8,(MATCH("GOBIERNOS LOCALES",$A$8:$A$50,0)-MATCH("GOBIERNOS REGIONALES",$A$8:$A$50,0)),0))</f>
        <v>0.94761597061733482</v>
      </c>
      <c r="G9" s="38">
        <f ca="1">SUM(G10:OFFSET(G8,(MATCH("GOBIERNOS LOCALES",$A$8:$A$50,0)-MATCH("GOBIERNOS REGIONALES",$A$8:$A$50,0)),0))</f>
        <v>8.5714540357002988E-2</v>
      </c>
      <c r="H9" s="38">
        <f ca="1">SUM(H10:OFFSET(H8,(MATCH("GOBIERNOS LOCALES",$A$8:$A$50,0)-MATCH("GOBIERNOS REGIONALES",$A$8:$A$50,0)),0))</f>
        <v>0.82451866000337759</v>
      </c>
      <c r="I9" s="38">
        <f ca="1">SUM(I10:OFFSET(I8,(MATCH("GOBIERNOS LOCALES",$A$8:$A$50,0)-MATCH("GOBIERNOS REGIONALES",$A$8:$A$50,0)),0))</f>
        <v>3.7382770256954245E-2</v>
      </c>
      <c r="J9" s="39">
        <f t="shared" ca="1" si="1"/>
        <v>5.7591433808300091E-2</v>
      </c>
      <c r="K9" s="39">
        <f t="shared" ca="1" si="2"/>
        <v>0.61158392602159128</v>
      </c>
      <c r="L9" s="40">
        <f t="shared" ca="1" si="3"/>
        <v>0.63670133702160692</v>
      </c>
      <c r="M9" s="4"/>
    </row>
    <row r="10" spans="1:13" x14ac:dyDescent="0.25">
      <c r="A10" s="17"/>
      <c r="B10" s="18">
        <v>442</v>
      </c>
      <c r="C10" s="19" t="s">
        <v>217</v>
      </c>
      <c r="D10" s="20">
        <v>0.06</v>
      </c>
      <c r="E10" s="21">
        <v>0.06</v>
      </c>
      <c r="F10" s="21">
        <f t="shared" si="0"/>
        <v>0</v>
      </c>
      <c r="G10" s="21">
        <v>0</v>
      </c>
      <c r="H10" s="21">
        <v>0</v>
      </c>
      <c r="I10" s="21">
        <v>0</v>
      </c>
      <c r="J10" s="22">
        <f t="shared" si="1"/>
        <v>0</v>
      </c>
      <c r="K10" s="22">
        <f t="shared" si="2"/>
        <v>0</v>
      </c>
      <c r="L10" s="23">
        <f t="shared" si="3"/>
        <v>0</v>
      </c>
      <c r="M10" s="4"/>
    </row>
    <row r="11" spans="1:13" x14ac:dyDescent="0.25">
      <c r="A11" s="17"/>
      <c r="B11" s="18">
        <v>443</v>
      </c>
      <c r="C11" s="19" t="s">
        <v>218</v>
      </c>
      <c r="D11" s="20">
        <v>5.2895999999999999E-2</v>
      </c>
      <c r="E11" s="21">
        <v>5.2895999999999999E-2</v>
      </c>
      <c r="F11" s="21">
        <f t="shared" si="0"/>
        <v>3.5447638845653273E-2</v>
      </c>
      <c r="G11" s="21">
        <v>2.2691338817821816E-2</v>
      </c>
      <c r="H11" s="21">
        <v>8.3265998764545657E-3</v>
      </c>
      <c r="I11" s="21">
        <v>4.4297001513768919E-3</v>
      </c>
      <c r="J11" s="22">
        <f t="shared" si="1"/>
        <v>0.42898024080879116</v>
      </c>
      <c r="K11" s="22">
        <f t="shared" si="2"/>
        <v>0.58639478777745735</v>
      </c>
      <c r="L11" s="23">
        <f t="shared" si="3"/>
        <v>0.67013836293204165</v>
      </c>
      <c r="M11" s="4"/>
    </row>
    <row r="12" spans="1:13" x14ac:dyDescent="0.25">
      <c r="A12" s="17"/>
      <c r="B12" s="18">
        <v>448</v>
      </c>
      <c r="C12" s="19" t="s">
        <v>223</v>
      </c>
      <c r="D12" s="20">
        <v>0</v>
      </c>
      <c r="E12" s="21">
        <v>7.6581999999999997E-2</v>
      </c>
      <c r="F12" s="21">
        <f t="shared" si="0"/>
        <v>0</v>
      </c>
      <c r="G12" s="21">
        <v>0</v>
      </c>
      <c r="H12" s="21">
        <v>0</v>
      </c>
      <c r="I12" s="21">
        <v>0</v>
      </c>
      <c r="J12" s="22">
        <f t="shared" si="1"/>
        <v>0</v>
      </c>
      <c r="K12" s="22">
        <f t="shared" si="2"/>
        <v>0</v>
      </c>
      <c r="L12" s="23">
        <f t="shared" si="3"/>
        <v>0</v>
      </c>
      <c r="M12" s="4"/>
    </row>
    <row r="13" spans="1:13" x14ac:dyDescent="0.25">
      <c r="A13" s="17"/>
      <c r="B13" s="18">
        <v>450</v>
      </c>
      <c r="C13" s="19" t="s">
        <v>225</v>
      </c>
      <c r="D13" s="20">
        <v>0.38856900000000005</v>
      </c>
      <c r="E13" s="21">
        <v>1.2085589999999999</v>
      </c>
      <c r="F13" s="21">
        <f t="shared" si="0"/>
        <v>0.88892298224527622</v>
      </c>
      <c r="G13" s="21">
        <v>5.2991291653597727E-2</v>
      </c>
      <c r="H13" s="21">
        <v>0.81086834029702004</v>
      </c>
      <c r="I13" s="21">
        <v>2.5063350294658449E-2</v>
      </c>
      <c r="J13" s="22">
        <f t="shared" si="1"/>
        <v>4.3846673313919907E-2</v>
      </c>
      <c r="K13" s="22">
        <f t="shared" si="2"/>
        <v>0.71478482386926734</v>
      </c>
      <c r="L13" s="23">
        <f t="shared" si="3"/>
        <v>0.73552303383225504</v>
      </c>
      <c r="M13" s="4"/>
    </row>
    <row r="14" spans="1:13" x14ac:dyDescent="0.25">
      <c r="A14" s="17"/>
      <c r="B14" s="18">
        <v>451</v>
      </c>
      <c r="C14" s="19" t="s">
        <v>226</v>
      </c>
      <c r="D14" s="20">
        <v>6.9700000000000005E-3</v>
      </c>
      <c r="E14" s="21">
        <v>6.9700000000000005E-3</v>
      </c>
      <c r="F14" s="21">
        <f t="shared" si="0"/>
        <v>1.2779999524354935E-3</v>
      </c>
      <c r="G14" s="21">
        <v>0</v>
      </c>
      <c r="H14" s="21">
        <v>0</v>
      </c>
      <c r="I14" s="21">
        <v>1.2779999524354935E-3</v>
      </c>
      <c r="J14" s="22">
        <f t="shared" si="1"/>
        <v>0</v>
      </c>
      <c r="K14" s="22">
        <f t="shared" si="2"/>
        <v>0</v>
      </c>
      <c r="L14" s="23">
        <f t="shared" si="3"/>
        <v>0.18335723851298327</v>
      </c>
      <c r="M14" s="4"/>
    </row>
    <row r="15" spans="1:13" x14ac:dyDescent="0.25">
      <c r="A15" s="17"/>
      <c r="B15" s="18">
        <v>452</v>
      </c>
      <c r="C15" s="19" t="s">
        <v>227</v>
      </c>
      <c r="D15" s="20">
        <v>0.03</v>
      </c>
      <c r="E15" s="21">
        <v>0.03</v>
      </c>
      <c r="F15" s="21">
        <f t="shared" si="0"/>
        <v>7.9204700887203217E-3</v>
      </c>
      <c r="G15" s="21">
        <v>4.6204701066017151E-3</v>
      </c>
      <c r="H15" s="21">
        <v>0</v>
      </c>
      <c r="I15" s="21">
        <v>3.2999999821186066E-3</v>
      </c>
      <c r="J15" s="22">
        <f t="shared" si="1"/>
        <v>0.15401567022005719</v>
      </c>
      <c r="K15" s="22">
        <f t="shared" si="2"/>
        <v>0.15401567022005719</v>
      </c>
      <c r="L15" s="23">
        <f t="shared" si="3"/>
        <v>0.26401566962401074</v>
      </c>
      <c r="M15" s="4"/>
    </row>
    <row r="16" spans="1:13" x14ac:dyDescent="0.25">
      <c r="A16" s="17"/>
      <c r="B16" s="18">
        <v>456</v>
      </c>
      <c r="C16" s="19" t="s">
        <v>231</v>
      </c>
      <c r="D16" s="20">
        <v>5.2313999999999999E-2</v>
      </c>
      <c r="E16" s="21">
        <v>5.2313999999999999E-2</v>
      </c>
      <c r="F16" s="21">
        <f t="shared" si="0"/>
        <v>1.4046879485249519E-2</v>
      </c>
      <c r="G16" s="21">
        <v>5.4114397789817303E-3</v>
      </c>
      <c r="H16" s="21">
        <v>5.3237198299029842E-3</v>
      </c>
      <c r="I16" s="21">
        <v>3.3117198763648048E-3</v>
      </c>
      <c r="J16" s="22">
        <f t="shared" si="1"/>
        <v>0.10344152194406335</v>
      </c>
      <c r="K16" s="22">
        <f t="shared" si="2"/>
        <v>0.20520624706359128</v>
      </c>
      <c r="L16" s="23">
        <f t="shared" si="3"/>
        <v>0.2685109050206354</v>
      </c>
      <c r="M16" s="4"/>
    </row>
    <row r="17" spans="1:13" x14ac:dyDescent="0.25">
      <c r="A17" s="17"/>
      <c r="B17" s="18">
        <v>457</v>
      </c>
      <c r="C17" s="19" t="s">
        <v>232</v>
      </c>
      <c r="D17" s="20">
        <v>1E-3</v>
      </c>
      <c r="E17" s="21">
        <v>1E-3</v>
      </c>
      <c r="F17" s="21">
        <f t="shared" si="0"/>
        <v>0</v>
      </c>
      <c r="G17" s="21">
        <v>0</v>
      </c>
      <c r="H17" s="21">
        <v>0</v>
      </c>
      <c r="I17" s="21">
        <v>0</v>
      </c>
      <c r="J17" s="22">
        <f t="shared" si="1"/>
        <v>0</v>
      </c>
      <c r="K17" s="22">
        <f t="shared" si="2"/>
        <v>0</v>
      </c>
      <c r="L17" s="23">
        <f t="shared" si="3"/>
        <v>0</v>
      </c>
      <c r="M17" s="4"/>
    </row>
    <row r="18" spans="1:13" ht="15.75" thickBot="1" x14ac:dyDescent="0.3">
      <c r="A18" s="41" t="s">
        <v>241</v>
      </c>
      <c r="B18" s="58"/>
      <c r="C18" s="43"/>
      <c r="D18" s="44">
        <v>2.1262380000000003</v>
      </c>
      <c r="E18" s="45">
        <v>8.3196679999999983</v>
      </c>
      <c r="F18" s="45">
        <f t="shared" si="0"/>
        <v>1.0956255094206426</v>
      </c>
      <c r="G18" s="45">
        <v>0.3951450664899312</v>
      </c>
      <c r="H18" s="45">
        <v>0.45880051786662079</v>
      </c>
      <c r="I18" s="45">
        <v>0.24167992506409064</v>
      </c>
      <c r="J18" s="46">
        <f t="shared" si="1"/>
        <v>4.749529265950652E-2</v>
      </c>
      <c r="K18" s="46">
        <f t="shared" si="2"/>
        <v>0.10264178622951688</v>
      </c>
      <c r="L18" s="47">
        <f t="shared" si="3"/>
        <v>0.1316910133217627</v>
      </c>
      <c r="M18" s="4"/>
    </row>
    <row r="19" spans="1:13" x14ac:dyDescent="0.25">
      <c r="D19" s="5"/>
      <c r="E19" s="5"/>
      <c r="F19" s="5"/>
      <c r="G19" s="5"/>
      <c r="H19" s="5"/>
      <c r="I19" s="5"/>
      <c r="J19" s="4"/>
      <c r="K19" s="4"/>
      <c r="L19" s="4"/>
      <c r="M1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47</v>
      </c>
      <c r="B1" s="51" t="s">
        <v>30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791</v>
      </c>
      <c r="N2" s="72" t="s">
        <v>820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83.747568999999984</v>
      </c>
      <c r="E6" s="14">
        <f ca="1">SUM(E7:OFFSET(E7,50,0))</f>
        <v>90.837571000000025</v>
      </c>
      <c r="F6" s="14">
        <f ca="1">SUM(F7:OFFSET(F7,50,0))</f>
        <v>13.211600782777168</v>
      </c>
      <c r="G6" s="14">
        <f ca="1">SUM(G7:OFFSET(G7,50,0))</f>
        <v>4.5323301880707731</v>
      </c>
      <c r="H6" s="14">
        <f ca="1">SUM(H7:OFFSET(H7,50,0))</f>
        <v>5.9138675353442522</v>
      </c>
      <c r="I6" s="14">
        <f ca="1">SUM(I7:OFFSET(I7,50,0))</f>
        <v>2.7654030593621428</v>
      </c>
      <c r="J6" s="15">
        <f ca="1">IFERROR(G6/E6,0)</f>
        <v>4.9894885323064964E-2</v>
      </c>
      <c r="K6" s="15">
        <f ca="1">IFERROR(SUM(G6,H6)/E6,0)</f>
        <v>0.11499864657780229</v>
      </c>
      <c r="L6" s="16">
        <f ca="1">IFERROR(SUM(G6,H6,I6)/E6,0)</f>
        <v>0.1454420306194357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</v>
      </c>
      <c r="C7" s="19" t="s">
        <v>258</v>
      </c>
      <c r="D7" s="20">
        <v>0.43240099999999998</v>
      </c>
      <c r="E7" s="21">
        <v>0.46540099999999995</v>
      </c>
      <c r="F7" s="21">
        <f t="shared" ref="F7:F30" si="0">SUM(G7,H7,I7)</f>
        <v>0</v>
      </c>
      <c r="G7" s="21">
        <v>0</v>
      </c>
      <c r="H7" s="21">
        <v>0</v>
      </c>
      <c r="I7" s="21">
        <v>0</v>
      </c>
      <c r="J7" s="22">
        <f t="shared" ref="J7:J30" si="1">IFERROR(G7/E7,0)</f>
        <v>0</v>
      </c>
      <c r="K7" s="22">
        <f t="shared" ref="K7:K30" si="2">IFERROR(SUM(G7,H7)/E7,0)</f>
        <v>0</v>
      </c>
      <c r="L7" s="23">
        <f t="shared" ref="L7:L30" si="3">IFERROR(SUM(G7,H7,I7)/E7,0)</f>
        <v>0</v>
      </c>
      <c r="M7" s="4"/>
      <c r="N7" t="s">
        <v>269</v>
      </c>
      <c r="O7" s="5">
        <v>1.0878349182094098</v>
      </c>
      <c r="P7" s="71">
        <v>0.49861892683921571</v>
      </c>
    </row>
    <row r="8" spans="1:16" x14ac:dyDescent="0.25">
      <c r="A8" s="17"/>
      <c r="B8" s="55">
        <v>2</v>
      </c>
      <c r="C8" s="19" t="s">
        <v>259</v>
      </c>
      <c r="D8" s="20">
        <v>0.5692100000000001</v>
      </c>
      <c r="E8" s="21">
        <v>0.69228000000000012</v>
      </c>
      <c r="F8" s="21">
        <f t="shared" si="0"/>
        <v>2.2259000688791275E-2</v>
      </c>
      <c r="G8" s="21">
        <v>0</v>
      </c>
      <c r="H8" s="21">
        <v>2.2259000688791275E-2</v>
      </c>
      <c r="I8" s="21">
        <v>0</v>
      </c>
      <c r="J8" s="22">
        <f t="shared" si="1"/>
        <v>0</v>
      </c>
      <c r="K8" s="22">
        <f t="shared" si="2"/>
        <v>3.2153176010850049E-2</v>
      </c>
      <c r="L8" s="23">
        <f t="shared" si="3"/>
        <v>3.2153176010850049E-2</v>
      </c>
      <c r="M8" s="4"/>
      <c r="N8" t="s">
        <v>277</v>
      </c>
      <c r="O8" s="5">
        <v>1.4639849541708827</v>
      </c>
      <c r="P8" s="71">
        <v>0.38852186192281624</v>
      </c>
    </row>
    <row r="9" spans="1:16" x14ac:dyDescent="0.25">
      <c r="A9" s="17"/>
      <c r="B9" s="55">
        <v>3</v>
      </c>
      <c r="C9" s="19" t="s">
        <v>260</v>
      </c>
      <c r="D9" s="20">
        <v>0.352628</v>
      </c>
      <c r="E9" s="21">
        <v>0.64071800000000012</v>
      </c>
      <c r="F9" s="21">
        <f t="shared" si="0"/>
        <v>4.825999989407137E-2</v>
      </c>
      <c r="G9" s="21">
        <v>0</v>
      </c>
      <c r="H9" s="21">
        <v>4.176999960327521E-2</v>
      </c>
      <c r="I9" s="21">
        <v>6.4900002907961607E-3</v>
      </c>
      <c r="J9" s="22">
        <f t="shared" si="1"/>
        <v>0</v>
      </c>
      <c r="K9" s="22">
        <f t="shared" si="2"/>
        <v>6.5192486559258828E-2</v>
      </c>
      <c r="L9" s="23">
        <f t="shared" si="3"/>
        <v>7.5321748248170589E-2</v>
      </c>
      <c r="M9" s="4"/>
      <c r="N9" t="s">
        <v>271</v>
      </c>
      <c r="O9" s="5">
        <v>7.9204700887203217E-3</v>
      </c>
      <c r="P9" s="71">
        <v>0.26401566962401074</v>
      </c>
    </row>
    <row r="10" spans="1:16" x14ac:dyDescent="0.25">
      <c r="A10" s="17"/>
      <c r="B10" s="55">
        <v>4</v>
      </c>
      <c r="C10" s="19" t="s">
        <v>261</v>
      </c>
      <c r="D10" s="20">
        <v>0.24807600000000002</v>
      </c>
      <c r="E10" s="21">
        <v>0.66187200000000024</v>
      </c>
      <c r="F10" s="21">
        <f t="shared" si="0"/>
        <v>9.7029669574112631E-2</v>
      </c>
      <c r="G10" s="21">
        <v>2.2691338817821816E-2</v>
      </c>
      <c r="H10" s="21">
        <v>5.299363056110451E-2</v>
      </c>
      <c r="I10" s="21">
        <v>2.1344700195186306E-2</v>
      </c>
      <c r="J10" s="22">
        <f t="shared" si="1"/>
        <v>3.4283575703190051E-2</v>
      </c>
      <c r="K10" s="22">
        <f t="shared" si="2"/>
        <v>0.11434985824891565</v>
      </c>
      <c r="L10" s="23">
        <f t="shared" si="3"/>
        <v>0.14659884324176367</v>
      </c>
      <c r="M10" s="4"/>
      <c r="N10" t="s">
        <v>272</v>
      </c>
      <c r="O10" s="5">
        <v>9.8330526918853138</v>
      </c>
      <c r="P10" s="71">
        <v>0.15221967374613588</v>
      </c>
    </row>
    <row r="11" spans="1:16" x14ac:dyDescent="0.25">
      <c r="A11" s="17"/>
      <c r="B11" s="55">
        <v>5</v>
      </c>
      <c r="C11" s="19" t="s">
        <v>262</v>
      </c>
      <c r="D11" s="20">
        <v>1.2460099999999998</v>
      </c>
      <c r="E11" s="21">
        <v>1.5146469999999996</v>
      </c>
      <c r="F11" s="21">
        <f t="shared" si="0"/>
        <v>1.2929999968037009E-2</v>
      </c>
      <c r="G11" s="21">
        <v>1.2929999968037009E-2</v>
      </c>
      <c r="H11" s="21">
        <v>0</v>
      </c>
      <c r="I11" s="21">
        <v>0</v>
      </c>
      <c r="J11" s="22">
        <f t="shared" si="1"/>
        <v>8.5366425101274512E-3</v>
      </c>
      <c r="K11" s="22">
        <f t="shared" si="2"/>
        <v>8.5366425101274512E-3</v>
      </c>
      <c r="L11" s="23">
        <f t="shared" si="3"/>
        <v>8.5366425101274512E-3</v>
      </c>
      <c r="M11" s="4"/>
      <c r="N11" t="s">
        <v>265</v>
      </c>
      <c r="O11" s="5">
        <v>0.23320318278274499</v>
      </c>
      <c r="P11" s="71">
        <v>0.14715102763445018</v>
      </c>
    </row>
    <row r="12" spans="1:16" x14ac:dyDescent="0.25">
      <c r="A12" s="17"/>
      <c r="B12" s="55">
        <v>6</v>
      </c>
      <c r="C12" s="19" t="s">
        <v>263</v>
      </c>
      <c r="D12" s="20">
        <v>0.87841100000000027</v>
      </c>
      <c r="E12" s="21">
        <v>0.94625800000000038</v>
      </c>
      <c r="F12" s="21">
        <f t="shared" si="0"/>
        <v>3.5170000046491623E-2</v>
      </c>
      <c r="G12" s="21">
        <v>0</v>
      </c>
      <c r="H12" s="21">
        <v>3.5170000046491623E-2</v>
      </c>
      <c r="I12" s="21">
        <v>0</v>
      </c>
      <c r="J12" s="22">
        <f t="shared" si="1"/>
        <v>0</v>
      </c>
      <c r="K12" s="22">
        <f t="shared" si="2"/>
        <v>3.7167453322974928E-2</v>
      </c>
      <c r="L12" s="23">
        <f t="shared" si="3"/>
        <v>3.7167453322974928E-2</v>
      </c>
      <c r="M12" s="4"/>
      <c r="N12" t="s">
        <v>261</v>
      </c>
      <c r="O12" s="5">
        <v>9.7029669574112631E-2</v>
      </c>
      <c r="P12" s="71">
        <v>0.14659884324176367</v>
      </c>
    </row>
    <row r="13" spans="1:16" x14ac:dyDescent="0.25">
      <c r="A13" s="17"/>
      <c r="B13" s="55">
        <v>8</v>
      </c>
      <c r="C13" s="19" t="s">
        <v>265</v>
      </c>
      <c r="D13" s="20">
        <v>1.3095689999999995</v>
      </c>
      <c r="E13" s="21">
        <v>1.5847879999999999</v>
      </c>
      <c r="F13" s="21">
        <f t="shared" si="0"/>
        <v>0.23320318278274499</v>
      </c>
      <c r="G13" s="21">
        <v>4.3664230266585946E-2</v>
      </c>
      <c r="H13" s="21">
        <v>8.9426672173431143E-2</v>
      </c>
      <c r="I13" s="21">
        <v>0.1001122803427279</v>
      </c>
      <c r="J13" s="22">
        <f t="shared" si="1"/>
        <v>2.7552095464242504E-2</v>
      </c>
      <c r="K13" s="22">
        <f t="shared" si="2"/>
        <v>8.398025631189604E-2</v>
      </c>
      <c r="L13" s="23">
        <f t="shared" si="3"/>
        <v>0.14715102763445018</v>
      </c>
      <c r="M13" s="4"/>
      <c r="N13" t="s">
        <v>279</v>
      </c>
      <c r="O13" s="5">
        <v>2.299999981187284E-2</v>
      </c>
      <c r="P13" s="71">
        <v>0.10006612984177733</v>
      </c>
    </row>
    <row r="14" spans="1:16" x14ac:dyDescent="0.25">
      <c r="A14" s="17"/>
      <c r="B14" s="55">
        <v>9</v>
      </c>
      <c r="C14" s="19" t="s">
        <v>266</v>
      </c>
      <c r="D14" s="20">
        <v>0.97538900000000017</v>
      </c>
      <c r="E14" s="21">
        <v>0.99688900000000025</v>
      </c>
      <c r="F14" s="21">
        <f t="shared" si="0"/>
        <v>1.693083974532783E-2</v>
      </c>
      <c r="G14" s="21">
        <v>9.4999996945261955E-3</v>
      </c>
      <c r="H14" s="21">
        <v>0</v>
      </c>
      <c r="I14" s="21">
        <v>7.4308400508016348E-3</v>
      </c>
      <c r="J14" s="22">
        <f t="shared" si="1"/>
        <v>9.5296464245529771E-3</v>
      </c>
      <c r="K14" s="22">
        <f t="shared" si="2"/>
        <v>9.5296464245529771E-3</v>
      </c>
      <c r="L14" s="23">
        <f t="shared" si="3"/>
        <v>1.6983675961243255E-2</v>
      </c>
      <c r="M14" s="4"/>
      <c r="N14" t="s">
        <v>270</v>
      </c>
      <c r="O14" s="5">
        <v>7.1722913533449173E-2</v>
      </c>
      <c r="P14" s="71">
        <v>9.2053003451782175E-2</v>
      </c>
    </row>
    <row r="15" spans="1:16" x14ac:dyDescent="0.25">
      <c r="A15" s="17"/>
      <c r="B15" s="55">
        <v>10</v>
      </c>
      <c r="C15" s="19" t="s">
        <v>267</v>
      </c>
      <c r="D15" s="20">
        <v>0.40868599999999999</v>
      </c>
      <c r="E15" s="21">
        <v>0.58312600000000003</v>
      </c>
      <c r="F15" s="21">
        <f t="shared" si="0"/>
        <v>0</v>
      </c>
      <c r="G15" s="21">
        <v>0</v>
      </c>
      <c r="H15" s="21">
        <v>0</v>
      </c>
      <c r="I15" s="21">
        <v>0</v>
      </c>
      <c r="J15" s="22">
        <f t="shared" si="1"/>
        <v>0</v>
      </c>
      <c r="K15" s="22">
        <f t="shared" si="2"/>
        <v>0</v>
      </c>
      <c r="L15" s="23">
        <f t="shared" si="3"/>
        <v>0</v>
      </c>
      <c r="M15" s="4"/>
      <c r="N15" t="s">
        <v>260</v>
      </c>
      <c r="O15" s="5">
        <v>4.825999989407137E-2</v>
      </c>
      <c r="P15" s="71">
        <v>7.5321748248170589E-2</v>
      </c>
    </row>
    <row r="16" spans="1:16" x14ac:dyDescent="0.25">
      <c r="A16" s="17"/>
      <c r="B16" s="55">
        <v>11</v>
      </c>
      <c r="C16" s="19" t="s">
        <v>268</v>
      </c>
      <c r="D16" s="20">
        <v>0.39666000000000012</v>
      </c>
      <c r="E16" s="21">
        <v>0.4715740000000001</v>
      </c>
      <c r="F16" s="21">
        <f t="shared" si="0"/>
        <v>3.0000000260770321E-3</v>
      </c>
      <c r="G16" s="21">
        <v>0</v>
      </c>
      <c r="H16" s="21">
        <v>0</v>
      </c>
      <c r="I16" s="21">
        <v>3.0000000260770321E-3</v>
      </c>
      <c r="J16" s="22">
        <f t="shared" si="1"/>
        <v>0</v>
      </c>
      <c r="K16" s="22">
        <f t="shared" si="2"/>
        <v>0</v>
      </c>
      <c r="L16" s="23">
        <f t="shared" si="3"/>
        <v>6.3616739389301177E-3</v>
      </c>
      <c r="M16" s="4"/>
      <c r="N16" t="s">
        <v>282</v>
      </c>
      <c r="O16" s="5">
        <v>0.22693026252090931</v>
      </c>
      <c r="P16" s="71">
        <v>6.6019840700999755E-2</v>
      </c>
    </row>
    <row r="17" spans="1:16" x14ac:dyDescent="0.25">
      <c r="A17" s="17"/>
      <c r="B17" s="55">
        <v>12</v>
      </c>
      <c r="C17" s="19" t="s">
        <v>269</v>
      </c>
      <c r="D17" s="20">
        <v>0.9768920000000002</v>
      </c>
      <c r="E17" s="21">
        <v>2.1816960000000005</v>
      </c>
      <c r="F17" s="21">
        <f t="shared" si="0"/>
        <v>1.0878349182094098</v>
      </c>
      <c r="G17" s="21">
        <v>0.2385836674075108</v>
      </c>
      <c r="H17" s="21">
        <v>0.81176834028156009</v>
      </c>
      <c r="I17" s="21">
        <v>3.7482910520338919E-2</v>
      </c>
      <c r="J17" s="22">
        <f t="shared" si="1"/>
        <v>0.10935697155218269</v>
      </c>
      <c r="K17" s="22">
        <f t="shared" si="2"/>
        <v>0.48143829740214522</v>
      </c>
      <c r="L17" s="23">
        <f t="shared" si="3"/>
        <v>0.49861892683921571</v>
      </c>
      <c r="M17" s="4"/>
      <c r="N17" t="s">
        <v>276</v>
      </c>
      <c r="O17" s="5">
        <v>1.4046879485249519E-2</v>
      </c>
      <c r="P17" s="71">
        <v>5.9500758158283963E-2</v>
      </c>
    </row>
    <row r="18" spans="1:16" x14ac:dyDescent="0.25">
      <c r="A18" s="17"/>
      <c r="B18" s="55">
        <v>13</v>
      </c>
      <c r="C18" s="19" t="s">
        <v>270</v>
      </c>
      <c r="D18" s="20">
        <v>0.57983200000000013</v>
      </c>
      <c r="E18" s="21">
        <v>0.77914799999999995</v>
      </c>
      <c r="F18" s="21">
        <f t="shared" si="0"/>
        <v>7.1722913533449173E-2</v>
      </c>
      <c r="G18" s="21">
        <v>0</v>
      </c>
      <c r="H18" s="21">
        <v>7.044491358101368E-2</v>
      </c>
      <c r="I18" s="21">
        <v>1.2779999524354935E-3</v>
      </c>
      <c r="J18" s="22">
        <f t="shared" si="1"/>
        <v>0</v>
      </c>
      <c r="K18" s="22">
        <f t="shared" si="2"/>
        <v>9.0412750313180149E-2</v>
      </c>
      <c r="L18" s="23">
        <f t="shared" si="3"/>
        <v>9.2053003451782175E-2</v>
      </c>
      <c r="M18" s="4"/>
      <c r="N18" t="s">
        <v>263</v>
      </c>
      <c r="O18" s="5">
        <v>3.5170000046491623E-2</v>
      </c>
      <c r="P18" s="71">
        <v>3.7167453322974928E-2</v>
      </c>
    </row>
    <row r="19" spans="1:16" x14ac:dyDescent="0.25">
      <c r="A19" s="17"/>
      <c r="B19" s="55">
        <v>14</v>
      </c>
      <c r="C19" s="19" t="s">
        <v>271</v>
      </c>
      <c r="D19" s="20">
        <v>0.03</v>
      </c>
      <c r="E19" s="21">
        <v>0.03</v>
      </c>
      <c r="F19" s="21">
        <f t="shared" si="0"/>
        <v>7.9204700887203217E-3</v>
      </c>
      <c r="G19" s="21">
        <v>4.6204701066017151E-3</v>
      </c>
      <c r="H19" s="21">
        <v>0</v>
      </c>
      <c r="I19" s="21">
        <v>3.2999999821186066E-3</v>
      </c>
      <c r="J19" s="22">
        <f t="shared" si="1"/>
        <v>0.15401567022005719</v>
      </c>
      <c r="K19" s="22">
        <f t="shared" si="2"/>
        <v>0.15401567022005719</v>
      </c>
      <c r="L19" s="23">
        <f t="shared" si="3"/>
        <v>0.26401566962401074</v>
      </c>
      <c r="M19" s="4"/>
      <c r="N19" t="s">
        <v>259</v>
      </c>
      <c r="O19" s="5">
        <v>2.2259000688791275E-2</v>
      </c>
      <c r="P19" s="71">
        <v>3.2153176010850049E-2</v>
      </c>
    </row>
    <row r="20" spans="1:16" x14ac:dyDescent="0.25">
      <c r="A20" s="17"/>
      <c r="B20" s="55">
        <v>15</v>
      </c>
      <c r="C20" s="19" t="s">
        <v>272</v>
      </c>
      <c r="D20" s="20">
        <v>64.36497</v>
      </c>
      <c r="E20" s="21">
        <v>64.597778000000005</v>
      </c>
      <c r="F20" s="21">
        <f t="shared" si="0"/>
        <v>9.8330526918853138</v>
      </c>
      <c r="G20" s="21">
        <v>4.0728314613370458</v>
      </c>
      <c r="H20" s="21">
        <v>3.2624008665789006</v>
      </c>
      <c r="I20" s="21">
        <v>2.4978203639693675</v>
      </c>
      <c r="J20" s="22">
        <f t="shared" si="1"/>
        <v>6.3049095300724514E-2</v>
      </c>
      <c r="K20" s="22">
        <f t="shared" si="2"/>
        <v>0.11355239382871568</v>
      </c>
      <c r="L20" s="23">
        <f t="shared" si="3"/>
        <v>0.15221967374613588</v>
      </c>
      <c r="M20" s="4"/>
      <c r="N20" t="s">
        <v>266</v>
      </c>
      <c r="O20" s="5">
        <v>1.693083974532783E-2</v>
      </c>
      <c r="P20" s="71">
        <v>1.6983675961243255E-2</v>
      </c>
    </row>
    <row r="21" spans="1:16" x14ac:dyDescent="0.25">
      <c r="A21" s="17"/>
      <c r="B21" s="55">
        <v>16</v>
      </c>
      <c r="C21" s="19" t="s">
        <v>273</v>
      </c>
      <c r="D21" s="20">
        <v>4.1445070000000008</v>
      </c>
      <c r="E21" s="21">
        <v>4.1695620000000009</v>
      </c>
      <c r="F21" s="21">
        <f t="shared" si="0"/>
        <v>1.432500034570694E-2</v>
      </c>
      <c r="G21" s="21">
        <v>1.432500034570694E-2</v>
      </c>
      <c r="H21" s="21">
        <v>0</v>
      </c>
      <c r="I21" s="21">
        <v>0</v>
      </c>
      <c r="J21" s="22">
        <f t="shared" si="1"/>
        <v>3.4356127443858461E-3</v>
      </c>
      <c r="K21" s="22">
        <f t="shared" si="2"/>
        <v>3.4356127443858461E-3</v>
      </c>
      <c r="L21" s="23">
        <f t="shared" si="3"/>
        <v>3.4356127443858461E-3</v>
      </c>
      <c r="M21" s="4"/>
      <c r="N21" t="s">
        <v>262</v>
      </c>
      <c r="O21" s="5">
        <v>1.2929999968037009E-2</v>
      </c>
      <c r="P21" s="71">
        <v>8.5366425101274512E-3</v>
      </c>
    </row>
    <row r="22" spans="1:16" x14ac:dyDescent="0.25">
      <c r="A22" s="17"/>
      <c r="B22" s="55">
        <v>17</v>
      </c>
      <c r="C22" s="19" t="s">
        <v>274</v>
      </c>
      <c r="D22" s="20">
        <v>0.29713600000000001</v>
      </c>
      <c r="E22" s="21">
        <v>0.29713600000000001</v>
      </c>
      <c r="F22" s="21">
        <f t="shared" si="0"/>
        <v>0</v>
      </c>
      <c r="G22" s="21">
        <v>0</v>
      </c>
      <c r="H22" s="21">
        <v>0</v>
      </c>
      <c r="I22" s="21">
        <v>0</v>
      </c>
      <c r="J22" s="22">
        <f t="shared" si="1"/>
        <v>0</v>
      </c>
      <c r="K22" s="22">
        <f t="shared" si="2"/>
        <v>0</v>
      </c>
      <c r="L22" s="23">
        <f t="shared" si="3"/>
        <v>0</v>
      </c>
      <c r="M22" s="4"/>
      <c r="N22" t="s">
        <v>268</v>
      </c>
      <c r="O22" s="5">
        <v>3.0000000260770321E-3</v>
      </c>
      <c r="P22" s="71">
        <v>6.3616739389301177E-3</v>
      </c>
    </row>
    <row r="23" spans="1:16" x14ac:dyDescent="0.25">
      <c r="A23" s="17"/>
      <c r="B23" s="55">
        <v>18</v>
      </c>
      <c r="C23" s="19" t="s">
        <v>275</v>
      </c>
      <c r="D23" s="20">
        <v>0.167126</v>
      </c>
      <c r="E23" s="21">
        <v>7.8072000000000003E-2</v>
      </c>
      <c r="F23" s="21">
        <f t="shared" si="0"/>
        <v>0</v>
      </c>
      <c r="G23" s="21">
        <v>0</v>
      </c>
      <c r="H23" s="21">
        <v>0</v>
      </c>
      <c r="I23" s="21">
        <v>0</v>
      </c>
      <c r="J23" s="22">
        <f t="shared" si="1"/>
        <v>0</v>
      </c>
      <c r="K23" s="22">
        <f t="shared" si="2"/>
        <v>0</v>
      </c>
      <c r="L23" s="23">
        <f t="shared" si="3"/>
        <v>0</v>
      </c>
      <c r="M23" s="4"/>
      <c r="N23" t="s">
        <v>273</v>
      </c>
      <c r="O23" s="5">
        <v>1.432500034570694E-2</v>
      </c>
      <c r="P23" s="71">
        <v>3.4356127443858461E-3</v>
      </c>
    </row>
    <row r="24" spans="1:16" x14ac:dyDescent="0.25">
      <c r="A24" s="17"/>
      <c r="B24" s="55">
        <v>19</v>
      </c>
      <c r="C24" s="19" t="s">
        <v>276</v>
      </c>
      <c r="D24" s="20">
        <v>0.224079</v>
      </c>
      <c r="E24" s="21">
        <v>0.23607899999999998</v>
      </c>
      <c r="F24" s="21">
        <f t="shared" si="0"/>
        <v>1.4046879485249519E-2</v>
      </c>
      <c r="G24" s="21">
        <v>5.4114397789817303E-3</v>
      </c>
      <c r="H24" s="21">
        <v>5.3237198299029842E-3</v>
      </c>
      <c r="I24" s="21">
        <v>3.3117198763648048E-3</v>
      </c>
      <c r="J24" s="22">
        <f t="shared" si="1"/>
        <v>2.2922156477203522E-2</v>
      </c>
      <c r="K24" s="22">
        <f t="shared" si="2"/>
        <v>4.5472742636510299E-2</v>
      </c>
      <c r="L24" s="23">
        <f t="shared" si="3"/>
        <v>5.9500758158283963E-2</v>
      </c>
      <c r="M24" s="4"/>
      <c r="N24" t="s">
        <v>258</v>
      </c>
      <c r="O24" s="5">
        <v>0</v>
      </c>
      <c r="P24" s="71">
        <v>0</v>
      </c>
    </row>
    <row r="25" spans="1:16" x14ac:dyDescent="0.25">
      <c r="A25" s="17"/>
      <c r="B25" s="55">
        <v>20</v>
      </c>
      <c r="C25" s="19" t="s">
        <v>277</v>
      </c>
      <c r="D25" s="20">
        <v>3.2624529999999989</v>
      </c>
      <c r="E25" s="21">
        <v>3.7680889999999998</v>
      </c>
      <c r="F25" s="21">
        <f t="shared" si="0"/>
        <v>1.4639849541708827</v>
      </c>
      <c r="G25" s="21">
        <v>0</v>
      </c>
      <c r="H25" s="21">
        <v>1.4479849534109235</v>
      </c>
      <c r="I25" s="21">
        <v>1.6000000759959221E-2</v>
      </c>
      <c r="J25" s="22">
        <f t="shared" si="1"/>
        <v>0</v>
      </c>
      <c r="K25" s="22">
        <f t="shared" si="2"/>
        <v>0.38427567751476238</v>
      </c>
      <c r="L25" s="23">
        <f t="shared" si="3"/>
        <v>0.38852186192281624</v>
      </c>
      <c r="M25" s="4"/>
      <c r="N25" t="s">
        <v>267</v>
      </c>
      <c r="O25" s="5">
        <v>0</v>
      </c>
      <c r="P25" s="71">
        <v>0</v>
      </c>
    </row>
    <row r="26" spans="1:16" x14ac:dyDescent="0.25">
      <c r="A26" s="17"/>
      <c r="B26" s="55">
        <v>21</v>
      </c>
      <c r="C26" s="19" t="s">
        <v>278</v>
      </c>
      <c r="D26" s="20">
        <v>1.9214769999999999</v>
      </c>
      <c r="E26" s="21">
        <v>1.789679</v>
      </c>
      <c r="F26" s="21">
        <f t="shared" si="0"/>
        <v>0</v>
      </c>
      <c r="G26" s="21">
        <v>0</v>
      </c>
      <c r="H26" s="21">
        <v>0</v>
      </c>
      <c r="I26" s="21">
        <v>0</v>
      </c>
      <c r="J26" s="22">
        <f t="shared" si="1"/>
        <v>0</v>
      </c>
      <c r="K26" s="22">
        <f t="shared" si="2"/>
        <v>0</v>
      </c>
      <c r="L26" s="23">
        <f t="shared" si="3"/>
        <v>0</v>
      </c>
      <c r="M26" s="4"/>
      <c r="N26" t="s">
        <v>274</v>
      </c>
      <c r="O26" s="5">
        <v>0</v>
      </c>
      <c r="P26" s="71">
        <v>0</v>
      </c>
    </row>
    <row r="27" spans="1:16" x14ac:dyDescent="0.25">
      <c r="A27" s="17"/>
      <c r="B27" s="55">
        <v>22</v>
      </c>
      <c r="C27" s="19" t="s">
        <v>279</v>
      </c>
      <c r="D27" s="20">
        <v>0.20528300000000005</v>
      </c>
      <c r="E27" s="21">
        <v>0.22984800000000005</v>
      </c>
      <c r="F27" s="21">
        <f t="shared" si="0"/>
        <v>2.299999981187284E-2</v>
      </c>
      <c r="G27" s="21">
        <v>4.999999888241291E-3</v>
      </c>
      <c r="H27" s="21">
        <v>1.6499999910593033E-2</v>
      </c>
      <c r="I27" s="21">
        <v>1.500000013038516E-3</v>
      </c>
      <c r="J27" s="22">
        <f t="shared" si="1"/>
        <v>2.1753506179045673E-2</v>
      </c>
      <c r="K27" s="22">
        <f t="shared" si="2"/>
        <v>9.3540077785468301E-2</v>
      </c>
      <c r="L27" s="23">
        <f t="shared" si="3"/>
        <v>0.10006612984177733</v>
      </c>
      <c r="M27" s="4"/>
      <c r="N27" t="s">
        <v>275</v>
      </c>
      <c r="O27" s="5">
        <v>0</v>
      </c>
      <c r="P27" s="71">
        <v>0</v>
      </c>
    </row>
    <row r="28" spans="1:16" x14ac:dyDescent="0.25">
      <c r="A28" s="17"/>
      <c r="B28" s="55">
        <v>23</v>
      </c>
      <c r="C28" s="19" t="s">
        <v>280</v>
      </c>
      <c r="D28" s="20">
        <v>0.64562700000000006</v>
      </c>
      <c r="E28" s="21">
        <v>0.64562700000000006</v>
      </c>
      <c r="F28" s="21">
        <f t="shared" si="0"/>
        <v>0</v>
      </c>
      <c r="G28" s="21">
        <v>0</v>
      </c>
      <c r="H28" s="21">
        <v>0</v>
      </c>
      <c r="I28" s="21">
        <v>0</v>
      </c>
      <c r="J28" s="22">
        <f t="shared" si="1"/>
        <v>0</v>
      </c>
      <c r="K28" s="22">
        <f t="shared" si="2"/>
        <v>0</v>
      </c>
      <c r="L28" s="23">
        <f t="shared" si="3"/>
        <v>0</v>
      </c>
      <c r="M28" s="4"/>
      <c r="N28" t="s">
        <v>278</v>
      </c>
      <c r="O28" s="5">
        <v>0</v>
      </c>
      <c r="P28" s="71">
        <v>0</v>
      </c>
    </row>
    <row r="29" spans="1:16" x14ac:dyDescent="0.25">
      <c r="A29" s="17"/>
      <c r="B29" s="55">
        <v>24</v>
      </c>
      <c r="C29" s="19" t="s">
        <v>281</v>
      </c>
      <c r="D29" s="20">
        <v>0.05</v>
      </c>
      <c r="E29" s="21">
        <v>0.04</v>
      </c>
      <c r="F29" s="21">
        <f t="shared" si="0"/>
        <v>0</v>
      </c>
      <c r="G29" s="21">
        <v>0</v>
      </c>
      <c r="H29" s="21">
        <v>0</v>
      </c>
      <c r="I29" s="21">
        <v>0</v>
      </c>
      <c r="J29" s="22">
        <f t="shared" si="1"/>
        <v>0</v>
      </c>
      <c r="K29" s="22">
        <f t="shared" si="2"/>
        <v>0</v>
      </c>
      <c r="L29" s="23">
        <f t="shared" si="3"/>
        <v>0</v>
      </c>
      <c r="M29" s="4"/>
      <c r="N29" t="s">
        <v>280</v>
      </c>
      <c r="O29" s="5">
        <v>0</v>
      </c>
      <c r="P29" s="71">
        <v>0</v>
      </c>
    </row>
    <row r="30" spans="1:16" ht="15.75" thickBot="1" x14ac:dyDescent="0.3">
      <c r="A30" s="24"/>
      <c r="B30" s="56">
        <v>25</v>
      </c>
      <c r="C30" s="26" t="s">
        <v>282</v>
      </c>
      <c r="D30" s="27">
        <v>6.1146999999999993E-2</v>
      </c>
      <c r="E30" s="28">
        <v>3.4373040000000006</v>
      </c>
      <c r="F30" s="28">
        <f t="shared" si="0"/>
        <v>0.22693026252090931</v>
      </c>
      <c r="G30" s="28">
        <v>0.10277258045971394</v>
      </c>
      <c r="H30" s="28">
        <v>5.7825438678264618E-2</v>
      </c>
      <c r="I30" s="28">
        <v>6.6332243382930756E-2</v>
      </c>
      <c r="J30" s="29">
        <f t="shared" si="1"/>
        <v>2.9899182748954971E-2</v>
      </c>
      <c r="K30" s="29">
        <f t="shared" si="2"/>
        <v>4.6722087757724809E-2</v>
      </c>
      <c r="L30" s="30">
        <f t="shared" si="3"/>
        <v>6.6019840700999755E-2</v>
      </c>
      <c r="M30" s="4"/>
      <c r="N30" t="s">
        <v>281</v>
      </c>
      <c r="O30" s="5">
        <v>0</v>
      </c>
      <c r="P30" s="71">
        <v>0</v>
      </c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topLeftCell="A11" workbookViewId="0">
      <selection activeCell="A20" sqref="A20:D2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47</v>
      </c>
      <c r="B1" s="49" t="s">
        <v>30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792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83.747568999999984</v>
      </c>
      <c r="E6" s="14">
        <v>90.837571000000025</v>
      </c>
      <c r="F6" s="14">
        <v>13.211600782777168</v>
      </c>
      <c r="G6" s="14">
        <v>4.5323301880707731</v>
      </c>
      <c r="H6" s="14">
        <v>5.9138675353442522</v>
      </c>
      <c r="I6" s="14">
        <v>2.7654030593621428</v>
      </c>
      <c r="J6" s="15">
        <v>4.9894885323064964E-2</v>
      </c>
      <c r="K6" s="15">
        <v>0.11499864657780229</v>
      </c>
      <c r="L6" s="16">
        <v>0.1454420306194357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81.621331000000168</v>
      </c>
      <c r="E7" s="38">
        <f ca="1">SUM(E8:OFFSET(E6,MATCH("PROYECTOS",$A$8:$A$50,0),0))</f>
        <v>82.441321000000173</v>
      </c>
      <c r="F7" s="38">
        <f ca="1">SUM(F8:OFFSET(F6,MATCH("PROYECTOS",$A$8:$A$50,0),0))</f>
        <v>12.115975273356526</v>
      </c>
      <c r="G7" s="38">
        <f ca="1">SUM(G8:OFFSET(G6,MATCH("PROYECTOS",$A$8:$A$50,0),0))</f>
        <v>4.137185121580842</v>
      </c>
      <c r="H7" s="38">
        <f ca="1">SUM(H8:OFFSET(H6,MATCH("PROYECTOS",$A$8:$A$50,0),0))</f>
        <v>5.4550670174776315</v>
      </c>
      <c r="I7" s="38">
        <f ca="1">SUM(I8:OFFSET(I6,MATCH("PROYECTOS",$A$8:$A$50,0),0))</f>
        <v>2.5237231342980522</v>
      </c>
      <c r="J7" s="39">
        <f ca="1">IFERROR(G7/E7,0)</f>
        <v>5.0183391913150362E-2</v>
      </c>
      <c r="K7" s="39">
        <f ca="1">IFERROR(SUM(G7,H7)/E7,0)</f>
        <v>0.1163524798330009</v>
      </c>
      <c r="L7" s="40">
        <f ca="1">IFERROR(SUM(G7,H7,I7)/E7,0)</f>
        <v>0.1469648366424951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28.263377000000006</v>
      </c>
      <c r="E8" s="21">
        <v>29.008173000000006</v>
      </c>
      <c r="F8" s="21">
        <f t="shared" ref="F8:F12" si="0">SUM(G8,H8,I8)</f>
        <v>7.7217197807804041</v>
      </c>
      <c r="G8" s="21">
        <v>2.8575647703000868</v>
      </c>
      <c r="H8" s="21">
        <v>3.0338031290011713</v>
      </c>
      <c r="I8" s="21">
        <v>1.830351881479146</v>
      </c>
      <c r="J8" s="22">
        <f t="shared" ref="J8:J13" si="1">IFERROR(G8/E8,0)</f>
        <v>9.8508953676609903E-2</v>
      </c>
      <c r="K8" s="22">
        <f t="shared" ref="K8:K13" si="2">IFERROR(SUM(G8,H8)/E8,0)</f>
        <v>0.20309337990025284</v>
      </c>
      <c r="L8" s="23">
        <f t="shared" ref="L8:L13" si="3">IFERROR(SUM(G8,H8,I8)/E8,0)</f>
        <v>0.26619117931971803</v>
      </c>
      <c r="M8" s="4"/>
    </row>
    <row r="9" spans="1:13" ht="63.75" x14ac:dyDescent="0.25">
      <c r="A9" s="17"/>
      <c r="B9" s="19">
        <v>3000085</v>
      </c>
      <c r="C9" s="19" t="s">
        <v>794</v>
      </c>
      <c r="D9" s="20">
        <v>48.916096000000152</v>
      </c>
      <c r="E9" s="21">
        <v>48.991290000000149</v>
      </c>
      <c r="F9" s="21">
        <f t="shared" si="0"/>
        <v>3.1986049179286056</v>
      </c>
      <c r="G9" s="21">
        <v>0.62629543933871901</v>
      </c>
      <c r="H9" s="21">
        <v>2.1068201935559046</v>
      </c>
      <c r="I9" s="21">
        <v>0.46548928503398201</v>
      </c>
      <c r="J9" s="22">
        <f t="shared" si="1"/>
        <v>1.2783811966141678E-2</v>
      </c>
      <c r="K9" s="22">
        <f t="shared" si="2"/>
        <v>5.5787786622777544E-2</v>
      </c>
      <c r="L9" s="23">
        <f t="shared" si="3"/>
        <v>6.5289256884817598E-2</v>
      </c>
      <c r="M9" s="4"/>
    </row>
    <row r="10" spans="1:13" ht="38.25" x14ac:dyDescent="0.25">
      <c r="A10" s="17"/>
      <c r="B10" s="19">
        <v>3000494</v>
      </c>
      <c r="C10" s="19" t="s">
        <v>795</v>
      </c>
      <c r="D10" s="20">
        <v>0.31757600000000002</v>
      </c>
      <c r="E10" s="21">
        <v>0.31757600000000002</v>
      </c>
      <c r="F10" s="21">
        <f t="shared" si="0"/>
        <v>8.1796208323794417E-2</v>
      </c>
      <c r="G10" s="21">
        <v>3.7641498929588124E-2</v>
      </c>
      <c r="H10" s="21">
        <v>1.7226599658897612E-2</v>
      </c>
      <c r="I10" s="21">
        <v>2.6928109735308681E-2</v>
      </c>
      <c r="J10" s="22">
        <f t="shared" si="1"/>
        <v>0.11852753019619909</v>
      </c>
      <c r="K10" s="22">
        <f t="shared" si="2"/>
        <v>0.17277155259996263</v>
      </c>
      <c r="L10" s="23">
        <f t="shared" si="3"/>
        <v>0.25756419982553597</v>
      </c>
      <c r="M10" s="4"/>
    </row>
    <row r="11" spans="1:13" ht="51" x14ac:dyDescent="0.25">
      <c r="A11" s="17"/>
      <c r="B11" s="19">
        <v>3000495</v>
      </c>
      <c r="C11" s="19" t="s">
        <v>796</v>
      </c>
      <c r="D11" s="20">
        <v>1.2419039999999999</v>
      </c>
      <c r="E11" s="21">
        <v>1.2419040000000001</v>
      </c>
      <c r="F11" s="21">
        <f t="shared" si="0"/>
        <v>0.30264775798423216</v>
      </c>
      <c r="G11" s="21">
        <v>0.24961998945218511</v>
      </c>
      <c r="H11" s="21">
        <v>3.6498048939392902E-2</v>
      </c>
      <c r="I11" s="21">
        <v>1.6529719592654146E-2</v>
      </c>
      <c r="J11" s="22">
        <f t="shared" si="1"/>
        <v>0.20099781420478965</v>
      </c>
      <c r="K11" s="22">
        <f t="shared" si="2"/>
        <v>0.23038659863530353</v>
      </c>
      <c r="L11" s="23">
        <f t="shared" si="3"/>
        <v>0.24369658039931599</v>
      </c>
      <c r="M11" s="4"/>
    </row>
    <row r="12" spans="1:13" ht="38.25" x14ac:dyDescent="0.25">
      <c r="A12" s="17"/>
      <c r="B12" s="19">
        <v>3000496</v>
      </c>
      <c r="C12" s="19" t="s">
        <v>797</v>
      </c>
      <c r="D12" s="20">
        <v>2.8823780000000001</v>
      </c>
      <c r="E12" s="21">
        <v>2.8823780000000001</v>
      </c>
      <c r="F12" s="21">
        <f t="shared" si="0"/>
        <v>0.81120660833948932</v>
      </c>
      <c r="G12" s="21">
        <v>0.36606342356026289</v>
      </c>
      <c r="H12" s="21">
        <v>0.26071904632226506</v>
      </c>
      <c r="I12" s="21">
        <v>0.18442413845696137</v>
      </c>
      <c r="J12" s="22">
        <f t="shared" si="1"/>
        <v>0.12700049180234615</v>
      </c>
      <c r="K12" s="22">
        <f t="shared" si="2"/>
        <v>0.21745325210035876</v>
      </c>
      <c r="L12" s="23">
        <f t="shared" si="3"/>
        <v>0.28143658060791793</v>
      </c>
      <c r="M12" s="4"/>
    </row>
    <row r="13" spans="1:13" ht="15.75" thickBot="1" x14ac:dyDescent="0.3">
      <c r="A13" s="41" t="s">
        <v>302</v>
      </c>
      <c r="B13" s="43"/>
      <c r="C13" s="43"/>
      <c r="D13" s="44">
        <f ca="1">OFFSET(D13,-MATCH("PROYECTOS",$A$8:$A$50,0)-1,0)-(OFFSET(D13,-MATCH("PROYECTOS",$A$8:$A$50,0),0))</f>
        <v>2.126237999999816</v>
      </c>
      <c r="E13" s="45">
        <f t="shared" ref="E13:I13" ca="1" si="4">OFFSET(E13,-MATCH("PROYECTOS",$A$8:$A$50,0)-1,0)-(OFFSET(E13,-MATCH("PROYECTOS",$A$8:$A$50,0),0))</f>
        <v>8.3962499999998528</v>
      </c>
      <c r="F13" s="45">
        <f t="shared" ca="1" si="4"/>
        <v>1.0956255094206426</v>
      </c>
      <c r="G13" s="45">
        <f t="shared" ca="1" si="4"/>
        <v>0.3951450664899312</v>
      </c>
      <c r="H13" s="45">
        <f t="shared" ca="1" si="4"/>
        <v>0.45880051786662079</v>
      </c>
      <c r="I13" s="45">
        <f t="shared" ca="1" si="4"/>
        <v>0.24167992506409064</v>
      </c>
      <c r="J13" s="46">
        <f t="shared" ca="1" si="1"/>
        <v>4.7062089205292618E-2</v>
      </c>
      <c r="K13" s="46">
        <f t="shared" ca="1" si="2"/>
        <v>0.10170559289642006</v>
      </c>
      <c r="L13" s="47">
        <f t="shared" ca="1" si="3"/>
        <v>0.130489862667341</v>
      </c>
      <c r="M13" s="4"/>
    </row>
    <row r="14" spans="1:13" ht="15.75" thickBot="1" x14ac:dyDescent="0.3"/>
    <row r="15" spans="1:13" ht="15.75" thickBot="1" x14ac:dyDescent="0.3">
      <c r="A15" s="89" t="s">
        <v>324</v>
      </c>
      <c r="B15" s="90"/>
      <c r="C15" s="90"/>
      <c r="D15" s="91"/>
    </row>
    <row r="16" spans="1:13" ht="15.75" thickBot="1" x14ac:dyDescent="0.3">
      <c r="A16" s="1" t="s">
        <v>821</v>
      </c>
    </row>
    <row r="17" spans="1:4" ht="45" customHeight="1" x14ac:dyDescent="0.25">
      <c r="A17" s="82" t="s">
        <v>326</v>
      </c>
      <c r="B17" s="83"/>
      <c r="C17" s="83"/>
      <c r="D17" s="94" t="s">
        <v>327</v>
      </c>
    </row>
    <row r="18" spans="1:4" ht="15.75" thickBot="1" x14ac:dyDescent="0.3">
      <c r="A18" s="92"/>
      <c r="B18" s="93"/>
      <c r="C18" s="93"/>
      <c r="D18" s="95"/>
    </row>
    <row r="19" spans="1:4" ht="63.75" x14ac:dyDescent="0.25">
      <c r="A19" s="17"/>
      <c r="B19" s="19">
        <v>3000085</v>
      </c>
      <c r="C19" s="19" t="s">
        <v>794</v>
      </c>
      <c r="D19" s="23">
        <v>6.5289256884817598E-2</v>
      </c>
    </row>
    <row r="20" spans="1:4" ht="51.75" thickBot="1" x14ac:dyDescent="0.3">
      <c r="A20" s="24"/>
      <c r="B20" s="26">
        <v>3000495</v>
      </c>
      <c r="C20" s="26" t="s">
        <v>796</v>
      </c>
      <c r="D20" s="30">
        <v>0.24369658039931599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"/>
  <sheetViews>
    <sheetView topLeftCell="A18" workbookViewId="0">
      <selection activeCell="A24" sqref="A24:XFD2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47</v>
      </c>
      <c r="B1" s="49" t="s">
        <v>30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793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83.747568999999984</v>
      </c>
      <c r="I6" s="14">
        <v>90.837571000000025</v>
      </c>
      <c r="J6" s="14">
        <v>13.211600782777168</v>
      </c>
      <c r="K6" s="14">
        <v>4.5323301880707731</v>
      </c>
      <c r="L6" s="14">
        <v>5.9138675353442522</v>
      </c>
      <c r="M6" s="14">
        <v>2.7654030593621428</v>
      </c>
      <c r="N6" s="15">
        <v>4.9894885323064964E-2</v>
      </c>
      <c r="O6" s="15">
        <v>0.11499864657780229</v>
      </c>
      <c r="P6" s="16">
        <v>0.1454420306194357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SUM(H8:OFFSET(H6,MATCH("PROYECTOS",$A$8:$A$43,0),0))</f>
        <v>81.621331000000026</v>
      </c>
      <c r="I7" s="38">
        <f ca="1">SUM(I8:OFFSET(I6,MATCH("PROYECTOS",$A$8:$A$43,0),0))</f>
        <v>82.441321000000002</v>
      </c>
      <c r="J7" s="38">
        <f ca="1">SUM(J8:OFFSET(J6,MATCH("PROYECTOS",$A$8:$A$43,0),0))</f>
        <v>12.115975273356526</v>
      </c>
      <c r="K7" s="38">
        <f ca="1">SUM(K8:OFFSET(K6,MATCH("PROYECTOS",$A$8:$A$43,0),0))</f>
        <v>4.137185121580842</v>
      </c>
      <c r="L7" s="38">
        <f ca="1">SUM(L8:OFFSET(L6,MATCH("PROYECTOS",$A$8:$A$43,0),0))</f>
        <v>5.4550670174776315</v>
      </c>
      <c r="M7" s="38">
        <f ca="1">SUM(M8:OFFSET(M6,MATCH("PROYECTOS",$A$8:$A$43,0),0))</f>
        <v>2.5237231342980522</v>
      </c>
      <c r="N7" s="39">
        <f ca="1">IFERROR(K7/I7,0)</f>
        <v>5.0183391913150466E-2</v>
      </c>
      <c r="O7" s="39">
        <f ca="1">IFERROR(SUM(K7,L7)/I7,0)</f>
        <v>0.11635247983300114</v>
      </c>
      <c r="P7" s="40">
        <f ca="1">IFERROR(SUM(K7,L7,M7)/I7,0)</f>
        <v>0.14696483664249541</v>
      </c>
      <c r="Q7" s="64"/>
      <c r="R7" s="38"/>
      <c r="S7" s="40"/>
    </row>
    <row r="8" spans="1:19" ht="25.5" x14ac:dyDescent="0.25">
      <c r="A8" s="17"/>
      <c r="B8" s="19">
        <v>5000243</v>
      </c>
      <c r="C8" s="19" t="s">
        <v>798</v>
      </c>
      <c r="D8" s="68">
        <v>3000001</v>
      </c>
      <c r="E8" s="19" t="s">
        <v>284</v>
      </c>
      <c r="F8" s="69">
        <v>36</v>
      </c>
      <c r="G8" s="19" t="s">
        <v>541</v>
      </c>
      <c r="H8" s="20">
        <v>6.6396000000000011E-2</v>
      </c>
      <c r="I8" s="21">
        <v>6.6396000000000011E-2</v>
      </c>
      <c r="J8" s="21">
        <f t="shared" ref="J8:J23" si="0">SUM(K8,L8,M8)</f>
        <v>2.0591800119291293E-2</v>
      </c>
      <c r="K8" s="21">
        <v>4.4889999117003754E-5</v>
      </c>
      <c r="L8" s="21">
        <v>7.5469098519533873E-3</v>
      </c>
      <c r="M8" s="21">
        <v>1.3000000268220901E-2</v>
      </c>
      <c r="N8" s="22">
        <f t="shared" ref="N8:N24" si="1">IFERROR(K8/I8,0)</f>
        <v>6.7609493217970584E-4</v>
      </c>
      <c r="O8" s="22">
        <f t="shared" ref="O8:O24" si="2">IFERROR(SUM(K8,L8)/I8,0)</f>
        <v>0.11434122313197165</v>
      </c>
      <c r="P8" s="23">
        <f t="shared" ref="P8:P24" si="3">IFERROR(SUM(K8,L8,M8)/I8,0)</f>
        <v>0.31013615457695176</v>
      </c>
      <c r="Q8" s="70">
        <v>0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5000254</v>
      </c>
      <c r="C9" s="19" t="s">
        <v>799</v>
      </c>
      <c r="D9" s="68">
        <v>3000001</v>
      </c>
      <c r="E9" s="19" t="s">
        <v>284</v>
      </c>
      <c r="F9" s="69">
        <v>304</v>
      </c>
      <c r="G9" s="19" t="s">
        <v>813</v>
      </c>
      <c r="H9" s="20">
        <v>3.8922299999999992</v>
      </c>
      <c r="I9" s="21">
        <v>3.8922300000000001</v>
      </c>
      <c r="J9" s="21">
        <f t="shared" si="0"/>
        <v>1.1631385750879417</v>
      </c>
      <c r="K9" s="21">
        <v>0.41168631904292852</v>
      </c>
      <c r="L9" s="21">
        <v>0.30269807169679552</v>
      </c>
      <c r="M9" s="21">
        <v>0.44875418434821768</v>
      </c>
      <c r="N9" s="22">
        <f t="shared" si="1"/>
        <v>0.10577132364812164</v>
      </c>
      <c r="O9" s="22">
        <f t="shared" si="2"/>
        <v>0.18354115526053805</v>
      </c>
      <c r="P9" s="23">
        <f t="shared" si="3"/>
        <v>0.29883603360745425</v>
      </c>
      <c r="Q9" s="70">
        <v>0</v>
      </c>
      <c r="R9" s="21">
        <v>0</v>
      </c>
      <c r="S9" s="23">
        <f t="shared" ref="S9:S23" si="4">IFERROR(R9/Q9,0)</f>
        <v>0</v>
      </c>
    </row>
    <row r="10" spans="1:19" ht="38.25" x14ac:dyDescent="0.25">
      <c r="A10" s="17"/>
      <c r="B10" s="19">
        <v>5000271</v>
      </c>
      <c r="C10" s="19" t="s">
        <v>800</v>
      </c>
      <c r="D10" s="68">
        <v>3000496</v>
      </c>
      <c r="E10" s="19" t="s">
        <v>797</v>
      </c>
      <c r="F10" s="69">
        <v>60</v>
      </c>
      <c r="G10" s="19" t="s">
        <v>318</v>
      </c>
      <c r="H10" s="20">
        <v>2.1732429999999998</v>
      </c>
      <c r="I10" s="21">
        <v>2.1732429999999998</v>
      </c>
      <c r="J10" s="21">
        <f t="shared" si="0"/>
        <v>0.62327834422285378</v>
      </c>
      <c r="K10" s="21">
        <v>0.27636587166125537</v>
      </c>
      <c r="L10" s="21">
        <v>0.20757786487047269</v>
      </c>
      <c r="M10" s="21">
        <v>0.13933460769112571</v>
      </c>
      <c r="N10" s="22">
        <f t="shared" si="1"/>
        <v>0.12716749652995796</v>
      </c>
      <c r="O10" s="22">
        <f t="shared" si="2"/>
        <v>0.2226827540830584</v>
      </c>
      <c r="P10" s="23">
        <f t="shared" si="3"/>
        <v>0.28679643473962824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5000275</v>
      </c>
      <c r="C11" s="19" t="s">
        <v>801</v>
      </c>
      <c r="D11" s="68">
        <v>3000496</v>
      </c>
      <c r="E11" s="19" t="s">
        <v>797</v>
      </c>
      <c r="F11" s="69">
        <v>60</v>
      </c>
      <c r="G11" s="19" t="s">
        <v>318</v>
      </c>
      <c r="H11" s="20">
        <v>0.21567300000000003</v>
      </c>
      <c r="I11" s="21">
        <v>0.21567300000000003</v>
      </c>
      <c r="J11" s="21">
        <f t="shared" si="0"/>
        <v>4.8390770811238326E-2</v>
      </c>
      <c r="K11" s="21">
        <v>2.0631350183975883E-2</v>
      </c>
      <c r="L11" s="21">
        <v>1.0427880064526107E-2</v>
      </c>
      <c r="M11" s="21">
        <v>1.7331540562736336E-2</v>
      </c>
      <c r="N11" s="22">
        <f t="shared" si="1"/>
        <v>9.5660329220513832E-2</v>
      </c>
      <c r="O11" s="22">
        <f t="shared" si="2"/>
        <v>0.14401074890460089</v>
      </c>
      <c r="P11" s="23">
        <f t="shared" si="3"/>
        <v>0.22437101914119209</v>
      </c>
      <c r="Q11" s="70">
        <v>0</v>
      </c>
      <c r="R11" s="21">
        <v>0</v>
      </c>
      <c r="S11" s="23">
        <f t="shared" si="4"/>
        <v>0</v>
      </c>
    </row>
    <row r="12" spans="1:19" x14ac:dyDescent="0.25">
      <c r="A12" s="17"/>
      <c r="B12" s="19">
        <v>5000276</v>
      </c>
      <c r="C12" s="19" t="s">
        <v>520</v>
      </c>
      <c r="D12" s="68">
        <v>3000001</v>
      </c>
      <c r="E12" s="19" t="s">
        <v>284</v>
      </c>
      <c r="F12" s="69">
        <v>1</v>
      </c>
      <c r="G12" s="19" t="s">
        <v>539</v>
      </c>
      <c r="H12" s="20">
        <v>23.610426000000007</v>
      </c>
      <c r="I12" s="21">
        <v>24.354863000000005</v>
      </c>
      <c r="J12" s="21">
        <f t="shared" si="0"/>
        <v>6.3919713066097756</v>
      </c>
      <c r="K12" s="21">
        <v>2.3751810714893509</v>
      </c>
      <c r="L12" s="21">
        <v>2.6871245266120241</v>
      </c>
      <c r="M12" s="21">
        <v>1.3296657085084007</v>
      </c>
      <c r="N12" s="22">
        <f t="shared" si="1"/>
        <v>9.752389374924221E-2</v>
      </c>
      <c r="O12" s="22">
        <f t="shared" si="2"/>
        <v>0.20785604904044724</v>
      </c>
      <c r="P12" s="23">
        <f t="shared" si="3"/>
        <v>0.26245154023694461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5000298</v>
      </c>
      <c r="C13" s="19" t="s">
        <v>802</v>
      </c>
      <c r="D13" s="68">
        <v>3000494</v>
      </c>
      <c r="E13" s="19" t="s">
        <v>795</v>
      </c>
      <c r="F13" s="69">
        <v>554</v>
      </c>
      <c r="G13" s="19" t="s">
        <v>814</v>
      </c>
      <c r="H13" s="20">
        <v>0.31757600000000002</v>
      </c>
      <c r="I13" s="21">
        <v>0.31757600000000002</v>
      </c>
      <c r="J13" s="21">
        <f t="shared" si="0"/>
        <v>8.1796208323794417E-2</v>
      </c>
      <c r="K13" s="21">
        <v>3.7641498929588124E-2</v>
      </c>
      <c r="L13" s="21">
        <v>1.7226599658897612E-2</v>
      </c>
      <c r="M13" s="21">
        <v>2.6928109735308681E-2</v>
      </c>
      <c r="N13" s="22">
        <f t="shared" si="1"/>
        <v>0.11852753019619909</v>
      </c>
      <c r="O13" s="22">
        <f t="shared" si="2"/>
        <v>0.17277155259996263</v>
      </c>
      <c r="P13" s="23">
        <f t="shared" si="3"/>
        <v>0.25756419982553597</v>
      </c>
      <c r="Q13" s="70">
        <v>0</v>
      </c>
      <c r="R13" s="21">
        <v>0</v>
      </c>
      <c r="S13" s="23">
        <f t="shared" si="4"/>
        <v>0</v>
      </c>
    </row>
    <row r="14" spans="1:19" ht="63.75" x14ac:dyDescent="0.25">
      <c r="A14" s="17"/>
      <c r="B14" s="19">
        <v>5000299</v>
      </c>
      <c r="C14" s="19" t="s">
        <v>803</v>
      </c>
      <c r="D14" s="68">
        <v>3000085</v>
      </c>
      <c r="E14" s="19" t="s">
        <v>794</v>
      </c>
      <c r="F14" s="69">
        <v>157</v>
      </c>
      <c r="G14" s="19" t="s">
        <v>815</v>
      </c>
      <c r="H14" s="20">
        <v>3.992543</v>
      </c>
      <c r="I14" s="21">
        <v>3.992543</v>
      </c>
      <c r="J14" s="21">
        <f t="shared" si="0"/>
        <v>0.36207651346921921</v>
      </c>
      <c r="K14" s="21">
        <v>0</v>
      </c>
      <c r="L14" s="21">
        <v>0.36207651346921921</v>
      </c>
      <c r="M14" s="21">
        <v>0</v>
      </c>
      <c r="N14" s="22">
        <f t="shared" si="1"/>
        <v>0</v>
      </c>
      <c r="O14" s="22">
        <f t="shared" si="2"/>
        <v>9.0688193832657332E-2</v>
      </c>
      <c r="P14" s="23">
        <f t="shared" si="3"/>
        <v>9.0688193832657332E-2</v>
      </c>
      <c r="Q14" s="70">
        <v>0</v>
      </c>
      <c r="R14" s="21">
        <v>0</v>
      </c>
      <c r="S14" s="23">
        <f t="shared" si="4"/>
        <v>0</v>
      </c>
    </row>
    <row r="15" spans="1:19" ht="63.75" x14ac:dyDescent="0.25">
      <c r="A15" s="17"/>
      <c r="B15" s="19">
        <v>5000300</v>
      </c>
      <c r="C15" s="19" t="s">
        <v>804</v>
      </c>
      <c r="D15" s="68">
        <v>3000085</v>
      </c>
      <c r="E15" s="19" t="s">
        <v>794</v>
      </c>
      <c r="F15" s="69">
        <v>157</v>
      </c>
      <c r="G15" s="19" t="s">
        <v>815</v>
      </c>
      <c r="H15" s="20">
        <v>2.3666899999999975</v>
      </c>
      <c r="I15" s="21">
        <v>2.3666899999999975</v>
      </c>
      <c r="J15" s="21">
        <f t="shared" si="0"/>
        <v>0.28804596327245235</v>
      </c>
      <c r="K15" s="21">
        <v>0</v>
      </c>
      <c r="L15" s="21">
        <v>0.28804596327245235</v>
      </c>
      <c r="M15" s="21">
        <v>0</v>
      </c>
      <c r="N15" s="22">
        <f t="shared" si="1"/>
        <v>0</v>
      </c>
      <c r="O15" s="22">
        <f t="shared" si="2"/>
        <v>0.12170836200450953</v>
      </c>
      <c r="P15" s="23">
        <f t="shared" si="3"/>
        <v>0.12170836200450953</v>
      </c>
      <c r="Q15" s="70">
        <v>0</v>
      </c>
      <c r="R15" s="21">
        <v>0</v>
      </c>
      <c r="S15" s="23">
        <f t="shared" si="4"/>
        <v>0</v>
      </c>
    </row>
    <row r="16" spans="1:19" ht="63.75" x14ac:dyDescent="0.25">
      <c r="A16" s="17"/>
      <c r="B16" s="19">
        <v>5000301</v>
      </c>
      <c r="C16" s="19" t="s">
        <v>805</v>
      </c>
      <c r="D16" s="68">
        <v>3000085</v>
      </c>
      <c r="E16" s="19" t="s">
        <v>794</v>
      </c>
      <c r="F16" s="69">
        <v>157</v>
      </c>
      <c r="G16" s="19" t="s">
        <v>815</v>
      </c>
      <c r="H16" s="20">
        <v>5.1736259999999961</v>
      </c>
      <c r="I16" s="21">
        <v>5.1736259999999961</v>
      </c>
      <c r="J16" s="21">
        <f t="shared" si="0"/>
        <v>0</v>
      </c>
      <c r="K16" s="21">
        <v>0</v>
      </c>
      <c r="L16" s="21">
        <v>0</v>
      </c>
      <c r="M16" s="21">
        <v>0</v>
      </c>
      <c r="N16" s="22">
        <f t="shared" si="1"/>
        <v>0</v>
      </c>
      <c r="O16" s="22">
        <f t="shared" si="2"/>
        <v>0</v>
      </c>
      <c r="P16" s="23">
        <f t="shared" si="3"/>
        <v>0</v>
      </c>
      <c r="Q16" s="70">
        <v>0</v>
      </c>
      <c r="R16" s="21">
        <v>0</v>
      </c>
      <c r="S16" s="23">
        <f t="shared" si="4"/>
        <v>0</v>
      </c>
    </row>
    <row r="17" spans="1:19" ht="63.75" x14ac:dyDescent="0.25">
      <c r="A17" s="17"/>
      <c r="B17" s="19">
        <v>5000302</v>
      </c>
      <c r="C17" s="19" t="s">
        <v>806</v>
      </c>
      <c r="D17" s="68">
        <v>3000085</v>
      </c>
      <c r="E17" s="19" t="s">
        <v>794</v>
      </c>
      <c r="F17" s="69">
        <v>157</v>
      </c>
      <c r="G17" s="19" t="s">
        <v>815</v>
      </c>
      <c r="H17" s="20">
        <v>5.5997330000000023</v>
      </c>
      <c r="I17" s="21">
        <v>5.5997330000000023</v>
      </c>
      <c r="J17" s="21">
        <f t="shared" si="0"/>
        <v>0.73357501439750195</v>
      </c>
      <c r="K17" s="21">
        <v>0</v>
      </c>
      <c r="L17" s="21">
        <v>0.73357501439750195</v>
      </c>
      <c r="M17" s="21">
        <v>0</v>
      </c>
      <c r="N17" s="22">
        <f t="shared" si="1"/>
        <v>0</v>
      </c>
      <c r="O17" s="22">
        <f t="shared" si="2"/>
        <v>0.13100178426319642</v>
      </c>
      <c r="P17" s="23">
        <f t="shared" si="3"/>
        <v>0.13100178426319642</v>
      </c>
      <c r="Q17" s="70">
        <v>0</v>
      </c>
      <c r="R17" s="21">
        <v>0</v>
      </c>
      <c r="S17" s="23">
        <f t="shared" si="4"/>
        <v>0</v>
      </c>
    </row>
    <row r="18" spans="1:19" ht="38.25" x14ac:dyDescent="0.25">
      <c r="A18" s="17"/>
      <c r="B18" s="19">
        <v>5000334</v>
      </c>
      <c r="C18" s="19" t="s">
        <v>807</v>
      </c>
      <c r="D18" s="68">
        <v>3000496</v>
      </c>
      <c r="E18" s="19" t="s">
        <v>797</v>
      </c>
      <c r="F18" s="69">
        <v>8</v>
      </c>
      <c r="G18" s="19" t="s">
        <v>816</v>
      </c>
      <c r="H18" s="20">
        <v>0.49346200000000001</v>
      </c>
      <c r="I18" s="21">
        <v>0.49346200000000001</v>
      </c>
      <c r="J18" s="21">
        <f t="shared" si="0"/>
        <v>0.13953749330539722</v>
      </c>
      <c r="K18" s="21">
        <v>6.9066201715031639E-2</v>
      </c>
      <c r="L18" s="21">
        <v>4.2713301387266256E-2</v>
      </c>
      <c r="M18" s="21">
        <v>2.7757990203099325E-2</v>
      </c>
      <c r="N18" s="22">
        <f t="shared" si="1"/>
        <v>0.13996255378333416</v>
      </c>
      <c r="O18" s="22">
        <f t="shared" si="2"/>
        <v>0.22652099473170759</v>
      </c>
      <c r="P18" s="23">
        <f t="shared" si="3"/>
        <v>0.28277252008340503</v>
      </c>
      <c r="Q18" s="70">
        <v>0</v>
      </c>
      <c r="R18" s="21">
        <v>0</v>
      </c>
      <c r="S18" s="23">
        <f t="shared" si="4"/>
        <v>0</v>
      </c>
    </row>
    <row r="19" spans="1:19" ht="63.75" x14ac:dyDescent="0.25">
      <c r="A19" s="17"/>
      <c r="B19" s="19">
        <v>5001304</v>
      </c>
      <c r="C19" s="19" t="s">
        <v>808</v>
      </c>
      <c r="D19" s="68">
        <v>3000085</v>
      </c>
      <c r="E19" s="19" t="s">
        <v>794</v>
      </c>
      <c r="F19" s="69">
        <v>96</v>
      </c>
      <c r="G19" s="19" t="s">
        <v>817</v>
      </c>
      <c r="H19" s="20">
        <v>31.107749000000005</v>
      </c>
      <c r="I19" s="21">
        <v>31.181384000000001</v>
      </c>
      <c r="J19" s="21">
        <f t="shared" si="0"/>
        <v>1.6509529757458949</v>
      </c>
      <c r="K19" s="21">
        <v>0.5627361586666666</v>
      </c>
      <c r="L19" s="21">
        <v>0.66195060110476334</v>
      </c>
      <c r="M19" s="21">
        <v>0.42626621597446501</v>
      </c>
      <c r="N19" s="22">
        <f t="shared" si="1"/>
        <v>1.8047183494698842E-2</v>
      </c>
      <c r="O19" s="22">
        <f t="shared" si="2"/>
        <v>3.9276215570528551E-2</v>
      </c>
      <c r="P19" s="23">
        <f t="shared" si="3"/>
        <v>5.2946751040489251E-2</v>
      </c>
      <c r="Q19" s="70">
        <v>0</v>
      </c>
      <c r="R19" s="21">
        <v>0</v>
      </c>
      <c r="S19" s="23">
        <f t="shared" si="4"/>
        <v>0</v>
      </c>
    </row>
    <row r="20" spans="1:19" ht="51" x14ac:dyDescent="0.25">
      <c r="A20" s="17"/>
      <c r="B20" s="19">
        <v>5004094</v>
      </c>
      <c r="C20" s="19" t="s">
        <v>809</v>
      </c>
      <c r="D20" s="68">
        <v>3000495</v>
      </c>
      <c r="E20" s="19" t="s">
        <v>796</v>
      </c>
      <c r="F20" s="69">
        <v>117</v>
      </c>
      <c r="G20" s="19" t="s">
        <v>818</v>
      </c>
      <c r="H20" s="20">
        <v>0.21928400000000001</v>
      </c>
      <c r="I20" s="21">
        <v>0.21928400000000001</v>
      </c>
      <c r="J20" s="21">
        <f t="shared" si="0"/>
        <v>3.1885349308140576E-2</v>
      </c>
      <c r="K20" s="21">
        <v>1.0031909885583445E-2</v>
      </c>
      <c r="L20" s="21">
        <v>5.3237198299029842E-3</v>
      </c>
      <c r="M20" s="21">
        <v>1.6529719592654146E-2</v>
      </c>
      <c r="N20" s="22">
        <f t="shared" si="1"/>
        <v>4.5748480899579745E-2</v>
      </c>
      <c r="O20" s="22">
        <f t="shared" si="2"/>
        <v>7.0026220405895678E-2</v>
      </c>
      <c r="P20" s="23">
        <f t="shared" si="3"/>
        <v>0.1454066384603554</v>
      </c>
      <c r="Q20" s="70">
        <v>0</v>
      </c>
      <c r="R20" s="21">
        <v>0</v>
      </c>
      <c r="S20" s="23">
        <f t="shared" si="4"/>
        <v>0</v>
      </c>
    </row>
    <row r="21" spans="1:19" ht="51" x14ac:dyDescent="0.25">
      <c r="A21" s="17"/>
      <c r="B21" s="19">
        <v>5004095</v>
      </c>
      <c r="C21" s="19" t="s">
        <v>810</v>
      </c>
      <c r="D21" s="68">
        <v>3000495</v>
      </c>
      <c r="E21" s="19" t="s">
        <v>796</v>
      </c>
      <c r="F21" s="69">
        <v>60</v>
      </c>
      <c r="G21" s="19" t="s">
        <v>318</v>
      </c>
      <c r="H21" s="20">
        <v>1.0226199999999999</v>
      </c>
      <c r="I21" s="21">
        <v>1.0226200000000001</v>
      </c>
      <c r="J21" s="21">
        <f t="shared" si="0"/>
        <v>0.27076240867609158</v>
      </c>
      <c r="K21" s="21">
        <v>0.23958807956660166</v>
      </c>
      <c r="L21" s="21">
        <v>3.1174329109489918E-2</v>
      </c>
      <c r="M21" s="21">
        <v>0</v>
      </c>
      <c r="N21" s="22">
        <f t="shared" si="1"/>
        <v>0.2342884742784237</v>
      </c>
      <c r="O21" s="22">
        <f t="shared" si="2"/>
        <v>0.26477323803181196</v>
      </c>
      <c r="P21" s="23">
        <f t="shared" si="3"/>
        <v>0.26477323803181196</v>
      </c>
      <c r="Q21" s="70">
        <v>0</v>
      </c>
      <c r="R21" s="21">
        <v>0</v>
      </c>
      <c r="S21" s="23">
        <f t="shared" si="4"/>
        <v>0</v>
      </c>
    </row>
    <row r="22" spans="1:19" ht="63.75" x14ac:dyDescent="0.25">
      <c r="A22" s="17"/>
      <c r="B22" s="19">
        <v>5005030</v>
      </c>
      <c r="C22" s="19" t="s">
        <v>811</v>
      </c>
      <c r="D22" s="68">
        <v>3000085</v>
      </c>
      <c r="E22" s="19" t="s">
        <v>794</v>
      </c>
      <c r="F22" s="69">
        <v>117</v>
      </c>
      <c r="G22" s="19" t="s">
        <v>818</v>
      </c>
      <c r="H22" s="20">
        <v>0.67575499999999999</v>
      </c>
      <c r="I22" s="21">
        <v>0.67731400000000008</v>
      </c>
      <c r="J22" s="21">
        <f t="shared" si="0"/>
        <v>0.16395445104353712</v>
      </c>
      <c r="K22" s="21">
        <v>6.3559280672052409E-2</v>
      </c>
      <c r="L22" s="21">
        <v>6.1172101311967708E-2</v>
      </c>
      <c r="M22" s="21">
        <v>3.9223069059517002E-2</v>
      </c>
      <c r="N22" s="22">
        <f t="shared" si="1"/>
        <v>9.3840199186865175E-2</v>
      </c>
      <c r="O22" s="22">
        <f t="shared" si="2"/>
        <v>0.18415591879692447</v>
      </c>
      <c r="P22" s="23">
        <f t="shared" si="3"/>
        <v>0.24206564613094828</v>
      </c>
      <c r="Q22" s="70">
        <v>0</v>
      </c>
      <c r="R22" s="21">
        <v>0</v>
      </c>
      <c r="S22" s="23">
        <f t="shared" si="4"/>
        <v>0</v>
      </c>
    </row>
    <row r="23" spans="1:19" ht="25.5" x14ac:dyDescent="0.25">
      <c r="A23" s="17"/>
      <c r="B23" s="19">
        <v>5005031</v>
      </c>
      <c r="C23" s="19" t="s">
        <v>812</v>
      </c>
      <c r="D23" s="68">
        <v>3000001</v>
      </c>
      <c r="E23" s="19" t="s">
        <v>284</v>
      </c>
      <c r="F23" s="69">
        <v>476</v>
      </c>
      <c r="G23" s="19" t="s">
        <v>819</v>
      </c>
      <c r="H23" s="20">
        <v>0.69432499999999986</v>
      </c>
      <c r="I23" s="21">
        <v>0.69468399999999997</v>
      </c>
      <c r="J23" s="21">
        <f t="shared" si="0"/>
        <v>0.14601809896339546</v>
      </c>
      <c r="K23" s="21">
        <v>7.065248976869043E-2</v>
      </c>
      <c r="L23" s="21">
        <v>3.6433620840398362E-2</v>
      </c>
      <c r="M23" s="21">
        <v>3.8931988354306668E-2</v>
      </c>
      <c r="N23" s="22">
        <f t="shared" si="1"/>
        <v>0.10170450128215193</v>
      </c>
      <c r="O23" s="22">
        <f t="shared" si="2"/>
        <v>0.15415082340904468</v>
      </c>
      <c r="P23" s="23">
        <f t="shared" si="3"/>
        <v>0.21019355413885374</v>
      </c>
      <c r="Q23" s="70">
        <v>0</v>
      </c>
      <c r="R23" s="21">
        <v>0</v>
      </c>
      <c r="S23" s="23">
        <f t="shared" si="4"/>
        <v>0</v>
      </c>
    </row>
    <row r="24" spans="1:19" ht="15.75" thickBot="1" x14ac:dyDescent="0.3">
      <c r="A24" s="41" t="s">
        <v>302</v>
      </c>
      <c r="B24" s="43"/>
      <c r="C24" s="43"/>
      <c r="D24" s="65"/>
      <c r="E24" s="43"/>
      <c r="F24" s="66"/>
      <c r="G24" s="43"/>
      <c r="H24" s="44">
        <f t="shared" ref="H24:M24" ca="1" si="5">OFFSET(H24,-MATCH("PROYECTOS",$A$8:$A$43,0)-1,0)-(OFFSET(H24,-MATCH("PROYECTOS",$A$8:$A$43,0),0))</f>
        <v>2.1262379999999581</v>
      </c>
      <c r="I24" s="45">
        <f t="shared" ca="1" si="5"/>
        <v>8.3962500000000233</v>
      </c>
      <c r="J24" s="45">
        <f t="shared" ca="1" si="5"/>
        <v>1.0956255094206426</v>
      </c>
      <c r="K24" s="45">
        <f t="shared" ca="1" si="5"/>
        <v>0.3951450664899312</v>
      </c>
      <c r="L24" s="45">
        <f t="shared" ca="1" si="5"/>
        <v>0.45880051786662079</v>
      </c>
      <c r="M24" s="45">
        <f t="shared" ca="1" si="5"/>
        <v>0.24167992506409064</v>
      </c>
      <c r="N24" s="46">
        <f t="shared" ca="1" si="1"/>
        <v>4.706208920529166E-2</v>
      </c>
      <c r="O24" s="46">
        <f t="shared" ca="1" si="2"/>
        <v>0.10170559289641799</v>
      </c>
      <c r="P24" s="47">
        <f t="shared" ca="1" si="3"/>
        <v>0.13048986266733834</v>
      </c>
      <c r="Q24" s="67"/>
      <c r="R24" s="45"/>
      <c r="S24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workbookViewId="0">
      <selection activeCell="A11" sqref="A11:L11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48</v>
      </c>
      <c r="B1" s="50" t="s">
        <v>31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822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28.409459000000005</v>
      </c>
      <c r="E6" s="14">
        <v>36.518957000000007</v>
      </c>
      <c r="F6" s="14">
        <v>13.513235428586995</v>
      </c>
      <c r="G6" s="14">
        <v>3.7198551400433644</v>
      </c>
      <c r="H6" s="14">
        <v>7.4884576356980688</v>
      </c>
      <c r="I6" s="14">
        <v>2.304922652845562</v>
      </c>
      <c r="J6" s="15">
        <v>0.10186093595289054</v>
      </c>
      <c r="K6" s="15">
        <v>0.30691765856679398</v>
      </c>
      <c r="L6" s="16">
        <v>0.37003344396136484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27.306559</v>
      </c>
      <c r="E7" s="38">
        <f ca="1">SUM(E8:OFFSET(E6,MATCH("GOBIERNOS REGIONALES",$A$8:$A$50,0),0))</f>
        <v>35.145281999999995</v>
      </c>
      <c r="F7" s="38">
        <f ca="1">SUM(F8:OFFSET(F6,MATCH("GOBIERNOS REGIONALES",$A$8:$A$50,0),0))</f>
        <v>13.483974267945086</v>
      </c>
      <c r="G7" s="38">
        <f ca="1">SUM(G8:OFFSET(G6,MATCH("GOBIERNOS REGIONALES",$A$8:$A$50,0),0))</f>
        <v>3.7198551400433644</v>
      </c>
      <c r="H7" s="38">
        <f ca="1">SUM(H8:OFFSET(H6,MATCH("GOBIERNOS REGIONALES",$A$8:$A$50,0),0))</f>
        <v>7.4884576356980688</v>
      </c>
      <c r="I7" s="38">
        <f ca="1">SUM(I8:OFFSET(I6,MATCH("GOBIERNOS REGIONALES",$A$8:$A$50,0),0))</f>
        <v>2.2756614922036533</v>
      </c>
      <c r="J7" s="39">
        <f ca="1">IFERROR(G7/E7,0)</f>
        <v>0.10584223339119501</v>
      </c>
      <c r="K7" s="39">
        <f ca="1">IFERROR(SUM(G7,H7)/E7,0)</f>
        <v>0.3189137243440367</v>
      </c>
      <c r="L7" s="40">
        <f ca="1">IFERROR(SUM(G7,H7,I7)/E7,0)</f>
        <v>0.38366385189184393</v>
      </c>
      <c r="M7" s="4"/>
    </row>
    <row r="8" spans="1:13" ht="25.5" x14ac:dyDescent="0.25">
      <c r="A8" s="17"/>
      <c r="B8" s="18">
        <v>70</v>
      </c>
      <c r="C8" s="19" t="s">
        <v>141</v>
      </c>
      <c r="D8" s="20">
        <v>27.306559</v>
      </c>
      <c r="E8" s="21">
        <v>35.145281999999995</v>
      </c>
      <c r="F8" s="21">
        <f t="shared" ref="F8:F12" si="0">SUM(G8,H8,I8)</f>
        <v>13.483974267945086</v>
      </c>
      <c r="G8" s="21">
        <v>3.7198551400433644</v>
      </c>
      <c r="H8" s="21">
        <v>7.4884576356980688</v>
      </c>
      <c r="I8" s="21">
        <v>2.2756614922036533</v>
      </c>
      <c r="J8" s="22">
        <f t="shared" ref="J8:J12" si="1">IFERROR(G8/E8,0)</f>
        <v>0.10584223339119501</v>
      </c>
      <c r="K8" s="22">
        <f t="shared" ref="K8:K12" si="2">IFERROR(SUM(G8,H8)/E8,0)</f>
        <v>0.3189137243440367</v>
      </c>
      <c r="L8" s="23">
        <f t="shared" ref="L8:L12" si="3">IFERROR(SUM(G8,H8,I8)/E8,0)</f>
        <v>0.38366385189184393</v>
      </c>
      <c r="M8" s="4"/>
    </row>
    <row r="9" spans="1:13" x14ac:dyDescent="0.25">
      <c r="A9" s="34" t="s">
        <v>214</v>
      </c>
      <c r="B9" s="57"/>
      <c r="C9" s="36"/>
      <c r="D9" s="37">
        <f ca="1">SUM(D10:OFFSET(D8,(MATCH("GOBIERNOS LOCALES",$A$8:$A$50,0)-MATCH("GOBIERNOS REGIONALES",$A$8:$A$50,0)),0))</f>
        <v>1.1029</v>
      </c>
      <c r="E9" s="38">
        <f ca="1">SUM(E10:OFFSET(E8,(MATCH("GOBIERNOS LOCALES",$A$8:$A$50,0)-MATCH("GOBIERNOS REGIONALES",$A$8:$A$50,0)),0))</f>
        <v>1.3265039999999999</v>
      </c>
      <c r="F9" s="38">
        <f ca="1">SUM(F10:OFFSET(F8,(MATCH("GOBIERNOS LOCALES",$A$8:$A$50,0)-MATCH("GOBIERNOS REGIONALES",$A$8:$A$50,0)),0))</f>
        <v>2.9261160641908646E-2</v>
      </c>
      <c r="G9" s="38">
        <f ca="1">SUM(G10:OFFSET(G8,(MATCH("GOBIERNOS LOCALES",$A$8:$A$50,0)-MATCH("GOBIERNOS REGIONALES",$A$8:$A$50,0)),0))</f>
        <v>0</v>
      </c>
      <c r="H9" s="38">
        <f ca="1">SUM(H10:OFFSET(H8,(MATCH("GOBIERNOS LOCALES",$A$8:$A$50,0)-MATCH("GOBIERNOS REGIONALES",$A$8:$A$50,0)),0))</f>
        <v>0</v>
      </c>
      <c r="I9" s="38">
        <f ca="1">SUM(I10:OFFSET(I8,(MATCH("GOBIERNOS LOCALES",$A$8:$A$50,0)-MATCH("GOBIERNOS REGIONALES",$A$8:$A$50,0)),0))</f>
        <v>2.9261160641908646E-2</v>
      </c>
      <c r="J9" s="39">
        <f t="shared" ca="1" si="1"/>
        <v>0</v>
      </c>
      <c r="K9" s="39">
        <f t="shared" ca="1" si="2"/>
        <v>0</v>
      </c>
      <c r="L9" s="40">
        <f t="shared" ca="1" si="3"/>
        <v>2.2058855941564176E-2</v>
      </c>
      <c r="M9" s="4"/>
    </row>
    <row r="10" spans="1:13" x14ac:dyDescent="0.25">
      <c r="A10" s="17"/>
      <c r="B10" s="18">
        <v>451</v>
      </c>
      <c r="C10" s="19" t="s">
        <v>226</v>
      </c>
      <c r="D10" s="20">
        <v>1.1029</v>
      </c>
      <c r="E10" s="21">
        <v>1.1029</v>
      </c>
      <c r="F10" s="21">
        <f t="shared" si="0"/>
        <v>0</v>
      </c>
      <c r="G10" s="21">
        <v>0</v>
      </c>
      <c r="H10" s="21">
        <v>0</v>
      </c>
      <c r="I10" s="21">
        <v>0</v>
      </c>
      <c r="J10" s="22">
        <f t="shared" si="1"/>
        <v>0</v>
      </c>
      <c r="K10" s="22">
        <f t="shared" si="2"/>
        <v>0</v>
      </c>
      <c r="L10" s="23">
        <f t="shared" si="3"/>
        <v>0</v>
      </c>
      <c r="M10" s="4"/>
    </row>
    <row r="11" spans="1:13" x14ac:dyDescent="0.25">
      <c r="A11" s="17"/>
      <c r="B11" s="18">
        <v>458</v>
      </c>
      <c r="C11" s="19" t="s">
        <v>233</v>
      </c>
      <c r="D11" s="20">
        <v>0</v>
      </c>
      <c r="E11" s="21">
        <v>0.22360400000000002</v>
      </c>
      <c r="F11" s="21">
        <f t="shared" si="0"/>
        <v>2.9261160641908646E-2</v>
      </c>
      <c r="G11" s="21">
        <v>0</v>
      </c>
      <c r="H11" s="21">
        <v>0</v>
      </c>
      <c r="I11" s="21">
        <v>2.9261160641908646E-2</v>
      </c>
      <c r="J11" s="22">
        <f t="shared" si="1"/>
        <v>0</v>
      </c>
      <c r="K11" s="22">
        <f t="shared" si="2"/>
        <v>0</v>
      </c>
      <c r="L11" s="23">
        <f t="shared" si="3"/>
        <v>0.13086152592041575</v>
      </c>
      <c r="M11" s="4"/>
    </row>
    <row r="12" spans="1:13" ht="15.75" thickBot="1" x14ac:dyDescent="0.3">
      <c r="A12" s="41" t="s">
        <v>241</v>
      </c>
      <c r="B12" s="58"/>
      <c r="C12" s="43"/>
      <c r="D12" s="44">
        <v>0</v>
      </c>
      <c r="E12" s="45">
        <v>4.7170999999999998E-2</v>
      </c>
      <c r="F12" s="45">
        <f t="shared" si="0"/>
        <v>0</v>
      </c>
      <c r="G12" s="45">
        <v>0</v>
      </c>
      <c r="H12" s="45">
        <v>0</v>
      </c>
      <c r="I12" s="45">
        <v>0</v>
      </c>
      <c r="J12" s="46">
        <f t="shared" si="1"/>
        <v>0</v>
      </c>
      <c r="K12" s="46">
        <f t="shared" si="2"/>
        <v>0</v>
      </c>
      <c r="L12" s="47">
        <f t="shared" si="3"/>
        <v>0</v>
      </c>
      <c r="M12" s="4"/>
    </row>
    <row r="13" spans="1:13" x14ac:dyDescent="0.25">
      <c r="D13" s="5"/>
      <c r="E13" s="5"/>
      <c r="F13" s="5"/>
      <c r="G13" s="5"/>
      <c r="H13" s="5"/>
      <c r="I13" s="5"/>
      <c r="J13" s="4"/>
      <c r="K13" s="4"/>
      <c r="L13" s="4"/>
      <c r="M13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48</v>
      </c>
      <c r="B1" s="51" t="s">
        <v>31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823</v>
      </c>
      <c r="N2" s="72" t="s">
        <v>841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28.409459000000005</v>
      </c>
      <c r="E6" s="14">
        <f ca="1">SUM(E7:OFFSET(E7,50,0))</f>
        <v>36.518957000000007</v>
      </c>
      <c r="F6" s="14">
        <f ca="1">SUM(F7:OFFSET(F7,50,0))</f>
        <v>13.513235428586995</v>
      </c>
      <c r="G6" s="14">
        <f ca="1">SUM(G7:OFFSET(G7,50,0))</f>
        <v>3.7198551400433644</v>
      </c>
      <c r="H6" s="14">
        <f ca="1">SUM(H7:OFFSET(H7,50,0))</f>
        <v>7.4884576356980688</v>
      </c>
      <c r="I6" s="14">
        <f ca="1">SUM(I7:OFFSET(I7,50,0))</f>
        <v>2.304922652845562</v>
      </c>
      <c r="J6" s="15">
        <f ca="1">IFERROR(G6/E6,0)</f>
        <v>0.10186093595289054</v>
      </c>
      <c r="K6" s="15">
        <f ca="1">IFERROR(SUM(G6,H6)/E6,0)</f>
        <v>0.30691765856679398</v>
      </c>
      <c r="L6" s="16">
        <f ca="1">IFERROR(SUM(G6,H6,I6)/E6,0)</f>
        <v>0.37003344396136484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2</v>
      </c>
      <c r="C7" s="19" t="s">
        <v>259</v>
      </c>
      <c r="D7" s="20">
        <v>0</v>
      </c>
      <c r="E7" s="21">
        <v>0.09</v>
      </c>
      <c r="F7" s="21">
        <f t="shared" ref="F7:F14" si="0">SUM(G7,H7,I7)</f>
        <v>9.0000003576278687E-2</v>
      </c>
      <c r="G7" s="21">
        <v>0</v>
      </c>
      <c r="H7" s="21">
        <v>9.0000003576278687E-2</v>
      </c>
      <c r="I7" s="21">
        <v>0</v>
      </c>
      <c r="J7" s="22">
        <f t="shared" ref="J7:J14" si="1">IFERROR(G7/E7,0)</f>
        <v>0</v>
      </c>
      <c r="K7" s="22">
        <f t="shared" ref="K7:K14" si="2">IFERROR(SUM(G7,H7)/E7,0)</f>
        <v>1.0000000397364299</v>
      </c>
      <c r="L7" s="23">
        <f t="shared" ref="L7:L14" si="3">IFERROR(SUM(G7,H7,I7)/E7,0)</f>
        <v>1.0000000397364299</v>
      </c>
      <c r="M7" s="4"/>
      <c r="N7" t="s">
        <v>259</v>
      </c>
      <c r="O7" s="5">
        <v>9.0000003576278687E-2</v>
      </c>
      <c r="P7" s="71">
        <v>1.0000000397364299</v>
      </c>
    </row>
    <row r="8" spans="1:16" x14ac:dyDescent="0.25">
      <c r="A8" s="17"/>
      <c r="B8" s="55">
        <v>3</v>
      </c>
      <c r="C8" s="19" t="s">
        <v>260</v>
      </c>
      <c r="D8" s="20">
        <v>0</v>
      </c>
      <c r="E8" s="21">
        <v>0.107806</v>
      </c>
      <c r="F8" s="21">
        <f t="shared" si="0"/>
        <v>0</v>
      </c>
      <c r="G8" s="21">
        <v>0</v>
      </c>
      <c r="H8" s="21">
        <v>0</v>
      </c>
      <c r="I8" s="21">
        <v>0</v>
      </c>
      <c r="J8" s="22">
        <f t="shared" si="1"/>
        <v>0</v>
      </c>
      <c r="K8" s="22">
        <f t="shared" si="2"/>
        <v>0</v>
      </c>
      <c r="L8" s="23">
        <f t="shared" si="3"/>
        <v>0</v>
      </c>
      <c r="M8" s="4"/>
      <c r="N8" t="s">
        <v>269</v>
      </c>
      <c r="O8" s="5">
        <v>4.6301998198032379E-2</v>
      </c>
      <c r="P8" s="71">
        <v>0.39702627461398687</v>
      </c>
    </row>
    <row r="9" spans="1:16" x14ac:dyDescent="0.25">
      <c r="A9" s="17"/>
      <c r="B9" s="55">
        <v>6</v>
      </c>
      <c r="C9" s="19" t="s">
        <v>263</v>
      </c>
      <c r="D9" s="20">
        <v>0</v>
      </c>
      <c r="E9" s="21">
        <v>4.3088000000000001E-2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  <c r="N9" t="s">
        <v>272</v>
      </c>
      <c r="O9" s="5">
        <v>13.347672266170775</v>
      </c>
      <c r="P9" s="71">
        <v>0.38390388137765552</v>
      </c>
    </row>
    <row r="10" spans="1:16" x14ac:dyDescent="0.25">
      <c r="A10" s="17"/>
      <c r="B10" s="55">
        <v>12</v>
      </c>
      <c r="C10" s="19" t="s">
        <v>269</v>
      </c>
      <c r="D10" s="20">
        <v>0</v>
      </c>
      <c r="E10" s="21">
        <v>0.116622</v>
      </c>
      <c r="F10" s="21">
        <f t="shared" si="0"/>
        <v>4.6301998198032379E-2</v>
      </c>
      <c r="G10" s="21">
        <v>0</v>
      </c>
      <c r="H10" s="21">
        <v>4.6301998198032379E-2</v>
      </c>
      <c r="I10" s="21">
        <v>0</v>
      </c>
      <c r="J10" s="22">
        <f t="shared" si="1"/>
        <v>0</v>
      </c>
      <c r="K10" s="22">
        <f t="shared" si="2"/>
        <v>0.39702627461398687</v>
      </c>
      <c r="L10" s="23">
        <f t="shared" si="3"/>
        <v>0.39702627461398687</v>
      </c>
      <c r="M10" s="4"/>
      <c r="N10" t="s">
        <v>278</v>
      </c>
      <c r="O10" s="5">
        <v>2.9261160641908646E-2</v>
      </c>
      <c r="P10" s="71">
        <v>0.13086152592041575</v>
      </c>
    </row>
    <row r="11" spans="1:16" x14ac:dyDescent="0.25">
      <c r="A11" s="17"/>
      <c r="B11" s="55">
        <v>13</v>
      </c>
      <c r="C11" s="19" t="s">
        <v>270</v>
      </c>
      <c r="D11" s="20">
        <v>1.1029</v>
      </c>
      <c r="E11" s="21">
        <v>1.1500710000000001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  <c r="N11" t="s">
        <v>260</v>
      </c>
      <c r="O11" s="5">
        <v>0</v>
      </c>
      <c r="P11" s="71">
        <v>0</v>
      </c>
    </row>
    <row r="12" spans="1:16" x14ac:dyDescent="0.25">
      <c r="A12" s="17"/>
      <c r="B12" s="55">
        <v>15</v>
      </c>
      <c r="C12" s="19" t="s">
        <v>272</v>
      </c>
      <c r="D12" s="20">
        <v>27.306559000000004</v>
      </c>
      <c r="E12" s="21">
        <v>34.768266000000004</v>
      </c>
      <c r="F12" s="21">
        <f t="shared" si="0"/>
        <v>13.347672266170775</v>
      </c>
      <c r="G12" s="21">
        <v>3.7198551400433644</v>
      </c>
      <c r="H12" s="21">
        <v>7.3521556339237577</v>
      </c>
      <c r="I12" s="21">
        <v>2.2756614922036533</v>
      </c>
      <c r="J12" s="22">
        <f t="shared" si="1"/>
        <v>0.10698995285077961</v>
      </c>
      <c r="K12" s="22">
        <f t="shared" si="2"/>
        <v>0.31845162407487104</v>
      </c>
      <c r="L12" s="23">
        <f t="shared" si="3"/>
        <v>0.38390388137765552</v>
      </c>
      <c r="M12" s="4"/>
      <c r="N12" t="s">
        <v>263</v>
      </c>
      <c r="O12" s="5">
        <v>0</v>
      </c>
      <c r="P12" s="71">
        <v>0</v>
      </c>
    </row>
    <row r="13" spans="1:16" x14ac:dyDescent="0.25">
      <c r="A13" s="17"/>
      <c r="B13" s="55">
        <v>21</v>
      </c>
      <c r="C13" s="19" t="s">
        <v>278</v>
      </c>
      <c r="D13" s="20">
        <v>0</v>
      </c>
      <c r="E13" s="21">
        <v>0.22360400000000002</v>
      </c>
      <c r="F13" s="21">
        <f t="shared" si="0"/>
        <v>2.9261160641908646E-2</v>
      </c>
      <c r="G13" s="21">
        <v>0</v>
      </c>
      <c r="H13" s="21">
        <v>0</v>
      </c>
      <c r="I13" s="21">
        <v>2.9261160641908646E-2</v>
      </c>
      <c r="J13" s="22">
        <f t="shared" si="1"/>
        <v>0</v>
      </c>
      <c r="K13" s="22">
        <f t="shared" si="2"/>
        <v>0</v>
      </c>
      <c r="L13" s="23">
        <f t="shared" si="3"/>
        <v>0.13086152592041575</v>
      </c>
      <c r="M13" s="4"/>
      <c r="N13" t="s">
        <v>270</v>
      </c>
      <c r="O13" s="5">
        <v>0</v>
      </c>
      <c r="P13" s="71">
        <v>0</v>
      </c>
    </row>
    <row r="14" spans="1:16" ht="15.75" thickBot="1" x14ac:dyDescent="0.3">
      <c r="A14" s="24"/>
      <c r="B14" s="56">
        <v>22</v>
      </c>
      <c r="C14" s="26" t="s">
        <v>279</v>
      </c>
      <c r="D14" s="27">
        <v>0</v>
      </c>
      <c r="E14" s="28">
        <v>1.95E-2</v>
      </c>
      <c r="F14" s="28">
        <f t="shared" si="0"/>
        <v>0</v>
      </c>
      <c r="G14" s="28">
        <v>0</v>
      </c>
      <c r="H14" s="28">
        <v>0</v>
      </c>
      <c r="I14" s="28">
        <v>0</v>
      </c>
      <c r="J14" s="29">
        <f t="shared" si="1"/>
        <v>0</v>
      </c>
      <c r="K14" s="29">
        <f t="shared" si="2"/>
        <v>0</v>
      </c>
      <c r="L14" s="30">
        <f t="shared" si="3"/>
        <v>0</v>
      </c>
      <c r="M14" s="4"/>
      <c r="N14" t="s">
        <v>279</v>
      </c>
      <c r="O14" s="5">
        <v>0</v>
      </c>
      <c r="P14" s="71">
        <v>0</v>
      </c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topLeftCell="A9"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48</v>
      </c>
      <c r="B1" s="49" t="s">
        <v>31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824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28.409459000000005</v>
      </c>
      <c r="E6" s="14">
        <v>36.518957000000007</v>
      </c>
      <c r="F6" s="14">
        <v>13.513235428586995</v>
      </c>
      <c r="G6" s="14">
        <v>3.7198551400433644</v>
      </c>
      <c r="H6" s="14">
        <v>7.4884576356980688</v>
      </c>
      <c r="I6" s="14">
        <v>2.304922652845562</v>
      </c>
      <c r="J6" s="15">
        <v>0.10186093595289054</v>
      </c>
      <c r="K6" s="15">
        <v>0.30691765856679398</v>
      </c>
      <c r="L6" s="16">
        <v>0.37003344396136484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27.306559</v>
      </c>
      <c r="E7" s="38">
        <f ca="1">SUM(E8:OFFSET(E6,MATCH("PROYECTOS",$A$8:$A$50,0),0))</f>
        <v>34.768266000000004</v>
      </c>
      <c r="F7" s="38">
        <f ca="1">SUM(F8:OFFSET(F6,MATCH("PROYECTOS",$A$8:$A$50,0),0))</f>
        <v>13.347672266170775</v>
      </c>
      <c r="G7" s="38">
        <f ca="1">SUM(G8:OFFSET(G6,MATCH("PROYECTOS",$A$8:$A$50,0),0))</f>
        <v>3.7198551400433644</v>
      </c>
      <c r="H7" s="38">
        <f ca="1">SUM(H8:OFFSET(H6,MATCH("PROYECTOS",$A$8:$A$50,0),0))</f>
        <v>7.3521556339237577</v>
      </c>
      <c r="I7" s="38">
        <f ca="1">SUM(I8:OFFSET(I6,MATCH("PROYECTOS",$A$8:$A$50,0),0))</f>
        <v>2.2756614922036533</v>
      </c>
      <c r="J7" s="39">
        <f ca="1">IFERROR(G7/E7,0)</f>
        <v>0.10698995285077961</v>
      </c>
      <c r="K7" s="39">
        <f ca="1">IFERROR(SUM(G7,H7)/E7,0)</f>
        <v>0.31845162407487104</v>
      </c>
      <c r="L7" s="40">
        <f ca="1">IFERROR(SUM(G7,H7,I7)/E7,0)</f>
        <v>0.38390388137765552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11.967135000000003</v>
      </c>
      <c r="E8" s="21">
        <v>13.238937999999999</v>
      </c>
      <c r="F8" s="21">
        <f t="shared" ref="F8:F11" si="0">SUM(G8,H8,I8)</f>
        <v>4.868735400685182</v>
      </c>
      <c r="G8" s="21">
        <v>2.2787401137175038</v>
      </c>
      <c r="H8" s="21">
        <v>1.2721503013399342</v>
      </c>
      <c r="I8" s="21">
        <v>1.3178449856277439</v>
      </c>
      <c r="J8" s="22">
        <f t="shared" ref="J8:J12" si="1">IFERROR(G8/E8,0)</f>
        <v>0.17212408682006849</v>
      </c>
      <c r="K8" s="22">
        <f t="shared" ref="K8:K12" si="2">IFERROR(SUM(G8,H8)/E8,0)</f>
        <v>0.26821565408474896</v>
      </c>
      <c r="L8" s="23">
        <f t="shared" ref="L8:L12" si="3">IFERROR(SUM(G8,H8,I8)/E8,0)</f>
        <v>0.36775875834490518</v>
      </c>
      <c r="M8" s="4"/>
    </row>
    <row r="9" spans="1:13" ht="38.25" x14ac:dyDescent="0.25">
      <c r="A9" s="17"/>
      <c r="B9" s="19">
        <v>3000090</v>
      </c>
      <c r="C9" s="19" t="s">
        <v>826</v>
      </c>
      <c r="D9" s="20">
        <v>14.559699999999998</v>
      </c>
      <c r="E9" s="21">
        <v>20.658604</v>
      </c>
      <c r="F9" s="21">
        <f t="shared" si="0"/>
        <v>8.3678693345573265</v>
      </c>
      <c r="G9" s="21">
        <v>1.4029360661515966</v>
      </c>
      <c r="H9" s="21">
        <v>6.0428590313531458</v>
      </c>
      <c r="I9" s="21">
        <v>0.92207423705258407</v>
      </c>
      <c r="J9" s="22">
        <f t="shared" si="1"/>
        <v>6.7910497057380864E-2</v>
      </c>
      <c r="K9" s="22">
        <f t="shared" si="2"/>
        <v>0.36042101864698806</v>
      </c>
      <c r="L9" s="23">
        <f t="shared" si="3"/>
        <v>0.40505492697170276</v>
      </c>
      <c r="M9" s="4"/>
    </row>
    <row r="10" spans="1:13" ht="63.75" x14ac:dyDescent="0.25">
      <c r="A10" s="17"/>
      <c r="B10" s="19">
        <v>3000376</v>
      </c>
      <c r="C10" s="19" t="s">
        <v>827</v>
      </c>
      <c r="D10" s="20">
        <v>0.4524240000000001</v>
      </c>
      <c r="E10" s="21">
        <v>0.49142399999999997</v>
      </c>
      <c r="F10" s="21">
        <f t="shared" si="0"/>
        <v>5.0701382271654438E-2</v>
      </c>
      <c r="G10" s="21">
        <v>2.0140000895480625E-2</v>
      </c>
      <c r="H10" s="21">
        <v>2.4019211181439459E-2</v>
      </c>
      <c r="I10" s="21">
        <v>6.5421701947343536E-3</v>
      </c>
      <c r="J10" s="22">
        <f t="shared" si="1"/>
        <v>4.0982941198396142E-2</v>
      </c>
      <c r="K10" s="22">
        <f t="shared" si="2"/>
        <v>8.9859697688594961E-2</v>
      </c>
      <c r="L10" s="23">
        <f t="shared" si="3"/>
        <v>0.10317237715629363</v>
      </c>
      <c r="M10" s="4"/>
    </row>
    <row r="11" spans="1:13" ht="38.25" x14ac:dyDescent="0.25">
      <c r="A11" s="17"/>
      <c r="B11" s="19">
        <v>3000377</v>
      </c>
      <c r="C11" s="19" t="s">
        <v>828</v>
      </c>
      <c r="D11" s="20">
        <v>0.32729999999999998</v>
      </c>
      <c r="E11" s="21">
        <v>0.37930000000000003</v>
      </c>
      <c r="F11" s="21">
        <f t="shared" si="0"/>
        <v>6.0366148656612495E-2</v>
      </c>
      <c r="G11" s="21">
        <v>1.8038959278783295E-2</v>
      </c>
      <c r="H11" s="21">
        <v>1.3127090049238177E-2</v>
      </c>
      <c r="I11" s="21">
        <v>2.9200099328591023E-2</v>
      </c>
      <c r="J11" s="22">
        <f t="shared" si="1"/>
        <v>4.7558553331883191E-2</v>
      </c>
      <c r="K11" s="22">
        <f t="shared" si="2"/>
        <v>8.2167280063331058E-2</v>
      </c>
      <c r="L11" s="23">
        <f t="shared" si="3"/>
        <v>0.15915145967996966</v>
      </c>
      <c r="M11" s="4"/>
    </row>
    <row r="12" spans="1:13" ht="15.75" thickBot="1" x14ac:dyDescent="0.3">
      <c r="A12" s="41" t="s">
        <v>302</v>
      </c>
      <c r="B12" s="43"/>
      <c r="C12" s="43"/>
      <c r="D12" s="44">
        <f ca="1">OFFSET(D12,-MATCH("PROYECTOS",$A$8:$A$50,0)-1,0)-(OFFSET(D12,-MATCH("PROYECTOS",$A$8:$A$50,0),0))</f>
        <v>1.1029000000000053</v>
      </c>
      <c r="E12" s="45">
        <f t="shared" ref="E12:I12" ca="1" si="4">OFFSET(E12,-MATCH("PROYECTOS",$A$8:$A$50,0)-1,0)-(OFFSET(E12,-MATCH("PROYECTOS",$A$8:$A$50,0),0))</f>
        <v>1.7506910000000033</v>
      </c>
      <c r="F12" s="45">
        <f t="shared" ca="1" si="4"/>
        <v>0.16556316241621971</v>
      </c>
      <c r="G12" s="45">
        <f t="shared" ca="1" si="4"/>
        <v>0</v>
      </c>
      <c r="H12" s="45">
        <f t="shared" ca="1" si="4"/>
        <v>0.13630200177431107</v>
      </c>
      <c r="I12" s="45">
        <f t="shared" ca="1" si="4"/>
        <v>2.9261160641908646E-2</v>
      </c>
      <c r="J12" s="46">
        <f t="shared" ca="1" si="1"/>
        <v>0</v>
      </c>
      <c r="K12" s="46">
        <f t="shared" ca="1" si="2"/>
        <v>7.785611611318663E-2</v>
      </c>
      <c r="L12" s="47">
        <f t="shared" ca="1" si="3"/>
        <v>9.457017966975291E-2</v>
      </c>
      <c r="M12" s="4"/>
    </row>
    <row r="13" spans="1:13" ht="15.75" thickBot="1" x14ac:dyDescent="0.3"/>
    <row r="14" spans="1:13" ht="15.75" thickBot="1" x14ac:dyDescent="0.3">
      <c r="A14" s="89" t="s">
        <v>324</v>
      </c>
      <c r="B14" s="90"/>
      <c r="C14" s="90"/>
      <c r="D14" s="91"/>
    </row>
    <row r="15" spans="1:13" ht="15.75" thickBot="1" x14ac:dyDescent="0.3">
      <c r="A15" s="1" t="s">
        <v>842</v>
      </c>
    </row>
    <row r="16" spans="1:13" ht="45" customHeight="1" x14ac:dyDescent="0.25">
      <c r="A16" s="82" t="s">
        <v>326</v>
      </c>
      <c r="B16" s="83"/>
      <c r="C16" s="83"/>
      <c r="D16" s="94" t="s">
        <v>327</v>
      </c>
    </row>
    <row r="17" spans="1:4" ht="15.75" thickBot="1" x14ac:dyDescent="0.3">
      <c r="A17" s="92"/>
      <c r="B17" s="93"/>
      <c r="C17" s="93"/>
      <c r="D17" s="95"/>
    </row>
    <row r="18" spans="1:4" ht="63.75" x14ac:dyDescent="0.25">
      <c r="A18" s="17"/>
      <c r="B18" s="19">
        <v>3000376</v>
      </c>
      <c r="C18" s="19" t="s">
        <v>827</v>
      </c>
      <c r="D18" s="23">
        <v>0.10317237715629363</v>
      </c>
    </row>
    <row r="19" spans="1:4" ht="39" thickBot="1" x14ac:dyDescent="0.3">
      <c r="A19" s="24"/>
      <c r="B19" s="26">
        <v>3000377</v>
      </c>
      <c r="C19" s="26" t="s">
        <v>828</v>
      </c>
      <c r="D19" s="30">
        <v>0.15915145967996966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topLeftCell="A15" workbookViewId="0">
      <selection activeCell="A18" sqref="A18:XFD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48</v>
      </c>
      <c r="B1" s="49" t="s">
        <v>31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825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28.409459000000005</v>
      </c>
      <c r="I6" s="14">
        <v>36.518957000000007</v>
      </c>
      <c r="J6" s="14">
        <v>13.513235428586995</v>
      </c>
      <c r="K6" s="14">
        <v>3.7198551400433644</v>
      </c>
      <c r="L6" s="14">
        <v>7.4884576356980688</v>
      </c>
      <c r="M6" s="14">
        <v>2.304922652845562</v>
      </c>
      <c r="N6" s="15">
        <v>0.10186093595289054</v>
      </c>
      <c r="O6" s="15">
        <v>0.30691765856679398</v>
      </c>
      <c r="P6" s="16">
        <v>0.37003344396136484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SUM(H8:OFFSET(H6,MATCH("PROYECTOS",$A$8:$A$37,0),0))</f>
        <v>27.306559000000004</v>
      </c>
      <c r="I7" s="38">
        <f ca="1">SUM(I8:OFFSET(I6,MATCH("PROYECTOS",$A$8:$A$37,0),0))</f>
        <v>34.768266000000004</v>
      </c>
      <c r="J7" s="38">
        <f ca="1">SUM(J8:OFFSET(J6,MATCH("PROYECTOS",$A$8:$A$37,0),0))</f>
        <v>13.347672266170775</v>
      </c>
      <c r="K7" s="38">
        <f ca="1">SUM(K8:OFFSET(K6,MATCH("PROYECTOS",$A$8:$A$37,0),0))</f>
        <v>3.7198551400433644</v>
      </c>
      <c r="L7" s="38">
        <f ca="1">SUM(L8:OFFSET(L6,MATCH("PROYECTOS",$A$8:$A$37,0),0))</f>
        <v>7.3521556339237577</v>
      </c>
      <c r="M7" s="38">
        <f ca="1">SUM(M8:OFFSET(M6,MATCH("PROYECTOS",$A$8:$A$37,0),0))</f>
        <v>2.2756614922036533</v>
      </c>
      <c r="N7" s="39">
        <f ca="1">IFERROR(K7/I7,0)</f>
        <v>0.10698995285077961</v>
      </c>
      <c r="O7" s="39">
        <f ca="1">IFERROR(SUM(K7,L7)/I7,0)</f>
        <v>0.31845162407487104</v>
      </c>
      <c r="P7" s="40">
        <f ca="1">IFERROR(SUM(K7,L7,M7)/I7,0)</f>
        <v>0.38390388137765552</v>
      </c>
      <c r="Q7" s="64"/>
      <c r="R7" s="38"/>
      <c r="S7" s="40"/>
    </row>
    <row r="8" spans="1:19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1</v>
      </c>
      <c r="G8" s="19" t="s">
        <v>539</v>
      </c>
      <c r="H8" s="20">
        <v>11.967135000000003</v>
      </c>
      <c r="I8" s="21">
        <v>13.238937999999999</v>
      </c>
      <c r="J8" s="21">
        <f t="shared" ref="J8:J17" si="0">SUM(K8,L8,M8)</f>
        <v>4.868735400685182</v>
      </c>
      <c r="K8" s="21">
        <v>2.2787401137175038</v>
      </c>
      <c r="L8" s="21">
        <v>1.2721503013399342</v>
      </c>
      <c r="M8" s="21">
        <v>1.3178449856277439</v>
      </c>
      <c r="N8" s="22">
        <f t="shared" ref="N8:N18" si="1">IFERROR(K8/I8,0)</f>
        <v>0.17212408682006849</v>
      </c>
      <c r="O8" s="22">
        <f t="shared" ref="O8:O18" si="2">IFERROR(SUM(K8,L8)/I8,0)</f>
        <v>0.26821565408474896</v>
      </c>
      <c r="P8" s="23">
        <f t="shared" ref="P8:P18" si="3">IFERROR(SUM(K8,L8,M8)/I8,0)</f>
        <v>0.36775875834490518</v>
      </c>
      <c r="Q8" s="70">
        <v>0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5001321</v>
      </c>
      <c r="C9" s="19" t="s">
        <v>829</v>
      </c>
      <c r="D9" s="68">
        <v>3000377</v>
      </c>
      <c r="E9" s="19" t="s">
        <v>828</v>
      </c>
      <c r="F9" s="69">
        <v>227</v>
      </c>
      <c r="G9" s="19" t="s">
        <v>771</v>
      </c>
      <c r="H9" s="20">
        <v>0.12</v>
      </c>
      <c r="I9" s="21">
        <v>0.12</v>
      </c>
      <c r="J9" s="21">
        <f t="shared" si="0"/>
        <v>0</v>
      </c>
      <c r="K9" s="21">
        <v>0</v>
      </c>
      <c r="L9" s="21">
        <v>0</v>
      </c>
      <c r="M9" s="21">
        <v>0</v>
      </c>
      <c r="N9" s="22">
        <f t="shared" si="1"/>
        <v>0</v>
      </c>
      <c r="O9" s="22">
        <f t="shared" si="2"/>
        <v>0</v>
      </c>
      <c r="P9" s="23">
        <f t="shared" si="3"/>
        <v>0</v>
      </c>
      <c r="Q9" s="70">
        <v>0</v>
      </c>
      <c r="R9" s="21">
        <v>0</v>
      </c>
      <c r="S9" s="23">
        <f t="shared" ref="S9:S17" si="4">IFERROR(R9/Q9,0)</f>
        <v>0</v>
      </c>
    </row>
    <row r="10" spans="1:19" ht="38.25" x14ac:dyDescent="0.25">
      <c r="A10" s="17"/>
      <c r="B10" s="19">
        <v>5001322</v>
      </c>
      <c r="C10" s="19" t="s">
        <v>830</v>
      </c>
      <c r="D10" s="68">
        <v>3000377</v>
      </c>
      <c r="E10" s="19" t="s">
        <v>828</v>
      </c>
      <c r="F10" s="69">
        <v>14</v>
      </c>
      <c r="G10" s="19" t="s">
        <v>695</v>
      </c>
      <c r="H10" s="20">
        <v>0.1573</v>
      </c>
      <c r="I10" s="21">
        <v>0.23230000000000001</v>
      </c>
      <c r="J10" s="21">
        <f t="shared" si="0"/>
        <v>6.0366148656612495E-2</v>
      </c>
      <c r="K10" s="21">
        <v>1.8038959278783295E-2</v>
      </c>
      <c r="L10" s="21">
        <v>1.3127090049238177E-2</v>
      </c>
      <c r="M10" s="21">
        <v>2.9200099328591023E-2</v>
      </c>
      <c r="N10" s="22">
        <f t="shared" si="1"/>
        <v>7.7653720528554862E-2</v>
      </c>
      <c r="O10" s="22">
        <f t="shared" si="2"/>
        <v>0.13416293296608467</v>
      </c>
      <c r="P10" s="23">
        <f t="shared" si="3"/>
        <v>0.25986288702803484</v>
      </c>
      <c r="Q10" s="70">
        <v>0</v>
      </c>
      <c r="R10" s="21">
        <v>0</v>
      </c>
      <c r="S10" s="23">
        <f t="shared" si="4"/>
        <v>0</v>
      </c>
    </row>
    <row r="11" spans="1:19" ht="63.75" x14ac:dyDescent="0.25">
      <c r="A11" s="17"/>
      <c r="B11" s="19">
        <v>5003080</v>
      </c>
      <c r="C11" s="19" t="s">
        <v>831</v>
      </c>
      <c r="D11" s="68">
        <v>3000376</v>
      </c>
      <c r="E11" s="19" t="s">
        <v>827</v>
      </c>
      <c r="F11" s="69">
        <v>88</v>
      </c>
      <c r="G11" s="19" t="s">
        <v>769</v>
      </c>
      <c r="H11" s="20">
        <v>0.4524240000000001</v>
      </c>
      <c r="I11" s="21">
        <v>0.49142399999999997</v>
      </c>
      <c r="J11" s="21">
        <f t="shared" si="0"/>
        <v>5.0701382271654438E-2</v>
      </c>
      <c r="K11" s="21">
        <v>2.0140000895480625E-2</v>
      </c>
      <c r="L11" s="21">
        <v>2.4019211181439459E-2</v>
      </c>
      <c r="M11" s="21">
        <v>6.5421701947343536E-3</v>
      </c>
      <c r="N11" s="22">
        <f t="shared" si="1"/>
        <v>4.0982941198396142E-2</v>
      </c>
      <c r="O11" s="22">
        <f t="shared" si="2"/>
        <v>8.9859697688594961E-2</v>
      </c>
      <c r="P11" s="23">
        <f t="shared" si="3"/>
        <v>0.10317237715629363</v>
      </c>
      <c r="Q11" s="70">
        <v>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5003082</v>
      </c>
      <c r="C12" s="19" t="s">
        <v>832</v>
      </c>
      <c r="D12" s="68">
        <v>3000090</v>
      </c>
      <c r="E12" s="19" t="s">
        <v>826</v>
      </c>
      <c r="F12" s="69">
        <v>421</v>
      </c>
      <c r="G12" s="19" t="s">
        <v>546</v>
      </c>
      <c r="H12" s="20">
        <v>0.15</v>
      </c>
      <c r="I12" s="21">
        <v>1.0999999999999999E-2</v>
      </c>
      <c r="J12" s="21">
        <f t="shared" si="0"/>
        <v>0</v>
      </c>
      <c r="K12" s="21">
        <v>0</v>
      </c>
      <c r="L12" s="21">
        <v>0</v>
      </c>
      <c r="M12" s="21">
        <v>0</v>
      </c>
      <c r="N12" s="22">
        <f t="shared" si="1"/>
        <v>0</v>
      </c>
      <c r="O12" s="22">
        <f t="shared" si="2"/>
        <v>0</v>
      </c>
      <c r="P12" s="23">
        <f t="shared" si="3"/>
        <v>0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5003083</v>
      </c>
      <c r="C13" s="19" t="s">
        <v>833</v>
      </c>
      <c r="D13" s="68">
        <v>3000090</v>
      </c>
      <c r="E13" s="19" t="s">
        <v>826</v>
      </c>
      <c r="F13" s="69">
        <v>42</v>
      </c>
      <c r="G13" s="19" t="s">
        <v>542</v>
      </c>
      <c r="H13" s="20">
        <v>5.7271999999999998</v>
      </c>
      <c r="I13" s="21">
        <v>7.4245639999999993</v>
      </c>
      <c r="J13" s="21">
        <f t="shared" si="0"/>
        <v>5.348800003528595</v>
      </c>
      <c r="K13" s="21">
        <v>9.8800003528594971E-2</v>
      </c>
      <c r="L13" s="21">
        <v>5.25</v>
      </c>
      <c r="M13" s="21">
        <v>0</v>
      </c>
      <c r="N13" s="22">
        <f t="shared" si="1"/>
        <v>1.3307179186359628E-2</v>
      </c>
      <c r="O13" s="22">
        <f t="shared" si="2"/>
        <v>0.72041940826809436</v>
      </c>
      <c r="P13" s="23">
        <f t="shared" si="3"/>
        <v>0.72041940826809436</v>
      </c>
      <c r="Q13" s="70">
        <v>0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5003086</v>
      </c>
      <c r="C14" s="19" t="s">
        <v>834</v>
      </c>
      <c r="D14" s="68">
        <v>3000377</v>
      </c>
      <c r="E14" s="19" t="s">
        <v>828</v>
      </c>
      <c r="F14" s="69">
        <v>63</v>
      </c>
      <c r="G14" s="19" t="s">
        <v>838</v>
      </c>
      <c r="H14" s="20">
        <v>0.05</v>
      </c>
      <c r="I14" s="21">
        <v>2.7E-2</v>
      </c>
      <c r="J14" s="21">
        <f t="shared" si="0"/>
        <v>0</v>
      </c>
      <c r="K14" s="21">
        <v>0</v>
      </c>
      <c r="L14" s="21">
        <v>0</v>
      </c>
      <c r="M14" s="21">
        <v>0</v>
      </c>
      <c r="N14" s="22">
        <f t="shared" si="1"/>
        <v>0</v>
      </c>
      <c r="O14" s="22">
        <f t="shared" si="2"/>
        <v>0</v>
      </c>
      <c r="P14" s="23">
        <f t="shared" si="3"/>
        <v>0</v>
      </c>
      <c r="Q14" s="70">
        <v>0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5004096</v>
      </c>
      <c r="C15" s="19" t="s">
        <v>835</v>
      </c>
      <c r="D15" s="68">
        <v>3000090</v>
      </c>
      <c r="E15" s="19" t="s">
        <v>826</v>
      </c>
      <c r="F15" s="69">
        <v>521</v>
      </c>
      <c r="G15" s="19" t="s">
        <v>839</v>
      </c>
      <c r="H15" s="20">
        <v>6.0499999999999998E-2</v>
      </c>
      <c r="I15" s="21">
        <v>0.13877700000000001</v>
      </c>
      <c r="J15" s="21">
        <f t="shared" si="0"/>
        <v>1.5497000102186576E-2</v>
      </c>
      <c r="K15" s="21">
        <v>0</v>
      </c>
      <c r="L15" s="21">
        <v>0</v>
      </c>
      <c r="M15" s="21">
        <v>1.5497000102186576E-2</v>
      </c>
      <c r="N15" s="22">
        <f t="shared" si="1"/>
        <v>0</v>
      </c>
      <c r="O15" s="22">
        <f t="shared" si="2"/>
        <v>0</v>
      </c>
      <c r="P15" s="23">
        <f t="shared" si="3"/>
        <v>0.11166836076717737</v>
      </c>
      <c r="Q15" s="70">
        <v>0</v>
      </c>
      <c r="R15" s="21">
        <v>0</v>
      </c>
      <c r="S15" s="23">
        <f t="shared" si="4"/>
        <v>0</v>
      </c>
    </row>
    <row r="16" spans="1:19" ht="38.25" x14ac:dyDescent="0.25">
      <c r="A16" s="17"/>
      <c r="B16" s="19">
        <v>5004097</v>
      </c>
      <c r="C16" s="19" t="s">
        <v>836</v>
      </c>
      <c r="D16" s="68">
        <v>3000090</v>
      </c>
      <c r="E16" s="19" t="s">
        <v>826</v>
      </c>
      <c r="F16" s="69">
        <v>42</v>
      </c>
      <c r="G16" s="19" t="s">
        <v>542</v>
      </c>
      <c r="H16" s="20">
        <v>5.55</v>
      </c>
      <c r="I16" s="21">
        <v>6.4059050000000006</v>
      </c>
      <c r="J16" s="21">
        <f t="shared" si="0"/>
        <v>1.6092319769086316</v>
      </c>
      <c r="K16" s="21">
        <v>3.4419799805618823E-2</v>
      </c>
      <c r="L16" s="21">
        <v>0.68130864063277841</v>
      </c>
      <c r="M16" s="21">
        <v>0.89350353647023439</v>
      </c>
      <c r="N16" s="22">
        <f t="shared" si="1"/>
        <v>5.373136161966002E-3</v>
      </c>
      <c r="O16" s="22">
        <f t="shared" si="2"/>
        <v>0.11172948091462442</v>
      </c>
      <c r="P16" s="23">
        <f t="shared" si="3"/>
        <v>0.25121071525547622</v>
      </c>
      <c r="Q16" s="70">
        <v>0</v>
      </c>
      <c r="R16" s="21">
        <v>0</v>
      </c>
      <c r="S16" s="23">
        <f t="shared" si="4"/>
        <v>0</v>
      </c>
    </row>
    <row r="17" spans="1:19" ht="38.25" x14ac:dyDescent="0.25">
      <c r="A17" s="17"/>
      <c r="B17" s="19">
        <v>5004098</v>
      </c>
      <c r="C17" s="19" t="s">
        <v>837</v>
      </c>
      <c r="D17" s="68">
        <v>3000090</v>
      </c>
      <c r="E17" s="19" t="s">
        <v>826</v>
      </c>
      <c r="F17" s="69">
        <v>112</v>
      </c>
      <c r="G17" s="19" t="s">
        <v>840</v>
      </c>
      <c r="H17" s="20">
        <v>3.0720000000000001</v>
      </c>
      <c r="I17" s="21">
        <v>6.6783580000000002</v>
      </c>
      <c r="J17" s="21">
        <f t="shared" si="0"/>
        <v>1.3943403540179133</v>
      </c>
      <c r="K17" s="21">
        <v>1.2697162628173828</v>
      </c>
      <c r="L17" s="21">
        <v>0.11155039072036743</v>
      </c>
      <c r="M17" s="21">
        <v>1.3073700480163097E-2</v>
      </c>
      <c r="N17" s="22">
        <f t="shared" si="1"/>
        <v>0.19012401893060882</v>
      </c>
      <c r="O17" s="22">
        <f t="shared" si="2"/>
        <v>0.20682728502092135</v>
      </c>
      <c r="P17" s="23">
        <f t="shared" si="3"/>
        <v>0.20878490701126134</v>
      </c>
      <c r="Q17" s="70">
        <v>0</v>
      </c>
      <c r="R17" s="21">
        <v>0</v>
      </c>
      <c r="S17" s="23">
        <f t="shared" si="4"/>
        <v>0</v>
      </c>
    </row>
    <row r="18" spans="1:19" ht="15.75" thickBot="1" x14ac:dyDescent="0.3">
      <c r="A18" s="41" t="s">
        <v>302</v>
      </c>
      <c r="B18" s="43"/>
      <c r="C18" s="43"/>
      <c r="D18" s="65"/>
      <c r="E18" s="43"/>
      <c r="F18" s="66"/>
      <c r="G18" s="43"/>
      <c r="H18" s="44">
        <f t="shared" ref="H18:M18" ca="1" si="5">OFFSET(H18,-MATCH("PROYECTOS",$A$8:$A$37,0)-1,0)-(OFFSET(H18,-MATCH("PROYECTOS",$A$8:$A$37,0),0))</f>
        <v>1.1029000000000018</v>
      </c>
      <c r="I18" s="45">
        <f t="shared" ca="1" si="5"/>
        <v>1.7506910000000033</v>
      </c>
      <c r="J18" s="45">
        <f t="shared" ca="1" si="5"/>
        <v>0.16556316241621971</v>
      </c>
      <c r="K18" s="45">
        <f t="shared" ca="1" si="5"/>
        <v>0</v>
      </c>
      <c r="L18" s="45">
        <f t="shared" ca="1" si="5"/>
        <v>0.13630200177431107</v>
      </c>
      <c r="M18" s="45">
        <f t="shared" ca="1" si="5"/>
        <v>2.9261160641908646E-2</v>
      </c>
      <c r="N18" s="46">
        <f t="shared" ca="1" si="1"/>
        <v>0</v>
      </c>
      <c r="O18" s="46">
        <f t="shared" ca="1" si="2"/>
        <v>7.785611611318663E-2</v>
      </c>
      <c r="P18" s="47">
        <f t="shared" ca="1" si="3"/>
        <v>9.457017966975291E-2</v>
      </c>
      <c r="Q18" s="67"/>
      <c r="R18" s="45"/>
      <c r="S18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49</v>
      </c>
      <c r="B1" s="50" t="s">
        <v>32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843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1041.4562660000001</v>
      </c>
      <c r="E6" s="14">
        <v>1045.2832480000002</v>
      </c>
      <c r="F6" s="14">
        <v>329.08815755359615</v>
      </c>
      <c r="G6" s="14">
        <v>163.19775440808235</v>
      </c>
      <c r="H6" s="14">
        <v>10.579635319754743</v>
      </c>
      <c r="I6" s="14">
        <v>155.31076782575906</v>
      </c>
      <c r="J6" s="15">
        <v>0.15612778136484812</v>
      </c>
      <c r="K6" s="15">
        <v>0.16624909091419501</v>
      </c>
      <c r="L6" s="16">
        <v>0.31483156185967698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1041.4562660000004</v>
      </c>
      <c r="E7" s="38">
        <f ca="1">SUM(E8:OFFSET(E6,MATCH("GOBIERNOS REGIONALES",$A$8:$A$50,0),0))</f>
        <v>1045.2832480000002</v>
      </c>
      <c r="F7" s="38">
        <f ca="1">SUM(F8:OFFSET(F6,MATCH("GOBIERNOS REGIONALES",$A$8:$A$50,0),0))</f>
        <v>329.08815755359615</v>
      </c>
      <c r="G7" s="38">
        <f ca="1">SUM(G8:OFFSET(G6,MATCH("GOBIERNOS REGIONALES",$A$8:$A$50,0),0))</f>
        <v>163.19775440808235</v>
      </c>
      <c r="H7" s="38">
        <f ca="1">SUM(H8:OFFSET(H6,MATCH("GOBIERNOS REGIONALES",$A$8:$A$50,0),0))</f>
        <v>10.579635319754743</v>
      </c>
      <c r="I7" s="38">
        <f ca="1">SUM(I8:OFFSET(I6,MATCH("GOBIERNOS REGIONALES",$A$8:$A$50,0),0))</f>
        <v>155.31076782575906</v>
      </c>
      <c r="J7" s="39">
        <f ca="1">IFERROR(G7/E7,0)</f>
        <v>0.15612778136484812</v>
      </c>
      <c r="K7" s="39">
        <f ca="1">IFERROR(SUM(G7,H7)/E7,0)</f>
        <v>0.16624909091419501</v>
      </c>
      <c r="L7" s="40">
        <f ca="1">IFERROR(SUM(G7,H7,I7)/E7,0)</f>
        <v>0.31483156185967698</v>
      </c>
      <c r="M7" s="4"/>
    </row>
    <row r="8" spans="1:13" ht="25.5" x14ac:dyDescent="0.25">
      <c r="A8" s="17"/>
      <c r="B8" s="18">
        <v>40</v>
      </c>
      <c r="C8" s="19" t="s">
        <v>131</v>
      </c>
      <c r="D8" s="20">
        <v>1041.4562660000004</v>
      </c>
      <c r="E8" s="21">
        <v>1045.2832480000002</v>
      </c>
      <c r="F8" s="21">
        <f t="shared" ref="F8:F10" si="0">SUM(G8,H8,I8)</f>
        <v>329.08815755359615</v>
      </c>
      <c r="G8" s="21">
        <v>163.19775440808235</v>
      </c>
      <c r="H8" s="21">
        <v>10.579635319754743</v>
      </c>
      <c r="I8" s="21">
        <v>155.31076782575906</v>
      </c>
      <c r="J8" s="22">
        <f t="shared" ref="J8:J10" si="1">IFERROR(G8/E8,0)</f>
        <v>0.15612778136484812</v>
      </c>
      <c r="K8" s="22">
        <f t="shared" ref="K8:K10" si="2">IFERROR(SUM(G8,H8)/E8,0)</f>
        <v>0.16624909091419501</v>
      </c>
      <c r="L8" s="23">
        <f t="shared" ref="L8:L10" si="3">IFERROR(SUM(G8,H8,I8)/E8,0)</f>
        <v>0.31483156185967698</v>
      </c>
      <c r="M8" s="4"/>
    </row>
    <row r="9" spans="1:13" ht="15.75" thickBot="1" x14ac:dyDescent="0.3">
      <c r="A9" s="41" t="s">
        <v>214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241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/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2</v>
      </c>
      <c r="B1" s="51" t="s">
        <v>14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329</v>
      </c>
      <c r="N2" s="72" t="s">
        <v>364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1448.312901</v>
      </c>
      <c r="E6" s="14">
        <f ca="1">SUM(E7:OFFSET(E7,50,0))</f>
        <v>1929.2709959999997</v>
      </c>
      <c r="F6" s="14">
        <f ca="1">SUM(F7:OFFSET(F7,50,0))</f>
        <v>706.29653717652661</v>
      </c>
      <c r="G6" s="14">
        <f ca="1">SUM(G7:OFFSET(G7,50,0))</f>
        <v>384.74780387832595</v>
      </c>
      <c r="H6" s="14">
        <f ca="1">SUM(H7:OFFSET(H7,50,0))</f>
        <v>175.91442507919078</v>
      </c>
      <c r="I6" s="14">
        <f ca="1">SUM(I7:OFFSET(I7,50,0))</f>
        <v>145.63430821900982</v>
      </c>
      <c r="J6" s="15">
        <f ca="1">IFERROR(G6/E6,0)</f>
        <v>0.19942652155971458</v>
      </c>
      <c r="K6" s="15">
        <f ca="1">IFERROR(SUM(G6,H6)/E6,0)</f>
        <v>0.29060833346893733</v>
      </c>
      <c r="L6" s="16">
        <f ca="1">IFERROR(SUM(G6,H6,I6)/E6,0)</f>
        <v>0.36609503726584119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</v>
      </c>
      <c r="C7" s="19" t="s">
        <v>258</v>
      </c>
      <c r="D7" s="20">
        <v>19.150039000000007</v>
      </c>
      <c r="E7" s="21">
        <v>38.282657000000015</v>
      </c>
      <c r="F7" s="21">
        <f t="shared" ref="F7:F31" si="0">SUM(G7,H7,I7)</f>
        <v>14.156628688821456</v>
      </c>
      <c r="G7" s="21">
        <v>5.049308510649098</v>
      </c>
      <c r="H7" s="21">
        <v>5.1374084578002339</v>
      </c>
      <c r="I7" s="21">
        <v>3.9699117203721244</v>
      </c>
      <c r="J7" s="22">
        <f t="shared" ref="J7:J31" si="1">IFERROR(G7/E7,0)</f>
        <v>0.13189545622836724</v>
      </c>
      <c r="K7" s="22">
        <f t="shared" ref="K7:K31" si="2">IFERROR(SUM(G7,H7)/E7,0)</f>
        <v>0.26609221424859114</v>
      </c>
      <c r="L7" s="23">
        <f t="shared" ref="L7:L31" si="3">IFERROR(SUM(G7,H7,I7)/E7,0)</f>
        <v>0.36979221919788513</v>
      </c>
      <c r="M7" s="4"/>
      <c r="N7" t="s">
        <v>264</v>
      </c>
      <c r="O7" s="5">
        <v>44.849181508650872</v>
      </c>
      <c r="P7" s="71">
        <v>0.50595891160341511</v>
      </c>
    </row>
    <row r="8" spans="1:16" x14ac:dyDescent="0.25">
      <c r="A8" s="17"/>
      <c r="B8" s="55">
        <v>2</v>
      </c>
      <c r="C8" s="19" t="s">
        <v>259</v>
      </c>
      <c r="D8" s="20">
        <v>43.540229000000018</v>
      </c>
      <c r="E8" s="21">
        <v>52.567909000000007</v>
      </c>
      <c r="F8" s="21">
        <f t="shared" si="0"/>
        <v>17.355592927830116</v>
      </c>
      <c r="G8" s="21">
        <v>9.3765209555713227</v>
      </c>
      <c r="H8" s="21">
        <v>3.4075345930983758</v>
      </c>
      <c r="I8" s="21">
        <v>4.5715373791604179</v>
      </c>
      <c r="J8" s="22">
        <f t="shared" si="1"/>
        <v>0.17836967712699628</v>
      </c>
      <c r="K8" s="22">
        <f t="shared" si="2"/>
        <v>0.24319125093352481</v>
      </c>
      <c r="L8" s="23">
        <f t="shared" si="3"/>
        <v>0.33015566451064499</v>
      </c>
      <c r="M8" s="4"/>
      <c r="N8" t="s">
        <v>272</v>
      </c>
      <c r="O8" s="5">
        <v>233.56701901999224</v>
      </c>
      <c r="P8" s="71">
        <v>0.44909090036161081</v>
      </c>
    </row>
    <row r="9" spans="1:16" x14ac:dyDescent="0.25">
      <c r="A9" s="17"/>
      <c r="B9" s="55">
        <v>3</v>
      </c>
      <c r="C9" s="19" t="s">
        <v>260</v>
      </c>
      <c r="D9" s="20">
        <v>48.853324999999998</v>
      </c>
      <c r="E9" s="21">
        <v>59.352938000000009</v>
      </c>
      <c r="F9" s="21">
        <f t="shared" si="0"/>
        <v>19.629483447095822</v>
      </c>
      <c r="G9" s="21">
        <v>12.036092206867465</v>
      </c>
      <c r="H9" s="21">
        <v>3.8663512477847206</v>
      </c>
      <c r="I9" s="21">
        <v>3.7270399924436362</v>
      </c>
      <c r="J9" s="22">
        <f t="shared" si="1"/>
        <v>0.20278848212817138</v>
      </c>
      <c r="K9" s="22">
        <f t="shared" si="2"/>
        <v>0.26793018156324772</v>
      </c>
      <c r="L9" s="23">
        <f t="shared" si="3"/>
        <v>0.33072471403346232</v>
      </c>
      <c r="M9" s="4"/>
      <c r="N9" t="s">
        <v>271</v>
      </c>
      <c r="O9" s="5">
        <v>24.982810383061469</v>
      </c>
      <c r="P9" s="71">
        <v>0.43134948100857351</v>
      </c>
    </row>
    <row r="10" spans="1:16" x14ac:dyDescent="0.25">
      <c r="A10" s="17"/>
      <c r="B10" s="55">
        <v>4</v>
      </c>
      <c r="C10" s="19" t="s">
        <v>261</v>
      </c>
      <c r="D10" s="20">
        <v>40.697947000000021</v>
      </c>
      <c r="E10" s="21">
        <v>58.242115999999989</v>
      </c>
      <c r="F10" s="21">
        <f t="shared" si="0"/>
        <v>22.539401778360855</v>
      </c>
      <c r="G10" s="21">
        <v>11.644068230607445</v>
      </c>
      <c r="H10" s="21">
        <v>5.1511453063249064</v>
      </c>
      <c r="I10" s="21">
        <v>5.7441882414285033</v>
      </c>
      <c r="J10" s="22">
        <f t="shared" si="1"/>
        <v>0.19992522645652927</v>
      </c>
      <c r="K10" s="22">
        <f t="shared" si="2"/>
        <v>0.28836887617428519</v>
      </c>
      <c r="L10" s="23">
        <f t="shared" si="3"/>
        <v>0.38699489864621089</v>
      </c>
      <c r="M10" s="4"/>
      <c r="N10" t="s">
        <v>265</v>
      </c>
      <c r="O10" s="5">
        <v>34.907307819375688</v>
      </c>
      <c r="P10" s="71">
        <v>0.4212273268836742</v>
      </c>
    </row>
    <row r="11" spans="1:16" x14ac:dyDescent="0.25">
      <c r="A11" s="17"/>
      <c r="B11" s="55">
        <v>5</v>
      </c>
      <c r="C11" s="19" t="s">
        <v>262</v>
      </c>
      <c r="D11" s="20">
        <v>68.956168999999946</v>
      </c>
      <c r="E11" s="21">
        <v>87.057646999999989</v>
      </c>
      <c r="F11" s="21">
        <f t="shared" si="0"/>
        <v>28.204066523343869</v>
      </c>
      <c r="G11" s="21">
        <v>16.477886442567979</v>
      </c>
      <c r="H11" s="21">
        <v>5.0446232495422407</v>
      </c>
      <c r="I11" s="21">
        <v>6.6815568312336486</v>
      </c>
      <c r="J11" s="22">
        <f t="shared" si="1"/>
        <v>0.18927557785438401</v>
      </c>
      <c r="K11" s="22">
        <f t="shared" si="2"/>
        <v>0.24722135772989848</v>
      </c>
      <c r="L11" s="23">
        <f t="shared" si="3"/>
        <v>0.3239700071763239</v>
      </c>
      <c r="M11" s="4"/>
      <c r="N11" t="s">
        <v>279</v>
      </c>
      <c r="O11" s="5">
        <v>18.726899817494996</v>
      </c>
      <c r="P11" s="71">
        <v>0.40258550010912231</v>
      </c>
    </row>
    <row r="12" spans="1:16" x14ac:dyDescent="0.25">
      <c r="A12" s="17"/>
      <c r="B12" s="55">
        <v>6</v>
      </c>
      <c r="C12" s="19" t="s">
        <v>263</v>
      </c>
      <c r="D12" s="20">
        <v>79.696479999999994</v>
      </c>
      <c r="E12" s="21">
        <v>134.10001899999997</v>
      </c>
      <c r="F12" s="21">
        <f t="shared" si="0"/>
        <v>34.626777724092335</v>
      </c>
      <c r="G12" s="21">
        <v>16.806463243236067</v>
      </c>
      <c r="H12" s="21">
        <v>7.4077624821238715</v>
      </c>
      <c r="I12" s="21">
        <v>10.412551998732397</v>
      </c>
      <c r="J12" s="22">
        <f t="shared" si="1"/>
        <v>0.12532782149147995</v>
      </c>
      <c r="K12" s="22">
        <f t="shared" si="2"/>
        <v>0.18056839891543894</v>
      </c>
      <c r="L12" s="23">
        <f t="shared" si="3"/>
        <v>0.2582160538254088</v>
      </c>
      <c r="M12" s="4"/>
      <c r="N12" t="s">
        <v>261</v>
      </c>
      <c r="O12" s="5">
        <v>22.539401778360855</v>
      </c>
      <c r="P12" s="71">
        <v>0.38699489864621089</v>
      </c>
    </row>
    <row r="13" spans="1:16" x14ac:dyDescent="0.25">
      <c r="A13" s="17"/>
      <c r="B13" s="55">
        <v>7</v>
      </c>
      <c r="C13" s="19" t="s">
        <v>264</v>
      </c>
      <c r="D13" s="20">
        <v>58.508772000000008</v>
      </c>
      <c r="E13" s="21">
        <v>88.641944000000009</v>
      </c>
      <c r="F13" s="21">
        <f t="shared" si="0"/>
        <v>44.849181508650872</v>
      </c>
      <c r="G13" s="21">
        <v>23.779283997324455</v>
      </c>
      <c r="H13" s="21">
        <v>12.202548663753078</v>
      </c>
      <c r="I13" s="21">
        <v>8.8673488475733393</v>
      </c>
      <c r="J13" s="22">
        <f t="shared" si="1"/>
        <v>0.26826221226967284</v>
      </c>
      <c r="K13" s="22">
        <f t="shared" si="2"/>
        <v>0.4059233252045728</v>
      </c>
      <c r="L13" s="23">
        <f t="shared" si="3"/>
        <v>0.50595891160341511</v>
      </c>
      <c r="M13" s="4"/>
      <c r="N13" t="s">
        <v>273</v>
      </c>
      <c r="O13" s="5">
        <v>21.450862579633394</v>
      </c>
      <c r="P13" s="71">
        <v>0.38033979733036305</v>
      </c>
    </row>
    <row r="14" spans="1:16" x14ac:dyDescent="0.25">
      <c r="A14" s="17"/>
      <c r="B14" s="55">
        <v>8</v>
      </c>
      <c r="C14" s="19" t="s">
        <v>265</v>
      </c>
      <c r="D14" s="20">
        <v>63.187265000000004</v>
      </c>
      <c r="E14" s="21">
        <v>82.870472999999976</v>
      </c>
      <c r="F14" s="21">
        <f t="shared" si="0"/>
        <v>34.907307819375688</v>
      </c>
      <c r="G14" s="21">
        <v>18.564008239832333</v>
      </c>
      <c r="H14" s="21">
        <v>7.6693101504561128</v>
      </c>
      <c r="I14" s="21">
        <v>8.6739894290872428</v>
      </c>
      <c r="J14" s="22">
        <f t="shared" si="1"/>
        <v>0.22401233597197326</v>
      </c>
      <c r="K14" s="22">
        <f t="shared" si="2"/>
        <v>0.31655808686271714</v>
      </c>
      <c r="L14" s="23">
        <f t="shared" si="3"/>
        <v>0.4212273268836742</v>
      </c>
      <c r="M14" s="4"/>
      <c r="N14" t="s">
        <v>258</v>
      </c>
      <c r="O14" s="5">
        <v>14.156628688821456</v>
      </c>
      <c r="P14" s="71">
        <v>0.36979221919788513</v>
      </c>
    </row>
    <row r="15" spans="1:16" x14ac:dyDescent="0.25">
      <c r="A15" s="17"/>
      <c r="B15" s="55">
        <v>9</v>
      </c>
      <c r="C15" s="19" t="s">
        <v>266</v>
      </c>
      <c r="D15" s="20">
        <v>44.017064000000026</v>
      </c>
      <c r="E15" s="21">
        <v>53.848265999999995</v>
      </c>
      <c r="F15" s="21">
        <f t="shared" si="0"/>
        <v>19.215379031014891</v>
      </c>
      <c r="G15" s="21">
        <v>9.4977837525220821</v>
      </c>
      <c r="H15" s="21">
        <v>2.9524398273861152</v>
      </c>
      <c r="I15" s="21">
        <v>6.7651554511066934</v>
      </c>
      <c r="J15" s="22">
        <f t="shared" si="1"/>
        <v>0.17638049389597954</v>
      </c>
      <c r="K15" s="22">
        <f t="shared" si="2"/>
        <v>0.2312093685599495</v>
      </c>
      <c r="L15" s="23">
        <f t="shared" si="3"/>
        <v>0.35684304172421993</v>
      </c>
      <c r="M15" s="4"/>
      <c r="N15" t="s">
        <v>266</v>
      </c>
      <c r="O15" s="5">
        <v>19.215379031014891</v>
      </c>
      <c r="P15" s="71">
        <v>0.35684304172421993</v>
      </c>
    </row>
    <row r="16" spans="1:16" x14ac:dyDescent="0.25">
      <c r="A16" s="17"/>
      <c r="B16" s="55">
        <v>10</v>
      </c>
      <c r="C16" s="19" t="s">
        <v>267</v>
      </c>
      <c r="D16" s="20">
        <v>66.835460000000026</v>
      </c>
      <c r="E16" s="21">
        <v>78.190305000000023</v>
      </c>
      <c r="F16" s="21">
        <f t="shared" si="0"/>
        <v>17.484047083174346</v>
      </c>
      <c r="G16" s="21">
        <v>10.645798765830477</v>
      </c>
      <c r="H16" s="21">
        <v>3.147346042242134</v>
      </c>
      <c r="I16" s="21">
        <v>3.6909022751017346</v>
      </c>
      <c r="J16" s="22">
        <f t="shared" si="1"/>
        <v>0.13615241385527879</v>
      </c>
      <c r="K16" s="22">
        <f t="shared" si="2"/>
        <v>0.17640479606867637</v>
      </c>
      <c r="L16" s="23">
        <f t="shared" si="3"/>
        <v>0.2236088871014679</v>
      </c>
      <c r="M16" s="4"/>
      <c r="N16" t="s">
        <v>270</v>
      </c>
      <c r="O16" s="5">
        <v>31.753995843706662</v>
      </c>
      <c r="P16" s="71">
        <v>0.35550717956557215</v>
      </c>
    </row>
    <row r="17" spans="1:16" x14ac:dyDescent="0.25">
      <c r="A17" s="17"/>
      <c r="B17" s="55">
        <v>11</v>
      </c>
      <c r="C17" s="19" t="s">
        <v>268</v>
      </c>
      <c r="D17" s="20">
        <v>25.692530000000012</v>
      </c>
      <c r="E17" s="21">
        <v>38.342983000000011</v>
      </c>
      <c r="F17" s="21">
        <f t="shared" si="0"/>
        <v>13.310705223035256</v>
      </c>
      <c r="G17" s="21">
        <v>6.7321294877765467</v>
      </c>
      <c r="H17" s="21">
        <v>1.8203343984405365</v>
      </c>
      <c r="I17" s="21">
        <v>4.7582413368181733</v>
      </c>
      <c r="J17" s="22">
        <f t="shared" si="1"/>
        <v>0.17557657127971876</v>
      </c>
      <c r="K17" s="22">
        <f t="shared" si="2"/>
        <v>0.223051604676065</v>
      </c>
      <c r="L17" s="23">
        <f t="shared" si="3"/>
        <v>0.34714840060918717</v>
      </c>
      <c r="M17" s="4"/>
      <c r="N17" t="s">
        <v>268</v>
      </c>
      <c r="O17" s="5">
        <v>13.310705223035256</v>
      </c>
      <c r="P17" s="71">
        <v>0.34714840060918717</v>
      </c>
    </row>
    <row r="18" spans="1:16" x14ac:dyDescent="0.25">
      <c r="A18" s="17"/>
      <c r="B18" s="55">
        <v>12</v>
      </c>
      <c r="C18" s="19" t="s">
        <v>269</v>
      </c>
      <c r="D18" s="20">
        <v>55.895916999999969</v>
      </c>
      <c r="E18" s="21">
        <v>70.805058000000031</v>
      </c>
      <c r="F18" s="21">
        <f t="shared" si="0"/>
        <v>22.259541285704813</v>
      </c>
      <c r="G18" s="21">
        <v>12.5378557451304</v>
      </c>
      <c r="H18" s="21">
        <v>4.1036304186650341</v>
      </c>
      <c r="I18" s="21">
        <v>5.6180551219093786</v>
      </c>
      <c r="J18" s="22">
        <f t="shared" si="1"/>
        <v>0.17707570757346736</v>
      </c>
      <c r="K18" s="22">
        <f t="shared" si="2"/>
        <v>0.23503244872414944</v>
      </c>
      <c r="L18" s="23">
        <f t="shared" si="3"/>
        <v>0.31437784127942953</v>
      </c>
      <c r="M18" s="4"/>
      <c r="N18" t="s">
        <v>260</v>
      </c>
      <c r="O18" s="5">
        <v>19.629483447095822</v>
      </c>
      <c r="P18" s="71">
        <v>0.33072471403346232</v>
      </c>
    </row>
    <row r="19" spans="1:16" x14ac:dyDescent="0.25">
      <c r="A19" s="17"/>
      <c r="B19" s="55">
        <v>13</v>
      </c>
      <c r="C19" s="19" t="s">
        <v>270</v>
      </c>
      <c r="D19" s="20">
        <v>65.856954999999999</v>
      </c>
      <c r="E19" s="21">
        <v>89.320265999999975</v>
      </c>
      <c r="F19" s="21">
        <f t="shared" si="0"/>
        <v>31.753995843706662</v>
      </c>
      <c r="G19" s="21">
        <v>18.135902812611334</v>
      </c>
      <c r="H19" s="21">
        <v>6.2628607695206711</v>
      </c>
      <c r="I19" s="21">
        <v>7.3552322615746561</v>
      </c>
      <c r="J19" s="22">
        <f t="shared" si="1"/>
        <v>0.20304353787539481</v>
      </c>
      <c r="K19" s="22">
        <f t="shared" si="2"/>
        <v>0.27316044470951323</v>
      </c>
      <c r="L19" s="23">
        <f t="shared" si="3"/>
        <v>0.35550717956557215</v>
      </c>
      <c r="M19" s="4"/>
      <c r="N19" t="s">
        <v>259</v>
      </c>
      <c r="O19" s="5">
        <v>17.355592927830116</v>
      </c>
      <c r="P19" s="71">
        <v>0.33015566451064499</v>
      </c>
    </row>
    <row r="20" spans="1:16" x14ac:dyDescent="0.25">
      <c r="A20" s="17"/>
      <c r="B20" s="55">
        <v>14</v>
      </c>
      <c r="C20" s="19" t="s">
        <v>271</v>
      </c>
      <c r="D20" s="20">
        <v>45.747592999999966</v>
      </c>
      <c r="E20" s="21">
        <v>57.917793999999994</v>
      </c>
      <c r="F20" s="21">
        <f t="shared" si="0"/>
        <v>24.982810383061469</v>
      </c>
      <c r="G20" s="21">
        <v>12.799612642593274</v>
      </c>
      <c r="H20" s="21">
        <v>4.9818382062476303</v>
      </c>
      <c r="I20" s="21">
        <v>7.2013595342205647</v>
      </c>
      <c r="J20" s="22">
        <f t="shared" si="1"/>
        <v>0.22099620442369189</v>
      </c>
      <c r="K20" s="22">
        <f t="shared" si="2"/>
        <v>0.30701188047391631</v>
      </c>
      <c r="L20" s="23">
        <f t="shared" si="3"/>
        <v>0.43134948100857351</v>
      </c>
      <c r="M20" s="4"/>
      <c r="N20" t="s">
        <v>262</v>
      </c>
      <c r="O20" s="5">
        <v>28.204066523343869</v>
      </c>
      <c r="P20" s="71">
        <v>0.3239700071763239</v>
      </c>
    </row>
    <row r="21" spans="1:16" x14ac:dyDescent="0.25">
      <c r="A21" s="17"/>
      <c r="B21" s="55">
        <v>15</v>
      </c>
      <c r="C21" s="19" t="s">
        <v>272</v>
      </c>
      <c r="D21" s="20">
        <v>366.06438899999978</v>
      </c>
      <c r="E21" s="21">
        <v>520.08851400000003</v>
      </c>
      <c r="F21" s="21">
        <f t="shared" si="0"/>
        <v>233.56701901999224</v>
      </c>
      <c r="G21" s="21">
        <v>132.22749241278666</v>
      </c>
      <c r="H21" s="21">
        <v>73.813280581348167</v>
      </c>
      <c r="I21" s="21">
        <v>27.526246025857411</v>
      </c>
      <c r="J21" s="22">
        <f t="shared" si="1"/>
        <v>0.2542403626563971</v>
      </c>
      <c r="K21" s="22">
        <f t="shared" si="2"/>
        <v>0.39616482088688237</v>
      </c>
      <c r="L21" s="23">
        <f t="shared" si="3"/>
        <v>0.44909090036161081</v>
      </c>
      <c r="M21" s="4"/>
      <c r="N21" t="s">
        <v>280</v>
      </c>
      <c r="O21" s="5">
        <v>8.1467988343556499</v>
      </c>
      <c r="P21" s="71">
        <v>0.32265421324867671</v>
      </c>
    </row>
    <row r="22" spans="1:16" x14ac:dyDescent="0.25">
      <c r="A22" s="17"/>
      <c r="B22" s="55">
        <v>16</v>
      </c>
      <c r="C22" s="19" t="s">
        <v>273</v>
      </c>
      <c r="D22" s="20">
        <v>48.144323000000007</v>
      </c>
      <c r="E22" s="21">
        <v>56.399206</v>
      </c>
      <c r="F22" s="21">
        <f t="shared" si="0"/>
        <v>21.450862579633394</v>
      </c>
      <c r="G22" s="21">
        <v>11.89214594486657</v>
      </c>
      <c r="H22" s="21">
        <v>4.0542230581804688</v>
      </c>
      <c r="I22" s="21">
        <v>5.5044935765863556</v>
      </c>
      <c r="J22" s="22">
        <f t="shared" si="1"/>
        <v>0.21085661994721291</v>
      </c>
      <c r="K22" s="22">
        <f t="shared" si="2"/>
        <v>0.28274101949320063</v>
      </c>
      <c r="L22" s="23">
        <f t="shared" si="3"/>
        <v>0.38033979733036305</v>
      </c>
      <c r="M22" s="4"/>
      <c r="N22" t="s">
        <v>282</v>
      </c>
      <c r="O22" s="5">
        <v>10.27969698810557</v>
      </c>
      <c r="P22" s="71">
        <v>0.31607420903573846</v>
      </c>
    </row>
    <row r="23" spans="1:16" x14ac:dyDescent="0.25">
      <c r="A23" s="17"/>
      <c r="B23" s="55">
        <v>17</v>
      </c>
      <c r="C23" s="19" t="s">
        <v>274</v>
      </c>
      <c r="D23" s="20">
        <v>8.6646399999999986</v>
      </c>
      <c r="E23" s="21">
        <v>13.552093999999997</v>
      </c>
      <c r="F23" s="21">
        <f t="shared" si="0"/>
        <v>3.3924601898889932</v>
      </c>
      <c r="G23" s="21">
        <v>1.8425724007247481</v>
      </c>
      <c r="H23" s="21">
        <v>0.75473954386689002</v>
      </c>
      <c r="I23" s="21">
        <v>0.79514824529735506</v>
      </c>
      <c r="J23" s="22">
        <f t="shared" si="1"/>
        <v>0.13596219157900974</v>
      </c>
      <c r="K23" s="22">
        <f t="shared" si="2"/>
        <v>0.19165392038984078</v>
      </c>
      <c r="L23" s="23">
        <f t="shared" si="3"/>
        <v>0.25032738039516211</v>
      </c>
      <c r="M23" s="4"/>
      <c r="N23" t="s">
        <v>269</v>
      </c>
      <c r="O23" s="5">
        <v>22.259541285704813</v>
      </c>
      <c r="P23" s="71">
        <v>0.31437784127942953</v>
      </c>
    </row>
    <row r="24" spans="1:16" x14ac:dyDescent="0.25">
      <c r="A24" s="17"/>
      <c r="B24" s="55">
        <v>18</v>
      </c>
      <c r="C24" s="19" t="s">
        <v>275</v>
      </c>
      <c r="D24" s="20">
        <v>11.699017999999999</v>
      </c>
      <c r="E24" s="21">
        <v>17.455673000000004</v>
      </c>
      <c r="F24" s="21">
        <f t="shared" si="0"/>
        <v>4.7738842412109079</v>
      </c>
      <c r="G24" s="21">
        <v>2.3315009507387003</v>
      </c>
      <c r="H24" s="21">
        <v>0.92266007193757105</v>
      </c>
      <c r="I24" s="21">
        <v>1.5197232185346365</v>
      </c>
      <c r="J24" s="22">
        <f t="shared" si="1"/>
        <v>0.13356694701709293</v>
      </c>
      <c r="K24" s="22">
        <f t="shared" si="2"/>
        <v>0.18642426577745072</v>
      </c>
      <c r="L24" s="23">
        <f t="shared" si="3"/>
        <v>0.27348611773438392</v>
      </c>
      <c r="M24" s="4"/>
      <c r="N24" t="s">
        <v>277</v>
      </c>
      <c r="O24" s="5">
        <v>29.748427259485652</v>
      </c>
      <c r="P24" s="71">
        <v>0.30209968205435617</v>
      </c>
    </row>
    <row r="25" spans="1:16" x14ac:dyDescent="0.25">
      <c r="A25" s="17"/>
      <c r="B25" s="55">
        <v>19</v>
      </c>
      <c r="C25" s="19" t="s">
        <v>276</v>
      </c>
      <c r="D25" s="20">
        <v>16.837151999999996</v>
      </c>
      <c r="E25" s="21">
        <v>28.590714000000002</v>
      </c>
      <c r="F25" s="21">
        <f t="shared" si="0"/>
        <v>5.3051728086857111</v>
      </c>
      <c r="G25" s="21">
        <v>2.6485237215420057</v>
      </c>
      <c r="H25" s="21">
        <v>1.2547162105174721</v>
      </c>
      <c r="I25" s="21">
        <v>1.4019328766262333</v>
      </c>
      <c r="J25" s="22">
        <f t="shared" si="1"/>
        <v>9.2635802013968788E-2</v>
      </c>
      <c r="K25" s="22">
        <f t="shared" si="2"/>
        <v>0.13652124714547098</v>
      </c>
      <c r="L25" s="23">
        <f t="shared" si="3"/>
        <v>0.18555579999456154</v>
      </c>
      <c r="M25" s="4"/>
      <c r="N25" t="s">
        <v>275</v>
      </c>
      <c r="O25" s="5">
        <v>4.7738842412109079</v>
      </c>
      <c r="P25" s="71">
        <v>0.27348611773438392</v>
      </c>
    </row>
    <row r="26" spans="1:16" x14ac:dyDescent="0.25">
      <c r="A26" s="17"/>
      <c r="B26" s="55">
        <v>20</v>
      </c>
      <c r="C26" s="19" t="s">
        <v>277</v>
      </c>
      <c r="D26" s="20">
        <v>83.029924999999949</v>
      </c>
      <c r="E26" s="21">
        <v>98.472222999999971</v>
      </c>
      <c r="F26" s="21">
        <f t="shared" si="0"/>
        <v>29.748427259485652</v>
      </c>
      <c r="G26" s="21">
        <v>15.747049284245804</v>
      </c>
      <c r="H26" s="21">
        <v>5.1509842109899182</v>
      </c>
      <c r="I26" s="21">
        <v>8.8503937642499295</v>
      </c>
      <c r="J26" s="22">
        <f t="shared" si="1"/>
        <v>0.15991361629203607</v>
      </c>
      <c r="K26" s="22">
        <f t="shared" si="2"/>
        <v>0.21222262338117145</v>
      </c>
      <c r="L26" s="23">
        <f t="shared" si="3"/>
        <v>0.30209968205435617</v>
      </c>
      <c r="M26" s="4"/>
      <c r="N26" t="s">
        <v>281</v>
      </c>
      <c r="O26" s="5">
        <v>7.7032536437631194</v>
      </c>
      <c r="P26" s="71">
        <v>0.2638103182966558</v>
      </c>
    </row>
    <row r="27" spans="1:16" x14ac:dyDescent="0.25">
      <c r="A27" s="17"/>
      <c r="B27" s="55">
        <v>21</v>
      </c>
      <c r="C27" s="19" t="s">
        <v>278</v>
      </c>
      <c r="D27" s="20">
        <v>65.700514999999982</v>
      </c>
      <c r="E27" s="21">
        <v>71.683280999999951</v>
      </c>
      <c r="F27" s="21">
        <f t="shared" si="0"/>
        <v>17.927142526641862</v>
      </c>
      <c r="G27" s="21">
        <v>9.3095028535208257</v>
      </c>
      <c r="H27" s="21">
        <v>3.246658044825697</v>
      </c>
      <c r="I27" s="21">
        <v>5.3709816282953398</v>
      </c>
      <c r="J27" s="22">
        <f t="shared" si="1"/>
        <v>0.12986993234197569</v>
      </c>
      <c r="K27" s="22">
        <f t="shared" si="2"/>
        <v>0.17516163773734814</v>
      </c>
      <c r="L27" s="23">
        <f t="shared" si="3"/>
        <v>0.25008819736699656</v>
      </c>
      <c r="M27" s="4"/>
      <c r="N27" t="s">
        <v>263</v>
      </c>
      <c r="O27" s="5">
        <v>34.626777724092335</v>
      </c>
      <c r="P27" s="71">
        <v>0.2582160538254088</v>
      </c>
    </row>
    <row r="28" spans="1:16" x14ac:dyDescent="0.25">
      <c r="A28" s="17"/>
      <c r="B28" s="55">
        <v>22</v>
      </c>
      <c r="C28" s="19" t="s">
        <v>279</v>
      </c>
      <c r="D28" s="20">
        <v>38.223054000000012</v>
      </c>
      <c r="E28" s="21">
        <v>46.516577999999996</v>
      </c>
      <c r="F28" s="21">
        <f t="shared" si="0"/>
        <v>18.726899817494996</v>
      </c>
      <c r="G28" s="21">
        <v>9.8632131490376196</v>
      </c>
      <c r="H28" s="21">
        <v>5.0481817339314148</v>
      </c>
      <c r="I28" s="21">
        <v>3.8155049345259613</v>
      </c>
      <c r="J28" s="22">
        <f t="shared" si="1"/>
        <v>0.21203651629398923</v>
      </c>
      <c r="K28" s="22">
        <f t="shared" si="2"/>
        <v>0.32056087365173414</v>
      </c>
      <c r="L28" s="23">
        <f t="shared" si="3"/>
        <v>0.40258550010912231</v>
      </c>
      <c r="M28" s="4"/>
      <c r="N28" t="s">
        <v>274</v>
      </c>
      <c r="O28" s="5">
        <v>3.3924601898889932</v>
      </c>
      <c r="P28" s="71">
        <v>0.25032738039516211</v>
      </c>
    </row>
    <row r="29" spans="1:16" x14ac:dyDescent="0.25">
      <c r="A29" s="17"/>
      <c r="B29" s="55">
        <v>23</v>
      </c>
      <c r="C29" s="19" t="s">
        <v>280</v>
      </c>
      <c r="D29" s="20">
        <v>19.438938</v>
      </c>
      <c r="E29" s="21">
        <v>25.249317999999995</v>
      </c>
      <c r="F29" s="21">
        <f t="shared" si="0"/>
        <v>8.1467988343556499</v>
      </c>
      <c r="G29" s="21">
        <v>4.9942395355628832</v>
      </c>
      <c r="H29" s="21">
        <v>1.5243852496869295</v>
      </c>
      <c r="I29" s="21">
        <v>1.6281740491058372</v>
      </c>
      <c r="J29" s="22">
        <f t="shared" si="1"/>
        <v>0.19779700725234972</v>
      </c>
      <c r="K29" s="22">
        <f t="shared" si="2"/>
        <v>0.25817033098675435</v>
      </c>
      <c r="L29" s="23">
        <f t="shared" si="3"/>
        <v>0.32265421324867671</v>
      </c>
      <c r="M29" s="4"/>
      <c r="N29" t="s">
        <v>278</v>
      </c>
      <c r="O29" s="5">
        <v>17.927142526641862</v>
      </c>
      <c r="P29" s="71">
        <v>0.25008819736699656</v>
      </c>
    </row>
    <row r="30" spans="1:16" x14ac:dyDescent="0.25">
      <c r="A30" s="17"/>
      <c r="B30" s="55">
        <v>24</v>
      </c>
      <c r="C30" s="19" t="s">
        <v>281</v>
      </c>
      <c r="D30" s="20">
        <v>32.282388000000012</v>
      </c>
      <c r="E30" s="21">
        <v>29.199971000000001</v>
      </c>
      <c r="F30" s="21">
        <f t="shared" si="0"/>
        <v>7.7032536437631194</v>
      </c>
      <c r="G30" s="21">
        <v>4.2711933987156954</v>
      </c>
      <c r="H30" s="21">
        <v>4.6886030010295059</v>
      </c>
      <c r="I30" s="21">
        <v>-1.2565427559820819</v>
      </c>
      <c r="J30" s="22">
        <f t="shared" si="1"/>
        <v>0.14627389180337524</v>
      </c>
      <c r="K30" s="22">
        <f t="shared" si="2"/>
        <v>0.30684264719801263</v>
      </c>
      <c r="L30" s="23">
        <f t="shared" si="3"/>
        <v>0.2638103182966558</v>
      </c>
      <c r="M30" s="4"/>
      <c r="N30" t="s">
        <v>267</v>
      </c>
      <c r="O30" s="5">
        <v>17.484047083174346</v>
      </c>
      <c r="P30" s="71">
        <v>0.2236088871014679</v>
      </c>
    </row>
    <row r="31" spans="1:16" ht="15.75" thickBot="1" x14ac:dyDescent="0.3">
      <c r="A31" s="24"/>
      <c r="B31" s="56">
        <v>25</v>
      </c>
      <c r="C31" s="26" t="s">
        <v>282</v>
      </c>
      <c r="D31" s="27">
        <v>31.592814000000011</v>
      </c>
      <c r="E31" s="28">
        <v>32.523049000000015</v>
      </c>
      <c r="F31" s="28">
        <f t="shared" si="0"/>
        <v>10.27969698810557</v>
      </c>
      <c r="G31" s="28">
        <v>5.5376551934641611</v>
      </c>
      <c r="H31" s="28">
        <v>2.300859559491073</v>
      </c>
      <c r="I31" s="28">
        <v>2.4411822351503361</v>
      </c>
      <c r="J31" s="29">
        <f t="shared" si="1"/>
        <v>0.17026863605144027</v>
      </c>
      <c r="K31" s="29">
        <f t="shared" si="2"/>
        <v>0.24101414209212768</v>
      </c>
      <c r="L31" s="30">
        <f t="shared" si="3"/>
        <v>0.31607420903573846</v>
      </c>
      <c r="M31" s="4"/>
      <c r="N31" t="s">
        <v>276</v>
      </c>
      <c r="O31" s="5">
        <v>5.3051728086857111</v>
      </c>
      <c r="P31" s="71">
        <v>0.18555579999456154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49</v>
      </c>
      <c r="B1" s="51" t="s">
        <v>32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844</v>
      </c>
      <c r="N2" s="72" t="s">
        <v>855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1041.4562660000001</v>
      </c>
      <c r="E6" s="14">
        <f ca="1">SUM(E7:OFFSET(E7,50,0))</f>
        <v>1045.2832480000002</v>
      </c>
      <c r="F6" s="14">
        <f ca="1">SUM(F7:OFFSET(F7,50,0))</f>
        <v>329.08815755359615</v>
      </c>
      <c r="G6" s="14">
        <f ca="1">SUM(G7:OFFSET(G7,50,0))</f>
        <v>163.19775440808235</v>
      </c>
      <c r="H6" s="14">
        <f ca="1">SUM(H7:OFFSET(H7,50,0))</f>
        <v>10.579635319754743</v>
      </c>
      <c r="I6" s="14">
        <f ca="1">SUM(I7:OFFSET(I7,50,0))</f>
        <v>155.31076782575906</v>
      </c>
      <c r="J6" s="15">
        <f ca="1">IFERROR(G6/E6,0)</f>
        <v>0.15612778136484812</v>
      </c>
      <c r="K6" s="15">
        <f ca="1">IFERROR(SUM(G6,H6)/E6,0)</f>
        <v>0.16624909091419501</v>
      </c>
      <c r="L6" s="16">
        <f ca="1">IFERROR(SUM(G6,H6,I6)/E6,0)</f>
        <v>0.31483156185967698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</v>
      </c>
      <c r="C7" s="19" t="s">
        <v>258</v>
      </c>
      <c r="D7" s="20">
        <v>45.429931000000003</v>
      </c>
      <c r="E7" s="21">
        <v>46.410997999999999</v>
      </c>
      <c r="F7" s="21">
        <f t="shared" ref="F7:F28" si="0">SUM(G7,H7,I7)</f>
        <v>15.073361395167012</v>
      </c>
      <c r="G7" s="21">
        <v>7.3198664421906869</v>
      </c>
      <c r="H7" s="21">
        <v>0.84523731873377983</v>
      </c>
      <c r="I7" s="21">
        <v>6.9082576342425455</v>
      </c>
      <c r="J7" s="22">
        <f t="shared" ref="J7:J28" si="1">IFERROR(G7/E7,0)</f>
        <v>0.15771835895859612</v>
      </c>
      <c r="K7" s="22">
        <f t="shared" ref="K7:K28" si="2">IFERROR(SUM(G7,H7)/E7,0)</f>
        <v>0.17593036376689136</v>
      </c>
      <c r="L7" s="23">
        <f t="shared" ref="L7:L28" si="3">IFERROR(SUM(G7,H7,I7)/E7,0)</f>
        <v>0.32477994537344385</v>
      </c>
      <c r="M7" s="4"/>
      <c r="N7" t="s">
        <v>259</v>
      </c>
      <c r="O7" s="5">
        <v>17.39055212825042</v>
      </c>
      <c r="P7" s="71">
        <v>0.33687466266629085</v>
      </c>
    </row>
    <row r="8" spans="1:16" x14ac:dyDescent="0.25">
      <c r="A8" s="17"/>
      <c r="B8" s="55">
        <v>2</v>
      </c>
      <c r="C8" s="19" t="s">
        <v>259</v>
      </c>
      <c r="D8" s="20">
        <v>50.108815000000007</v>
      </c>
      <c r="E8" s="21">
        <v>51.623212000000002</v>
      </c>
      <c r="F8" s="21">
        <f t="shared" si="0"/>
        <v>17.39055212825042</v>
      </c>
      <c r="G8" s="21">
        <v>8.6784722731972579</v>
      </c>
      <c r="H8" s="21">
        <v>0.54164125612442149</v>
      </c>
      <c r="I8" s="21">
        <v>8.1704385989287402</v>
      </c>
      <c r="J8" s="22">
        <f t="shared" si="1"/>
        <v>0.16811182289852977</v>
      </c>
      <c r="K8" s="22">
        <f t="shared" si="2"/>
        <v>0.17860402660186428</v>
      </c>
      <c r="L8" s="23">
        <f t="shared" si="3"/>
        <v>0.33687466266629085</v>
      </c>
      <c r="M8" s="4"/>
      <c r="N8" t="s">
        <v>279</v>
      </c>
      <c r="O8" s="5">
        <v>12.251381197340379</v>
      </c>
      <c r="P8" s="71">
        <v>0.33665540030534041</v>
      </c>
    </row>
    <row r="9" spans="1:16" x14ac:dyDescent="0.25">
      <c r="A9" s="17"/>
      <c r="B9" s="55">
        <v>3</v>
      </c>
      <c r="C9" s="19" t="s">
        <v>260</v>
      </c>
      <c r="D9" s="20">
        <v>53.695107</v>
      </c>
      <c r="E9" s="21">
        <v>53.687436999999996</v>
      </c>
      <c r="F9" s="21">
        <f t="shared" si="0"/>
        <v>17.622689050856934</v>
      </c>
      <c r="G9" s="21">
        <v>8.7326069018836279</v>
      </c>
      <c r="H9" s="21">
        <v>0.5645948089149897</v>
      </c>
      <c r="I9" s="21">
        <v>8.3254873400583165</v>
      </c>
      <c r="J9" s="22">
        <f t="shared" si="1"/>
        <v>0.1626564311848902</v>
      </c>
      <c r="K9" s="22">
        <f t="shared" si="2"/>
        <v>0.17317276126998982</v>
      </c>
      <c r="L9" s="23">
        <f t="shared" si="3"/>
        <v>0.32824604852820477</v>
      </c>
      <c r="M9" s="4"/>
      <c r="N9" t="s">
        <v>263</v>
      </c>
      <c r="O9" s="5">
        <v>46.869388912463137</v>
      </c>
      <c r="P9" s="71">
        <v>0.33160151116085079</v>
      </c>
    </row>
    <row r="10" spans="1:16" x14ac:dyDescent="0.25">
      <c r="A10" s="17"/>
      <c r="B10" s="55">
        <v>4</v>
      </c>
      <c r="C10" s="19" t="s">
        <v>261</v>
      </c>
      <c r="D10" s="20">
        <v>4.3405969999999989</v>
      </c>
      <c r="E10" s="21">
        <v>4.7606010000000003</v>
      </c>
      <c r="F10" s="21">
        <f t="shared" si="0"/>
        <v>0.21377740382376942</v>
      </c>
      <c r="G10" s="21">
        <v>6.5740002697566524E-2</v>
      </c>
      <c r="H10" s="21">
        <v>2.199999988079071E-3</v>
      </c>
      <c r="I10" s="21">
        <v>0.14583740113812382</v>
      </c>
      <c r="J10" s="22">
        <f t="shared" si="1"/>
        <v>1.3809181382259618E-2</v>
      </c>
      <c r="K10" s="22">
        <f t="shared" si="2"/>
        <v>1.4271307905376987E-2</v>
      </c>
      <c r="L10" s="23">
        <f t="shared" si="3"/>
        <v>4.4905549493387369E-2</v>
      </c>
      <c r="M10" s="4"/>
      <c r="N10" t="s">
        <v>277</v>
      </c>
      <c r="O10" s="5">
        <v>33.190115890029119</v>
      </c>
      <c r="P10" s="71">
        <v>0.33143038192858459</v>
      </c>
    </row>
    <row r="11" spans="1:16" x14ac:dyDescent="0.25">
      <c r="A11" s="17"/>
      <c r="B11" s="55">
        <v>5</v>
      </c>
      <c r="C11" s="19" t="s">
        <v>262</v>
      </c>
      <c r="D11" s="20">
        <v>59.035116999999993</v>
      </c>
      <c r="E11" s="21">
        <v>62.067961000000011</v>
      </c>
      <c r="F11" s="21">
        <f t="shared" si="0"/>
        <v>19.149980733681332</v>
      </c>
      <c r="G11" s="21">
        <v>9.4171317505388288</v>
      </c>
      <c r="H11" s="21">
        <v>0.67971258874604246</v>
      </c>
      <c r="I11" s="21">
        <v>9.0531363943964607</v>
      </c>
      <c r="J11" s="22">
        <f t="shared" si="1"/>
        <v>0.1517229114476441</v>
      </c>
      <c r="K11" s="22">
        <f t="shared" si="2"/>
        <v>0.16267401371997495</v>
      </c>
      <c r="L11" s="23">
        <f t="shared" si="3"/>
        <v>0.30853246063103845</v>
      </c>
      <c r="M11" s="4"/>
      <c r="N11" t="s">
        <v>270</v>
      </c>
      <c r="O11" s="5">
        <v>27.981680750272062</v>
      </c>
      <c r="P11" s="71">
        <v>0.32862867533500628</v>
      </c>
    </row>
    <row r="12" spans="1:16" x14ac:dyDescent="0.25">
      <c r="A12" s="17"/>
      <c r="B12" s="55">
        <v>6</v>
      </c>
      <c r="C12" s="19" t="s">
        <v>263</v>
      </c>
      <c r="D12" s="20">
        <v>143.34490600000001</v>
      </c>
      <c r="E12" s="21">
        <v>141.34250700000001</v>
      </c>
      <c r="F12" s="21">
        <f t="shared" si="0"/>
        <v>46.869388912463137</v>
      </c>
      <c r="G12" s="21">
        <v>23.760566837714578</v>
      </c>
      <c r="H12" s="21">
        <v>0.69696751604715246</v>
      </c>
      <c r="I12" s="21">
        <v>22.411854558701407</v>
      </c>
      <c r="J12" s="22">
        <f t="shared" si="1"/>
        <v>0.16810630674404675</v>
      </c>
      <c r="K12" s="22">
        <f t="shared" si="2"/>
        <v>0.17303736061340505</v>
      </c>
      <c r="L12" s="23">
        <f t="shared" si="3"/>
        <v>0.33160151116085079</v>
      </c>
      <c r="M12" s="4"/>
      <c r="N12" t="s">
        <v>260</v>
      </c>
      <c r="O12" s="5">
        <v>17.622689050856934</v>
      </c>
      <c r="P12" s="71">
        <v>0.32824604852820477</v>
      </c>
    </row>
    <row r="13" spans="1:16" x14ac:dyDescent="0.25">
      <c r="A13" s="17"/>
      <c r="B13" s="55">
        <v>8</v>
      </c>
      <c r="C13" s="19" t="s">
        <v>265</v>
      </c>
      <c r="D13" s="20">
        <v>79.270835000000019</v>
      </c>
      <c r="E13" s="21">
        <v>79.784809999999993</v>
      </c>
      <c r="F13" s="21">
        <f t="shared" si="0"/>
        <v>25.851462591002019</v>
      </c>
      <c r="G13" s="21">
        <v>12.849618083528185</v>
      </c>
      <c r="H13" s="21">
        <v>0.48569647928525228</v>
      </c>
      <c r="I13" s="21">
        <v>12.516148028188582</v>
      </c>
      <c r="J13" s="22">
        <f t="shared" si="1"/>
        <v>0.16105343966512153</v>
      </c>
      <c r="K13" s="22">
        <f t="shared" si="2"/>
        <v>0.1671410204876522</v>
      </c>
      <c r="L13" s="23">
        <f t="shared" si="3"/>
        <v>0.32401484181013929</v>
      </c>
      <c r="M13" s="4"/>
      <c r="N13" t="s">
        <v>258</v>
      </c>
      <c r="O13" s="5">
        <v>15.073361395167012</v>
      </c>
      <c r="P13" s="71">
        <v>0.32477994537344385</v>
      </c>
    </row>
    <row r="14" spans="1:16" x14ac:dyDescent="0.25">
      <c r="A14" s="17"/>
      <c r="B14" s="55">
        <v>9</v>
      </c>
      <c r="C14" s="19" t="s">
        <v>266</v>
      </c>
      <c r="D14" s="20">
        <v>52.672350999999999</v>
      </c>
      <c r="E14" s="21">
        <v>55.341341</v>
      </c>
      <c r="F14" s="21">
        <f t="shared" si="0"/>
        <v>17.107921631610679</v>
      </c>
      <c r="G14" s="21">
        <v>8.5075568592787931</v>
      </c>
      <c r="H14" s="21">
        <v>0.51453271225909702</v>
      </c>
      <c r="I14" s="21">
        <v>8.0858320600727893</v>
      </c>
      <c r="J14" s="22">
        <f t="shared" si="1"/>
        <v>0.15372878042978383</v>
      </c>
      <c r="K14" s="22">
        <f t="shared" si="2"/>
        <v>0.16302621889010405</v>
      </c>
      <c r="L14" s="23">
        <f t="shared" si="3"/>
        <v>0.30913456960883329</v>
      </c>
      <c r="M14" s="4"/>
      <c r="N14" t="s">
        <v>265</v>
      </c>
      <c r="O14" s="5">
        <v>25.851462591002019</v>
      </c>
      <c r="P14" s="71">
        <v>0.32401484181013929</v>
      </c>
    </row>
    <row r="15" spans="1:16" x14ac:dyDescent="0.25">
      <c r="A15" s="17"/>
      <c r="B15" s="55">
        <v>10</v>
      </c>
      <c r="C15" s="19" t="s">
        <v>267</v>
      </c>
      <c r="D15" s="20">
        <v>69.800851999999992</v>
      </c>
      <c r="E15" s="21">
        <v>70.771346000000008</v>
      </c>
      <c r="F15" s="21">
        <f t="shared" si="0"/>
        <v>22.676950527089502</v>
      </c>
      <c r="G15" s="21">
        <v>11.411399250500835</v>
      </c>
      <c r="H15" s="21">
        <v>0.39601665557711385</v>
      </c>
      <c r="I15" s="21">
        <v>10.869534621011553</v>
      </c>
      <c r="J15" s="22">
        <f t="shared" si="1"/>
        <v>0.16124321346807272</v>
      </c>
      <c r="K15" s="22">
        <f t="shared" si="2"/>
        <v>0.16683893374131881</v>
      </c>
      <c r="L15" s="23">
        <f t="shared" si="3"/>
        <v>0.32042559324913078</v>
      </c>
      <c r="M15" s="4"/>
      <c r="N15" t="s">
        <v>267</v>
      </c>
      <c r="O15" s="5">
        <v>22.676950527089502</v>
      </c>
      <c r="P15" s="71">
        <v>0.32042559324913078</v>
      </c>
    </row>
    <row r="16" spans="1:16" x14ac:dyDescent="0.25">
      <c r="A16" s="17"/>
      <c r="B16" s="55">
        <v>11</v>
      </c>
      <c r="C16" s="19" t="s">
        <v>268</v>
      </c>
      <c r="D16" s="20">
        <v>5.0062999999999996E-2</v>
      </c>
      <c r="E16" s="21">
        <v>0</v>
      </c>
      <c r="F16" s="21">
        <f t="shared" si="0"/>
        <v>0</v>
      </c>
      <c r="G16" s="21">
        <v>0</v>
      </c>
      <c r="H16" s="21">
        <v>0</v>
      </c>
      <c r="I16" s="21">
        <v>0</v>
      </c>
      <c r="J16" s="22">
        <f t="shared" si="1"/>
        <v>0</v>
      </c>
      <c r="K16" s="22">
        <f t="shared" si="2"/>
        <v>0</v>
      </c>
      <c r="L16" s="23">
        <f t="shared" si="3"/>
        <v>0</v>
      </c>
      <c r="M16" s="4"/>
      <c r="N16" t="s">
        <v>278</v>
      </c>
      <c r="O16" s="5">
        <v>24.844273693739524</v>
      </c>
      <c r="P16" s="71">
        <v>0.31513797356591222</v>
      </c>
    </row>
    <row r="17" spans="1:16" x14ac:dyDescent="0.25">
      <c r="A17" s="17"/>
      <c r="B17" s="55">
        <v>12</v>
      </c>
      <c r="C17" s="19" t="s">
        <v>269</v>
      </c>
      <c r="D17" s="20">
        <v>37.161189</v>
      </c>
      <c r="E17" s="21">
        <v>39.438845000000001</v>
      </c>
      <c r="F17" s="21">
        <f t="shared" si="0"/>
        <v>11.713469763803005</v>
      </c>
      <c r="G17" s="21">
        <v>5.894441658303549</v>
      </c>
      <c r="H17" s="21">
        <v>0.27824787192366784</v>
      </c>
      <c r="I17" s="21">
        <v>5.5407802335757879</v>
      </c>
      <c r="J17" s="22">
        <f t="shared" si="1"/>
        <v>0.14945776577137462</v>
      </c>
      <c r="K17" s="22">
        <f t="shared" si="2"/>
        <v>0.15651293870870753</v>
      </c>
      <c r="L17" s="23">
        <f t="shared" si="3"/>
        <v>0.29700336720821829</v>
      </c>
      <c r="M17" s="4"/>
      <c r="N17" t="s">
        <v>266</v>
      </c>
      <c r="O17" s="5">
        <v>17.107921631610679</v>
      </c>
      <c r="P17" s="71">
        <v>0.30913456960883329</v>
      </c>
    </row>
    <row r="18" spans="1:16" x14ac:dyDescent="0.25">
      <c r="A18" s="17"/>
      <c r="B18" s="55">
        <v>13</v>
      </c>
      <c r="C18" s="19" t="s">
        <v>270</v>
      </c>
      <c r="D18" s="20">
        <v>89.794409000000002</v>
      </c>
      <c r="E18" s="21">
        <v>85.146801999999994</v>
      </c>
      <c r="F18" s="21">
        <f t="shared" si="0"/>
        <v>27.981680750272062</v>
      </c>
      <c r="G18" s="21">
        <v>13.996600074879098</v>
      </c>
      <c r="H18" s="21">
        <v>0.70545070284060785</v>
      </c>
      <c r="I18" s="21">
        <v>13.279629972552357</v>
      </c>
      <c r="J18" s="22">
        <f t="shared" si="1"/>
        <v>0.16438198201359458</v>
      </c>
      <c r="K18" s="22">
        <f t="shared" si="2"/>
        <v>0.17266709297807459</v>
      </c>
      <c r="L18" s="23">
        <f t="shared" si="3"/>
        <v>0.32862867533500628</v>
      </c>
      <c r="M18" s="4"/>
      <c r="N18" t="s">
        <v>262</v>
      </c>
      <c r="O18" s="5">
        <v>19.149980733681332</v>
      </c>
      <c r="P18" s="71">
        <v>0.30853246063103845</v>
      </c>
    </row>
    <row r="19" spans="1:16" x14ac:dyDescent="0.25">
      <c r="A19" s="17"/>
      <c r="B19" s="55">
        <v>14</v>
      </c>
      <c r="C19" s="19" t="s">
        <v>271</v>
      </c>
      <c r="D19" s="20">
        <v>7.9790939999999999</v>
      </c>
      <c r="E19" s="21">
        <v>4.3907489999999996</v>
      </c>
      <c r="F19" s="21">
        <f t="shared" si="0"/>
        <v>0.24565033594626584</v>
      </c>
      <c r="G19" s="21">
        <v>7.6517997193150222E-2</v>
      </c>
      <c r="H19" s="21">
        <v>1.0198139774729498E-2</v>
      </c>
      <c r="I19" s="21">
        <v>0.15893419897838612</v>
      </c>
      <c r="J19" s="22">
        <f t="shared" si="1"/>
        <v>1.7427094373454331E-2</v>
      </c>
      <c r="K19" s="22">
        <f t="shared" si="2"/>
        <v>1.9749736768801797E-2</v>
      </c>
      <c r="L19" s="23">
        <f t="shared" si="3"/>
        <v>5.5947250900988843E-2</v>
      </c>
      <c r="M19" s="4"/>
      <c r="N19" t="s">
        <v>273</v>
      </c>
      <c r="O19" s="5">
        <v>25.564764033340907</v>
      </c>
      <c r="P19" s="71">
        <v>0.30599127021339545</v>
      </c>
    </row>
    <row r="20" spans="1:16" x14ac:dyDescent="0.25">
      <c r="A20" s="17"/>
      <c r="B20" s="55">
        <v>15</v>
      </c>
      <c r="C20" s="19" t="s">
        <v>272</v>
      </c>
      <c r="D20" s="20">
        <v>27.488930999999994</v>
      </c>
      <c r="E20" s="21">
        <v>30.509939000000003</v>
      </c>
      <c r="F20" s="21">
        <f t="shared" si="0"/>
        <v>6.1887337740590738</v>
      </c>
      <c r="G20" s="21">
        <v>2.4874393349236925</v>
      </c>
      <c r="H20" s="21">
        <v>1.7063625377923017</v>
      </c>
      <c r="I20" s="21">
        <v>1.9949319013430795</v>
      </c>
      <c r="J20" s="22">
        <f t="shared" si="1"/>
        <v>8.1528820327162646E-2</v>
      </c>
      <c r="K20" s="22">
        <f t="shared" si="2"/>
        <v>0.13745690781997283</v>
      </c>
      <c r="L20" s="23">
        <f t="shared" si="3"/>
        <v>0.20284320378546392</v>
      </c>
      <c r="M20" s="4"/>
      <c r="N20" t="s">
        <v>276</v>
      </c>
      <c r="O20" s="5">
        <v>4.9278037225776643</v>
      </c>
      <c r="P20" s="71">
        <v>0.299406862959196</v>
      </c>
    </row>
    <row r="21" spans="1:16" x14ac:dyDescent="0.25">
      <c r="A21" s="17"/>
      <c r="B21" s="55">
        <v>16</v>
      </c>
      <c r="C21" s="19" t="s">
        <v>273</v>
      </c>
      <c r="D21" s="20">
        <v>79.339410999999998</v>
      </c>
      <c r="E21" s="21">
        <v>83.547364000000002</v>
      </c>
      <c r="F21" s="21">
        <f t="shared" si="0"/>
        <v>25.564764033340907</v>
      </c>
      <c r="G21" s="21">
        <v>12.361991552754262</v>
      </c>
      <c r="H21" s="21">
        <v>1.5103927769559959</v>
      </c>
      <c r="I21" s="21">
        <v>11.69237970363065</v>
      </c>
      <c r="J21" s="22">
        <f t="shared" si="1"/>
        <v>0.14796387295659336</v>
      </c>
      <c r="K21" s="22">
        <f t="shared" si="2"/>
        <v>0.16604215459999741</v>
      </c>
      <c r="L21" s="23">
        <f t="shared" si="3"/>
        <v>0.30599127021339545</v>
      </c>
      <c r="M21" s="4"/>
      <c r="N21" t="s">
        <v>269</v>
      </c>
      <c r="O21" s="5">
        <v>11.713469763803005</v>
      </c>
      <c r="P21" s="71">
        <v>0.29700336720821829</v>
      </c>
    </row>
    <row r="22" spans="1:16" x14ac:dyDescent="0.25">
      <c r="A22" s="17"/>
      <c r="B22" s="55">
        <v>17</v>
      </c>
      <c r="C22" s="19" t="s">
        <v>274</v>
      </c>
      <c r="D22" s="20">
        <v>0</v>
      </c>
      <c r="E22" s="21">
        <v>0.44378400000000001</v>
      </c>
      <c r="F22" s="21">
        <f t="shared" si="0"/>
        <v>0</v>
      </c>
      <c r="G22" s="21">
        <v>0</v>
      </c>
      <c r="H22" s="21">
        <v>0</v>
      </c>
      <c r="I22" s="21">
        <v>0</v>
      </c>
      <c r="J22" s="22">
        <f t="shared" si="1"/>
        <v>0</v>
      </c>
      <c r="K22" s="22">
        <f t="shared" si="2"/>
        <v>0</v>
      </c>
      <c r="L22" s="23">
        <f t="shared" si="3"/>
        <v>0</v>
      </c>
      <c r="M22" s="4"/>
      <c r="N22" t="s">
        <v>272</v>
      </c>
      <c r="O22" s="5">
        <v>6.1887337740590738</v>
      </c>
      <c r="P22" s="71">
        <v>0.20284320378546392</v>
      </c>
    </row>
    <row r="23" spans="1:16" x14ac:dyDescent="0.25">
      <c r="A23" s="17"/>
      <c r="B23" s="55">
        <v>19</v>
      </c>
      <c r="C23" s="19" t="s">
        <v>276</v>
      </c>
      <c r="D23" s="20">
        <v>15.674237</v>
      </c>
      <c r="E23" s="21">
        <v>16.458553000000002</v>
      </c>
      <c r="F23" s="21">
        <f t="shared" si="0"/>
        <v>4.9278037225776643</v>
      </c>
      <c r="G23" s="21">
        <v>2.4610743321427435</v>
      </c>
      <c r="H23" s="21">
        <v>0.15187203618916101</v>
      </c>
      <c r="I23" s="21">
        <v>2.3148573542457598</v>
      </c>
      <c r="J23" s="22">
        <f t="shared" si="1"/>
        <v>0.14953163453328755</v>
      </c>
      <c r="K23" s="22">
        <f t="shared" si="2"/>
        <v>0.15875917939638462</v>
      </c>
      <c r="L23" s="23">
        <f t="shared" si="3"/>
        <v>0.299406862959196</v>
      </c>
      <c r="M23" s="4"/>
      <c r="N23" t="s">
        <v>282</v>
      </c>
      <c r="O23" s="5">
        <v>0.22420001854334259</v>
      </c>
      <c r="P23" s="71">
        <v>6.3903159798172793E-2</v>
      </c>
    </row>
    <row r="24" spans="1:16" x14ac:dyDescent="0.25">
      <c r="A24" s="17"/>
      <c r="B24" s="55">
        <v>20</v>
      </c>
      <c r="C24" s="19" t="s">
        <v>277</v>
      </c>
      <c r="D24" s="20">
        <v>101.714112</v>
      </c>
      <c r="E24" s="21">
        <v>100.14204399999998</v>
      </c>
      <c r="F24" s="21">
        <f t="shared" si="0"/>
        <v>33.190115890029119</v>
      </c>
      <c r="G24" s="21">
        <v>16.693019410689885</v>
      </c>
      <c r="H24" s="21">
        <v>0.51824772779946215</v>
      </c>
      <c r="I24" s="21">
        <v>15.978848751539772</v>
      </c>
      <c r="J24" s="22">
        <f t="shared" si="1"/>
        <v>0.16669341611091829</v>
      </c>
      <c r="K24" s="22">
        <f t="shared" si="2"/>
        <v>0.1718685424324807</v>
      </c>
      <c r="L24" s="23">
        <f t="shared" si="3"/>
        <v>0.33143038192858459</v>
      </c>
      <c r="M24" s="4"/>
      <c r="N24" t="s">
        <v>271</v>
      </c>
      <c r="O24" s="5">
        <v>0.24565033594626584</v>
      </c>
      <c r="P24" s="71">
        <v>5.5947250900988843E-2</v>
      </c>
    </row>
    <row r="25" spans="1:16" x14ac:dyDescent="0.25">
      <c r="A25" s="17"/>
      <c r="B25" s="55">
        <v>21</v>
      </c>
      <c r="C25" s="19" t="s">
        <v>278</v>
      </c>
      <c r="D25" s="20">
        <v>72.381673000000006</v>
      </c>
      <c r="E25" s="21">
        <v>78.836179000000001</v>
      </c>
      <c r="F25" s="21">
        <f t="shared" si="0"/>
        <v>24.844273693739524</v>
      </c>
      <c r="G25" s="21">
        <v>12.344180067968409</v>
      </c>
      <c r="H25" s="21">
        <v>0.51729029204580002</v>
      </c>
      <c r="I25" s="21">
        <v>11.982803333725315</v>
      </c>
      <c r="J25" s="22">
        <f t="shared" si="1"/>
        <v>0.15658014156125463</v>
      </c>
      <c r="K25" s="22">
        <f t="shared" si="2"/>
        <v>0.16314172659248502</v>
      </c>
      <c r="L25" s="23">
        <f t="shared" si="3"/>
        <v>0.31513797356591222</v>
      </c>
      <c r="M25" s="4"/>
      <c r="N25" t="s">
        <v>261</v>
      </c>
      <c r="O25" s="5">
        <v>0.21377740382376942</v>
      </c>
      <c r="P25" s="71">
        <v>4.4905549493387369E-2</v>
      </c>
    </row>
    <row r="26" spans="1:16" x14ac:dyDescent="0.25">
      <c r="A26" s="17"/>
      <c r="B26" s="55">
        <v>22</v>
      </c>
      <c r="C26" s="19" t="s">
        <v>279</v>
      </c>
      <c r="D26" s="20">
        <v>33.319471</v>
      </c>
      <c r="E26" s="21">
        <v>36.39145899999999</v>
      </c>
      <c r="F26" s="21">
        <f t="shared" si="0"/>
        <v>12.251381197340379</v>
      </c>
      <c r="G26" s="21">
        <v>6.05133623805159</v>
      </c>
      <c r="H26" s="21">
        <v>0.39212438887807366</v>
      </c>
      <c r="I26" s="21">
        <v>5.8079205704107153</v>
      </c>
      <c r="J26" s="22">
        <f t="shared" si="1"/>
        <v>0.16628451851989753</v>
      </c>
      <c r="K26" s="22">
        <f t="shared" si="2"/>
        <v>0.17705969488416679</v>
      </c>
      <c r="L26" s="23">
        <f t="shared" si="3"/>
        <v>0.33665540030534041</v>
      </c>
      <c r="M26" s="4"/>
      <c r="N26" t="s">
        <v>268</v>
      </c>
      <c r="O26" s="5">
        <v>0</v>
      </c>
      <c r="P26" s="71">
        <v>0</v>
      </c>
    </row>
    <row r="27" spans="1:16" x14ac:dyDescent="0.25">
      <c r="A27" s="17"/>
      <c r="B27" s="55">
        <v>23</v>
      </c>
      <c r="C27" s="19" t="s">
        <v>280</v>
      </c>
      <c r="D27" s="20">
        <v>0</v>
      </c>
      <c r="E27" s="21">
        <v>0.67888300000000001</v>
      </c>
      <c r="F27" s="21">
        <f t="shared" si="0"/>
        <v>0</v>
      </c>
      <c r="G27" s="21">
        <v>0</v>
      </c>
      <c r="H27" s="21">
        <v>0</v>
      </c>
      <c r="I27" s="21">
        <v>0</v>
      </c>
      <c r="J27" s="22">
        <f t="shared" si="1"/>
        <v>0</v>
      </c>
      <c r="K27" s="22">
        <f t="shared" si="2"/>
        <v>0</v>
      </c>
      <c r="L27" s="23">
        <f t="shared" si="3"/>
        <v>0</v>
      </c>
      <c r="M27" s="4"/>
      <c r="N27" t="s">
        <v>274</v>
      </c>
      <c r="O27" s="5">
        <v>0</v>
      </c>
      <c r="P27" s="71">
        <v>0</v>
      </c>
    </row>
    <row r="28" spans="1:16" ht="15.75" thickBot="1" x14ac:dyDescent="0.3">
      <c r="A28" s="24"/>
      <c r="B28" s="56">
        <v>25</v>
      </c>
      <c r="C28" s="26" t="s">
        <v>282</v>
      </c>
      <c r="D28" s="27">
        <v>18.855165000000003</v>
      </c>
      <c r="E28" s="28">
        <v>3.5084340000000007</v>
      </c>
      <c r="F28" s="28">
        <f t="shared" si="0"/>
        <v>0.22420001854334259</v>
      </c>
      <c r="G28" s="28">
        <v>8.8195339645608328E-2</v>
      </c>
      <c r="H28" s="28">
        <v>6.2849509879015386E-2</v>
      </c>
      <c r="I28" s="28">
        <v>7.315516901871888E-2</v>
      </c>
      <c r="J28" s="29">
        <f t="shared" si="1"/>
        <v>2.5138092848720629E-2</v>
      </c>
      <c r="K28" s="29">
        <f t="shared" si="2"/>
        <v>4.305192844574636E-2</v>
      </c>
      <c r="L28" s="30">
        <f t="shared" si="3"/>
        <v>6.3903159798172793E-2</v>
      </c>
      <c r="M28" s="4"/>
      <c r="N28" t="s">
        <v>280</v>
      </c>
      <c r="O28" s="5">
        <v>0</v>
      </c>
      <c r="P28" s="71">
        <v>0</v>
      </c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workbookViewId="0">
      <selection activeCell="A16" sqref="A16:D1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49</v>
      </c>
      <c r="B1" s="49" t="s">
        <v>32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845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1041.4562660000001</v>
      </c>
      <c r="E6" s="14">
        <v>1045.2832480000002</v>
      </c>
      <c r="F6" s="14">
        <v>329.08815755359615</v>
      </c>
      <c r="G6" s="14">
        <v>163.19775440808235</v>
      </c>
      <c r="H6" s="14">
        <v>10.579635319754743</v>
      </c>
      <c r="I6" s="14">
        <v>155.31076782575906</v>
      </c>
      <c r="J6" s="15">
        <v>0.15612778136484812</v>
      </c>
      <c r="K6" s="15">
        <v>0.16624909091419501</v>
      </c>
      <c r="L6" s="16">
        <v>0.31483156185967698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1041.4562659999999</v>
      </c>
      <c r="E7" s="38">
        <f ca="1">SUM(E8:OFFSET(E6,MATCH("PROYECTOS",$A$8:$A$50,0),0))</f>
        <v>1045.2832480000004</v>
      </c>
      <c r="F7" s="38">
        <f ca="1">SUM(F8:OFFSET(F6,MATCH("PROYECTOS",$A$8:$A$50,0),0))</f>
        <v>329.08815755359615</v>
      </c>
      <c r="G7" s="38">
        <f ca="1">SUM(G8:OFFSET(G6,MATCH("PROYECTOS",$A$8:$A$50,0),0))</f>
        <v>163.19775440808235</v>
      </c>
      <c r="H7" s="38">
        <f ca="1">SUM(H8:OFFSET(H6,MATCH("PROYECTOS",$A$8:$A$50,0),0))</f>
        <v>10.579635319754743</v>
      </c>
      <c r="I7" s="38">
        <f ca="1">SUM(I8:OFFSET(I6,MATCH("PROYECTOS",$A$8:$A$50,0),0))</f>
        <v>155.31076782575906</v>
      </c>
      <c r="J7" s="39">
        <f ca="1">IFERROR(G7/E7,0)</f>
        <v>0.15612778136484809</v>
      </c>
      <c r="K7" s="39">
        <f ca="1">IFERROR(SUM(G7,H7)/E7,0)</f>
        <v>0.16624909091419499</v>
      </c>
      <c r="L7" s="40">
        <f ca="1">IFERROR(SUM(G7,H7,I7)/E7,0)</f>
        <v>0.31483156185967692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45.428486999999997</v>
      </c>
      <c r="E8" s="21">
        <v>47.736841000000013</v>
      </c>
      <c r="F8" s="21">
        <f t="shared" ref="F8:F9" si="0">SUM(G8,H8,I8)</f>
        <v>8.8432147301691657</v>
      </c>
      <c r="G8" s="21">
        <v>3.2458036263051326</v>
      </c>
      <c r="H8" s="21">
        <v>2.6812803220218484</v>
      </c>
      <c r="I8" s="21">
        <v>2.9161307818421847</v>
      </c>
      <c r="J8" s="22">
        <f t="shared" ref="J8:J10" si="1">IFERROR(G8/E8,0)</f>
        <v>6.7993682830942495E-2</v>
      </c>
      <c r="K8" s="22">
        <f t="shared" ref="K8:K10" si="2">IFERROR(SUM(G8,H8)/E8,0)</f>
        <v>0.12416162913517842</v>
      </c>
      <c r="L8" s="23">
        <f t="shared" ref="L8:L10" si="3">IFERROR(SUM(G8,H8,I8)/E8,0)</f>
        <v>0.1852492654503293</v>
      </c>
      <c r="M8" s="4"/>
    </row>
    <row r="9" spans="1:13" ht="76.5" x14ac:dyDescent="0.25">
      <c r="A9" s="17"/>
      <c r="B9" s="19">
        <v>3000530</v>
      </c>
      <c r="C9" s="19" t="s">
        <v>847</v>
      </c>
      <c r="D9" s="20">
        <v>996.0277789999999</v>
      </c>
      <c r="E9" s="21">
        <v>997.54640700000039</v>
      </c>
      <c r="F9" s="21">
        <f t="shared" si="0"/>
        <v>320.24494282342698</v>
      </c>
      <c r="G9" s="21">
        <v>159.95195078177721</v>
      </c>
      <c r="H9" s="21">
        <v>7.8983549977328948</v>
      </c>
      <c r="I9" s="21">
        <v>152.39463704391687</v>
      </c>
      <c r="J9" s="22">
        <f t="shared" si="1"/>
        <v>0.16034537306671603</v>
      </c>
      <c r="K9" s="22">
        <f t="shared" si="2"/>
        <v>0.16826315507896972</v>
      </c>
      <c r="L9" s="23">
        <f t="shared" si="3"/>
        <v>0.32103262622791129</v>
      </c>
      <c r="M9" s="4"/>
    </row>
    <row r="10" spans="1:13" ht="15.75" thickBot="1" x14ac:dyDescent="0.3">
      <c r="A10" s="41" t="s">
        <v>302</v>
      </c>
      <c r="B10" s="43"/>
      <c r="C10" s="43"/>
      <c r="D10" s="44">
        <f ca="1">OFFSET(D10,-MATCH("PROYECTOS",$A$8:$A$50,0)-1,0)-(OFFSET(D10,-MATCH("PROYECTOS",$A$8:$A$50,0),0))</f>
        <v>0</v>
      </c>
      <c r="E10" s="45">
        <f t="shared" ref="E10:I10" ca="1" si="4">OFFSET(E10,-MATCH("PROYECTOS",$A$8:$A$50,0)-1,0)-(OFFSET(E10,-MATCH("PROYECTOS",$A$8:$A$50,0),0))</f>
        <v>0</v>
      </c>
      <c r="F10" s="45">
        <f t="shared" ca="1" si="4"/>
        <v>0</v>
      </c>
      <c r="G10" s="45">
        <f t="shared" ca="1" si="4"/>
        <v>0</v>
      </c>
      <c r="H10" s="45">
        <f t="shared" ca="1" si="4"/>
        <v>0</v>
      </c>
      <c r="I10" s="45">
        <f t="shared" ca="1" si="4"/>
        <v>0</v>
      </c>
      <c r="J10" s="46">
        <f t="shared" ca="1" si="1"/>
        <v>0</v>
      </c>
      <c r="K10" s="46">
        <f t="shared" ca="1" si="2"/>
        <v>0</v>
      </c>
      <c r="L10" s="47">
        <f t="shared" ca="1" si="3"/>
        <v>0</v>
      </c>
      <c r="M10" s="4"/>
    </row>
    <row r="11" spans="1:13" ht="15.75" thickBot="1" x14ac:dyDescent="0.3"/>
    <row r="12" spans="1:13" ht="15.75" thickBot="1" x14ac:dyDescent="0.3">
      <c r="A12" s="89" t="s">
        <v>324</v>
      </c>
      <c r="B12" s="90"/>
      <c r="C12" s="90"/>
      <c r="D12" s="91"/>
    </row>
    <row r="13" spans="1:13" ht="15.75" thickBot="1" x14ac:dyDescent="0.3">
      <c r="A13" s="1" t="s">
        <v>856</v>
      </c>
    </row>
    <row r="14" spans="1:13" ht="45" customHeight="1" x14ac:dyDescent="0.25">
      <c r="A14" s="82" t="s">
        <v>326</v>
      </c>
      <c r="B14" s="83"/>
      <c r="C14" s="83"/>
      <c r="D14" s="94" t="s">
        <v>327</v>
      </c>
    </row>
    <row r="15" spans="1:13" ht="15.75" thickBot="1" x14ac:dyDescent="0.3">
      <c r="A15" s="85"/>
      <c r="B15" s="86"/>
      <c r="C15" s="86"/>
      <c r="D15" s="105"/>
    </row>
    <row r="16" spans="1:13" ht="15.75" thickBot="1" x14ac:dyDescent="0.3">
      <c r="A16" s="73"/>
      <c r="B16" s="74">
        <v>3000001</v>
      </c>
      <c r="C16" s="74" t="s">
        <v>284</v>
      </c>
      <c r="D16" s="75">
        <v>0.1852492654503293</v>
      </c>
    </row>
  </sheetData>
  <mergeCells count="10">
    <mergeCell ref="A12:D12"/>
    <mergeCell ref="A14:C15"/>
    <mergeCell ref="D14:D1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topLeftCell="A3" workbookViewId="0">
      <selection activeCell="A15" sqref="A15:XFD1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49</v>
      </c>
      <c r="B1" s="49" t="s">
        <v>32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846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1041.4562660000001</v>
      </c>
      <c r="I6" s="14">
        <v>1045.2832480000002</v>
      </c>
      <c r="J6" s="14">
        <v>329.08815755359615</v>
      </c>
      <c r="K6" s="14">
        <v>163.19775440808235</v>
      </c>
      <c r="L6" s="14">
        <v>10.579635319754743</v>
      </c>
      <c r="M6" s="14">
        <v>155.31076782575906</v>
      </c>
      <c r="N6" s="15">
        <v>0.15612778136484812</v>
      </c>
      <c r="O6" s="15">
        <v>0.16624909091419501</v>
      </c>
      <c r="P6" s="16">
        <v>0.31483156185967698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SUM(H8:OFFSET(H6,MATCH("PROYECTOS",$A$8:$A$34,0),0))</f>
        <v>1041.5062660000001</v>
      </c>
      <c r="I7" s="38">
        <f ca="1">SUM(I8:OFFSET(I6,MATCH("PROYECTOS",$A$8:$A$34,0),0))</f>
        <v>1045.3102480000002</v>
      </c>
      <c r="J7" s="38">
        <f ca="1">SUM(J8:OFFSET(J6,MATCH("PROYECTOS",$A$8:$A$34,0),0))</f>
        <v>329.08815755359615</v>
      </c>
      <c r="K7" s="38">
        <f ca="1">SUM(K8:OFFSET(K6,MATCH("PROYECTOS",$A$8:$A$34,0),0))</f>
        <v>163.19775440808235</v>
      </c>
      <c r="L7" s="38">
        <f ca="1">SUM(L8:OFFSET(L6,MATCH("PROYECTOS",$A$8:$A$34,0),0))</f>
        <v>10.579635319754743</v>
      </c>
      <c r="M7" s="38">
        <f ca="1">SUM(M8:OFFSET(M6,MATCH("PROYECTOS",$A$8:$A$34,0),0))</f>
        <v>155.31076782575906</v>
      </c>
      <c r="N7" s="39">
        <f ca="1">IFERROR(K7/I7,0)</f>
        <v>0.15612374863857864</v>
      </c>
      <c r="O7" s="39">
        <f ca="1">IFERROR(SUM(K7,L7)/I7,0)</f>
        <v>0.16624479675802151</v>
      </c>
      <c r="P7" s="40">
        <f ca="1">IFERROR(SUM(K7,L7,M7)/I7,0)</f>
        <v>0.3148234298699768</v>
      </c>
      <c r="Q7" s="64"/>
      <c r="R7" s="38"/>
      <c r="S7" s="40"/>
    </row>
    <row r="8" spans="1:19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1</v>
      </c>
      <c r="G8" s="19" t="s">
        <v>539</v>
      </c>
      <c r="H8" s="20">
        <v>45.42848699999999</v>
      </c>
      <c r="I8" s="21">
        <v>47.73684100000002</v>
      </c>
      <c r="J8" s="21">
        <f t="shared" ref="J8:J14" si="0">SUM(K8,L8,M8)</f>
        <v>8.8432147301691657</v>
      </c>
      <c r="K8" s="21">
        <v>3.2458036263051326</v>
      </c>
      <c r="L8" s="21">
        <v>2.6812803220218484</v>
      </c>
      <c r="M8" s="21">
        <v>2.9161307818421847</v>
      </c>
      <c r="N8" s="22">
        <f t="shared" ref="N8:N15" si="1">IFERROR(K8/I8,0)</f>
        <v>6.7993682830942481E-2</v>
      </c>
      <c r="O8" s="22">
        <f t="shared" ref="O8:O15" si="2">IFERROR(SUM(K8,L8)/I8,0)</f>
        <v>0.12416162913517839</v>
      </c>
      <c r="P8" s="23">
        <f t="shared" ref="P8:P15" si="3">IFERROR(SUM(K8,L8,M8)/I8,0)</f>
        <v>0.18524926545032927</v>
      </c>
      <c r="Q8" s="70">
        <v>14</v>
      </c>
      <c r="R8" s="21">
        <v>0</v>
      </c>
      <c r="S8" s="23">
        <f>IFERROR(R8/Q8,0)</f>
        <v>0</v>
      </c>
    </row>
    <row r="9" spans="1:19" ht="76.5" x14ac:dyDescent="0.25">
      <c r="A9" s="17"/>
      <c r="B9" s="19">
        <v>5001325</v>
      </c>
      <c r="C9" s="19" t="s">
        <v>848</v>
      </c>
      <c r="D9" s="68">
        <v>3000530</v>
      </c>
      <c r="E9" s="19" t="s">
        <v>847</v>
      </c>
      <c r="F9" s="69">
        <v>217</v>
      </c>
      <c r="G9" s="19" t="s">
        <v>853</v>
      </c>
      <c r="H9" s="20">
        <v>58.481574000000002</v>
      </c>
      <c r="I9" s="21">
        <v>60.709009999999999</v>
      </c>
      <c r="J9" s="21">
        <f t="shared" si="0"/>
        <v>18.003216335040634</v>
      </c>
      <c r="K9" s="21">
        <v>8.9812906728475355</v>
      </c>
      <c r="L9" s="21">
        <v>4.6435716817504726</v>
      </c>
      <c r="M9" s="21">
        <v>4.3783539804426255</v>
      </c>
      <c r="N9" s="22">
        <f t="shared" si="1"/>
        <v>0.14793999560934259</v>
      </c>
      <c r="O9" s="22">
        <f t="shared" si="2"/>
        <v>0.22442899916500053</v>
      </c>
      <c r="P9" s="23">
        <f t="shared" si="3"/>
        <v>0.29654933155787971</v>
      </c>
      <c r="Q9" s="70">
        <v>655</v>
      </c>
      <c r="R9" s="21">
        <v>0</v>
      </c>
      <c r="S9" s="23">
        <f t="shared" ref="S9:S14" si="4">IFERROR(R9/Q9,0)</f>
        <v>0</v>
      </c>
    </row>
    <row r="10" spans="1:19" ht="76.5" x14ac:dyDescent="0.25">
      <c r="A10" s="17"/>
      <c r="B10" s="19">
        <v>5004176</v>
      </c>
      <c r="C10" s="19" t="s">
        <v>849</v>
      </c>
      <c r="D10" s="68">
        <v>3000530</v>
      </c>
      <c r="E10" s="19" t="s">
        <v>847</v>
      </c>
      <c r="F10" s="69">
        <v>217</v>
      </c>
      <c r="G10" s="19" t="s">
        <v>853</v>
      </c>
      <c r="H10" s="20">
        <v>2.3697939999999993</v>
      </c>
      <c r="I10" s="21">
        <v>2.4454039999999995</v>
      </c>
      <c r="J10" s="21">
        <f t="shared" si="0"/>
        <v>0.38630328711042239</v>
      </c>
      <c r="K10" s="21">
        <v>8.7889089068994508E-2</v>
      </c>
      <c r="L10" s="21">
        <v>3.7062399875139818E-2</v>
      </c>
      <c r="M10" s="21">
        <v>0.26135179816628806</v>
      </c>
      <c r="N10" s="22">
        <f t="shared" si="1"/>
        <v>3.5940519059016234E-2</v>
      </c>
      <c r="O10" s="22">
        <f t="shared" si="2"/>
        <v>5.1096460521097682E-2</v>
      </c>
      <c r="P10" s="23">
        <f t="shared" si="3"/>
        <v>0.15797115205112222</v>
      </c>
      <c r="Q10" s="70">
        <v>837</v>
      </c>
      <c r="R10" s="21">
        <v>0</v>
      </c>
      <c r="S10" s="23">
        <f t="shared" si="4"/>
        <v>0</v>
      </c>
    </row>
    <row r="11" spans="1:19" ht="76.5" x14ac:dyDescent="0.25">
      <c r="A11" s="17"/>
      <c r="B11" s="19">
        <v>5004180</v>
      </c>
      <c r="C11" s="19" t="s">
        <v>850</v>
      </c>
      <c r="D11" s="68">
        <v>3000530</v>
      </c>
      <c r="E11" s="19" t="s">
        <v>847</v>
      </c>
      <c r="F11" s="69">
        <v>217</v>
      </c>
      <c r="G11" s="19" t="s">
        <v>853</v>
      </c>
      <c r="H11" s="20">
        <v>2.146547</v>
      </c>
      <c r="I11" s="21">
        <v>2.1465470000000009</v>
      </c>
      <c r="J11" s="21">
        <f t="shared" si="0"/>
        <v>0.30596907064091283</v>
      </c>
      <c r="K11" s="21">
        <v>0.17315210164133532</v>
      </c>
      <c r="L11" s="21">
        <v>1.5240500195432105E-2</v>
      </c>
      <c r="M11" s="21">
        <v>0.11757646880414541</v>
      </c>
      <c r="N11" s="22">
        <f t="shared" si="1"/>
        <v>8.0665413634705058E-2</v>
      </c>
      <c r="O11" s="22">
        <f t="shared" si="2"/>
        <v>8.7765421319340953E-2</v>
      </c>
      <c r="P11" s="23">
        <f t="shared" si="3"/>
        <v>0.142540121712179</v>
      </c>
      <c r="Q11" s="70">
        <v>225</v>
      </c>
      <c r="R11" s="21">
        <v>0</v>
      </c>
      <c r="S11" s="23">
        <f t="shared" si="4"/>
        <v>0</v>
      </c>
    </row>
    <row r="12" spans="1:19" ht="76.5" x14ac:dyDescent="0.25">
      <c r="A12" s="17"/>
      <c r="B12" s="19">
        <v>5004902</v>
      </c>
      <c r="C12" s="19" t="s">
        <v>851</v>
      </c>
      <c r="D12" s="68">
        <v>3000530</v>
      </c>
      <c r="E12" s="19" t="s">
        <v>847</v>
      </c>
      <c r="F12" s="69">
        <v>217</v>
      </c>
      <c r="G12" s="19" t="s">
        <v>853</v>
      </c>
      <c r="H12" s="20">
        <v>927.16287700000009</v>
      </c>
      <c r="I12" s="21">
        <v>926.37845900000002</v>
      </c>
      <c r="J12" s="21">
        <f t="shared" si="0"/>
        <v>301.54945413063501</v>
      </c>
      <c r="K12" s="21">
        <v>150.70961891821935</v>
      </c>
      <c r="L12" s="21">
        <v>3.2024804159118503</v>
      </c>
      <c r="M12" s="21">
        <v>147.63735479650381</v>
      </c>
      <c r="N12" s="22">
        <f t="shared" si="1"/>
        <v>0.16268687754344616</v>
      </c>
      <c r="O12" s="22">
        <f t="shared" si="2"/>
        <v>0.16614386683847882</v>
      </c>
      <c r="P12" s="23">
        <f t="shared" si="3"/>
        <v>0.32551431998553737</v>
      </c>
      <c r="Q12" s="70">
        <v>813</v>
      </c>
      <c r="R12" s="21">
        <v>0</v>
      </c>
      <c r="S12" s="23">
        <f t="shared" si="4"/>
        <v>0</v>
      </c>
    </row>
    <row r="13" spans="1:19" ht="76.5" x14ac:dyDescent="0.25">
      <c r="A13" s="17"/>
      <c r="B13" s="19">
        <v>5004948</v>
      </c>
      <c r="C13" s="19" t="s">
        <v>852</v>
      </c>
      <c r="D13" s="68">
        <v>3000530</v>
      </c>
      <c r="E13" s="19" t="s">
        <v>847</v>
      </c>
      <c r="F13" s="69">
        <v>408</v>
      </c>
      <c r="G13" s="19" t="s">
        <v>854</v>
      </c>
      <c r="H13" s="20">
        <v>5.866987</v>
      </c>
      <c r="I13" s="21">
        <v>5.866987</v>
      </c>
      <c r="J13" s="21">
        <f t="shared" si="0"/>
        <v>0</v>
      </c>
      <c r="K13" s="21">
        <v>0</v>
      </c>
      <c r="L13" s="21">
        <v>0</v>
      </c>
      <c r="M13" s="21">
        <v>0</v>
      </c>
      <c r="N13" s="22">
        <f t="shared" si="1"/>
        <v>0</v>
      </c>
      <c r="O13" s="22">
        <f t="shared" si="2"/>
        <v>0</v>
      </c>
      <c r="P13" s="23">
        <f t="shared" si="3"/>
        <v>0</v>
      </c>
      <c r="Q13" s="70">
        <v>0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5003086</v>
      </c>
      <c r="C14" s="19" t="s">
        <v>834</v>
      </c>
      <c r="D14" s="68">
        <v>3000377</v>
      </c>
      <c r="E14" s="19" t="s">
        <v>828</v>
      </c>
      <c r="F14" s="69">
        <v>63</v>
      </c>
      <c r="G14" s="19" t="s">
        <v>838</v>
      </c>
      <c r="H14" s="20">
        <v>0.05</v>
      </c>
      <c r="I14" s="21">
        <v>2.7E-2</v>
      </c>
      <c r="J14" s="21">
        <f t="shared" si="0"/>
        <v>0</v>
      </c>
      <c r="K14" s="21">
        <v>0</v>
      </c>
      <c r="L14" s="21">
        <v>0</v>
      </c>
      <c r="M14" s="21">
        <v>0</v>
      </c>
      <c r="N14" s="22">
        <f t="shared" si="1"/>
        <v>0</v>
      </c>
      <c r="O14" s="22">
        <f t="shared" si="2"/>
        <v>0</v>
      </c>
      <c r="P14" s="23">
        <f t="shared" si="3"/>
        <v>0</v>
      </c>
      <c r="Q14" s="70">
        <v>0</v>
      </c>
      <c r="R14" s="21">
        <v>0</v>
      </c>
      <c r="S14" s="23">
        <f t="shared" si="4"/>
        <v>0</v>
      </c>
    </row>
    <row r="15" spans="1:19" ht="15.75" thickBot="1" x14ac:dyDescent="0.3">
      <c r="A15" s="41" t="s">
        <v>302</v>
      </c>
      <c r="B15" s="43"/>
      <c r="C15" s="43"/>
      <c r="D15" s="65"/>
      <c r="E15" s="43"/>
      <c r="F15" s="66"/>
      <c r="G15" s="43"/>
      <c r="H15" s="44">
        <f t="shared" ref="H15:M15" ca="1" si="5">OFFSET(H15,-MATCH("PROYECTOS",$A$8:$A$34,0)-1,0)-(OFFSET(H15,-MATCH("PROYECTOS",$A$8:$A$34,0),0))</f>
        <v>-4.9999999999954525E-2</v>
      </c>
      <c r="I15" s="45">
        <f t="shared" ca="1" si="5"/>
        <v>-2.7000000000043656E-2</v>
      </c>
      <c r="J15" s="45">
        <f t="shared" ca="1" si="5"/>
        <v>0</v>
      </c>
      <c r="K15" s="45">
        <f t="shared" ca="1" si="5"/>
        <v>0</v>
      </c>
      <c r="L15" s="45">
        <f t="shared" ca="1" si="5"/>
        <v>0</v>
      </c>
      <c r="M15" s="45">
        <f t="shared" ca="1" si="5"/>
        <v>0</v>
      </c>
      <c r="N15" s="46">
        <f t="shared" ca="1" si="1"/>
        <v>0</v>
      </c>
      <c r="O15" s="46">
        <f t="shared" ca="1" si="2"/>
        <v>0</v>
      </c>
      <c r="P15" s="47">
        <f t="shared" ca="1" si="3"/>
        <v>0</v>
      </c>
      <c r="Q15" s="67"/>
      <c r="R15" s="45"/>
      <c r="S15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"/>
  <sheetViews>
    <sheetView topLeftCell="A12" workbookViewId="0">
      <selection activeCell="A34" sqref="A34:L34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51</v>
      </c>
      <c r="B1" s="50" t="s">
        <v>33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857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28.384373999999998</v>
      </c>
      <c r="E6" s="14">
        <v>37.319375999999991</v>
      </c>
      <c r="F6" s="14">
        <v>8.3928555587626761</v>
      </c>
      <c r="G6" s="14">
        <v>5.0570141710632015</v>
      </c>
      <c r="H6" s="14">
        <v>1.0661164008852211</v>
      </c>
      <c r="I6" s="14">
        <v>2.2697249868142535</v>
      </c>
      <c r="J6" s="15">
        <v>0.13550639675923848</v>
      </c>
      <c r="K6" s="15">
        <v>0.16407376618377606</v>
      </c>
      <c r="L6" s="16">
        <v>0.22489270878384135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9.8200719999999997</v>
      </c>
      <c r="E7" s="38">
        <f ca="1">SUM(E8:OFFSET(E6,MATCH("GOBIERNOS REGIONALES",$A$8:$A$50,0),0))</f>
        <v>13.051062999999999</v>
      </c>
      <c r="F7" s="38">
        <f ca="1">SUM(F8:OFFSET(F6,MATCH("GOBIERNOS REGIONALES",$A$8:$A$50,0),0))</f>
        <v>5.3259239108374459</v>
      </c>
      <c r="G7" s="38">
        <f ca="1">SUM(G8:OFFSET(G6,MATCH("GOBIERNOS REGIONALES",$A$8:$A$50,0),0))</f>
        <v>4.184436008654302</v>
      </c>
      <c r="H7" s="38">
        <f ca="1">SUM(H8:OFFSET(H6,MATCH("GOBIERNOS REGIONALES",$A$8:$A$50,0),0))</f>
        <v>0.36450730292563094</v>
      </c>
      <c r="I7" s="38">
        <f ca="1">SUM(I8:OFFSET(I6,MATCH("GOBIERNOS REGIONALES",$A$8:$A$50,0),0))</f>
        <v>0.77698059925751295</v>
      </c>
      <c r="J7" s="39">
        <f ca="1">IFERROR(G7/E7,0)</f>
        <v>0.32062032101556037</v>
      </c>
      <c r="K7" s="39">
        <f ca="1">IFERROR(SUM(G7,H7)/E7,0)</f>
        <v>0.34854964010057521</v>
      </c>
      <c r="L7" s="40">
        <f ca="1">IFERROR(SUM(G7,H7,I7)/E7,0)</f>
        <v>0.40808353394949104</v>
      </c>
      <c r="M7" s="4"/>
    </row>
    <row r="8" spans="1:13" x14ac:dyDescent="0.25">
      <c r="A8" s="17"/>
      <c r="B8" s="18">
        <v>4</v>
      </c>
      <c r="C8" s="19" t="s">
        <v>107</v>
      </c>
      <c r="D8" s="20">
        <v>0.25</v>
      </c>
      <c r="E8" s="21">
        <v>0.25</v>
      </c>
      <c r="F8" s="21">
        <f t="shared" ref="F8:F35" si="0">SUM(G8,H8,I8)</f>
        <v>4.5170001358201262E-3</v>
      </c>
      <c r="G8" s="21">
        <v>0</v>
      </c>
      <c r="H8" s="21">
        <v>3.1660001077398192E-3</v>
      </c>
      <c r="I8" s="21">
        <v>1.3510000280803069E-3</v>
      </c>
      <c r="J8" s="22">
        <f t="shared" ref="J8:J35" si="1">IFERROR(G8/E8,0)</f>
        <v>0</v>
      </c>
      <c r="K8" s="22">
        <f t="shared" ref="K8:K35" si="2">IFERROR(SUM(G8,H8)/E8,0)</f>
        <v>1.2664000430959277E-2</v>
      </c>
      <c r="L8" s="23">
        <f t="shared" ref="L8:L35" si="3">IFERROR(SUM(G8,H8,I8)/E8,0)</f>
        <v>1.8068000543280505E-2</v>
      </c>
      <c r="M8" s="4"/>
    </row>
    <row r="9" spans="1:13" x14ac:dyDescent="0.25">
      <c r="A9" s="17"/>
      <c r="B9" s="18">
        <v>10</v>
      </c>
      <c r="C9" s="19" t="s">
        <v>114</v>
      </c>
      <c r="D9" s="20">
        <v>0.85000000000000009</v>
      </c>
      <c r="E9" s="21">
        <v>1.3989510000000001</v>
      </c>
      <c r="F9" s="21">
        <f t="shared" si="0"/>
        <v>0.10627160803414881</v>
      </c>
      <c r="G9" s="21">
        <v>8.2140003796666861E-3</v>
      </c>
      <c r="H9" s="21">
        <v>3.5070000449195504E-3</v>
      </c>
      <c r="I9" s="21">
        <v>9.4550607609562576E-2</v>
      </c>
      <c r="J9" s="22">
        <f t="shared" si="1"/>
        <v>5.8715425913178415E-3</v>
      </c>
      <c r="K9" s="22">
        <f t="shared" si="2"/>
        <v>8.3784209915759994E-3</v>
      </c>
      <c r="L9" s="23">
        <f t="shared" si="3"/>
        <v>7.5965211100423674E-2</v>
      </c>
      <c r="M9" s="4"/>
    </row>
    <row r="10" spans="1:13" ht="25.5" x14ac:dyDescent="0.25">
      <c r="A10" s="17"/>
      <c r="B10" s="18">
        <v>12</v>
      </c>
      <c r="C10" s="19" t="s">
        <v>116</v>
      </c>
      <c r="D10" s="20">
        <v>8.1200720000000004</v>
      </c>
      <c r="E10" s="21">
        <v>10.802111999999999</v>
      </c>
      <c r="F10" s="21">
        <f t="shared" si="0"/>
        <v>5.1272937709691178</v>
      </c>
      <c r="G10" s="21">
        <v>4.1329213578428607</v>
      </c>
      <c r="H10" s="21">
        <v>0.33658232156813028</v>
      </c>
      <c r="I10" s="21">
        <v>0.65779009155812673</v>
      </c>
      <c r="J10" s="22">
        <f t="shared" si="1"/>
        <v>0.38260308334544774</v>
      </c>
      <c r="K10" s="22">
        <f t="shared" si="2"/>
        <v>0.41376201981714239</v>
      </c>
      <c r="L10" s="23">
        <f t="shared" si="3"/>
        <v>0.47465660150247635</v>
      </c>
      <c r="M10" s="4"/>
    </row>
    <row r="11" spans="1:13" ht="25.5" x14ac:dyDescent="0.25">
      <c r="A11" s="17"/>
      <c r="B11" s="18">
        <v>39</v>
      </c>
      <c r="C11" s="19" t="s">
        <v>130</v>
      </c>
      <c r="D11" s="20">
        <v>0.2</v>
      </c>
      <c r="E11" s="21">
        <v>0.2</v>
      </c>
      <c r="F11" s="21">
        <f t="shared" si="0"/>
        <v>4.722079960629344E-3</v>
      </c>
      <c r="G11" s="21">
        <v>0</v>
      </c>
      <c r="H11" s="21">
        <v>1.3066600076854229E-3</v>
      </c>
      <c r="I11" s="21">
        <v>3.4154199529439211E-3</v>
      </c>
      <c r="J11" s="22">
        <f t="shared" si="1"/>
        <v>0</v>
      </c>
      <c r="K11" s="22">
        <f t="shared" si="2"/>
        <v>6.5333000384271145E-3</v>
      </c>
      <c r="L11" s="23">
        <f t="shared" si="3"/>
        <v>2.361039980314672E-2</v>
      </c>
      <c r="M11" s="4"/>
    </row>
    <row r="12" spans="1:13" x14ac:dyDescent="0.25">
      <c r="A12" s="17"/>
      <c r="B12" s="18">
        <v>61</v>
      </c>
      <c r="C12" s="19" t="s">
        <v>139</v>
      </c>
      <c r="D12" s="20">
        <v>0.39999999999999997</v>
      </c>
      <c r="E12" s="21">
        <v>0.39999999999999997</v>
      </c>
      <c r="F12" s="21">
        <f t="shared" si="0"/>
        <v>8.3119451737729833E-2</v>
      </c>
      <c r="G12" s="21">
        <v>4.3300650431774557E-2</v>
      </c>
      <c r="H12" s="21">
        <v>1.9945321197155863E-2</v>
      </c>
      <c r="I12" s="21">
        <v>1.9873480108799413E-2</v>
      </c>
      <c r="J12" s="22">
        <f t="shared" si="1"/>
        <v>0.10825162607943641</v>
      </c>
      <c r="K12" s="22">
        <f t="shared" si="2"/>
        <v>0.15811492907232605</v>
      </c>
      <c r="L12" s="23">
        <f t="shared" si="3"/>
        <v>0.20779862934432461</v>
      </c>
      <c r="M12" s="4"/>
    </row>
    <row r="13" spans="1:13" x14ac:dyDescent="0.25">
      <c r="A13" s="34" t="s">
        <v>214</v>
      </c>
      <c r="B13" s="57"/>
      <c r="C13" s="36"/>
      <c r="D13" s="37">
        <f ca="1">SUM(D14:OFFSET(D12,(MATCH("GOBIERNOS LOCALES",$A$8:$A$50,0)-MATCH("GOBIERNOS REGIONALES",$A$8:$A$50,0)),0))</f>
        <v>18.470068999999999</v>
      </c>
      <c r="E13" s="38">
        <f ca="1">SUM(E14:OFFSET(E12,(MATCH("GOBIERNOS LOCALES",$A$8:$A$50,0)-MATCH("GOBIERNOS REGIONALES",$A$8:$A$50,0)),0))</f>
        <v>19.219840000000001</v>
      </c>
      <c r="F13" s="38">
        <f ca="1">SUM(F14:OFFSET(F12,(MATCH("GOBIERNOS LOCALES",$A$8:$A$50,0)-MATCH("GOBIERNOS REGIONALES",$A$8:$A$50,0)),0))</f>
        <v>2.6325763865388581</v>
      </c>
      <c r="G13" s="38">
        <f ca="1">SUM(G14:OFFSET(G12,(MATCH("GOBIERNOS LOCALES",$A$8:$A$50,0)-MATCH("GOBIERNOS REGIONALES",$A$8:$A$50,0)),0))</f>
        <v>0.62589193099847762</v>
      </c>
      <c r="H13" s="38">
        <f ca="1">SUM(H14:OFFSET(H12,(MATCH("GOBIERNOS LOCALES",$A$8:$A$50,0)-MATCH("GOBIERNOS REGIONALES",$A$8:$A$50,0)),0))</f>
        <v>0.67697558763029519</v>
      </c>
      <c r="I13" s="38">
        <f ca="1">SUM(I14:OFFSET(I12,(MATCH("GOBIERNOS LOCALES",$A$8:$A$50,0)-MATCH("GOBIERNOS REGIONALES",$A$8:$A$50,0)),0))</f>
        <v>1.3297088679100852</v>
      </c>
      <c r="J13" s="39">
        <f t="shared" ca="1" si="1"/>
        <v>3.2564887688892187E-2</v>
      </c>
      <c r="K13" s="39">
        <f t="shared" ca="1" si="2"/>
        <v>6.7787636038009302E-2</v>
      </c>
      <c r="L13" s="40">
        <f t="shared" ca="1" si="3"/>
        <v>0.13697181592244564</v>
      </c>
      <c r="M13" s="4"/>
    </row>
    <row r="14" spans="1:13" x14ac:dyDescent="0.25">
      <c r="A14" s="17"/>
      <c r="B14" s="18">
        <v>440</v>
      </c>
      <c r="C14" s="19" t="s">
        <v>215</v>
      </c>
      <c r="D14" s="20">
        <v>0.98911499999999997</v>
      </c>
      <c r="E14" s="21">
        <v>0.98911499999999997</v>
      </c>
      <c r="F14" s="21">
        <f t="shared" si="0"/>
        <v>0.17768066013377393</v>
      </c>
      <c r="G14" s="21">
        <v>1.6494200383021962E-2</v>
      </c>
      <c r="H14" s="21">
        <v>4.3722289279685356E-2</v>
      </c>
      <c r="I14" s="21">
        <v>0.11746417047106661</v>
      </c>
      <c r="J14" s="22">
        <f t="shared" si="1"/>
        <v>1.6675715546748317E-2</v>
      </c>
      <c r="K14" s="22">
        <f t="shared" si="2"/>
        <v>6.0879159311816443E-2</v>
      </c>
      <c r="L14" s="23">
        <f t="shared" si="3"/>
        <v>0.17963599797169585</v>
      </c>
      <c r="M14" s="4"/>
    </row>
    <row r="15" spans="1:13" x14ac:dyDescent="0.25">
      <c r="A15" s="17"/>
      <c r="B15" s="18">
        <v>441</v>
      </c>
      <c r="C15" s="19" t="s">
        <v>216</v>
      </c>
      <c r="D15" s="20">
        <v>0.79789900000000002</v>
      </c>
      <c r="E15" s="21">
        <v>0.79789900000000002</v>
      </c>
      <c r="F15" s="21">
        <f t="shared" si="0"/>
        <v>7.0109828724525869E-2</v>
      </c>
      <c r="G15" s="21">
        <v>2.5495829613646492E-2</v>
      </c>
      <c r="H15" s="21">
        <v>1.6326999728335068E-2</v>
      </c>
      <c r="I15" s="21">
        <v>2.8286999382544309E-2</v>
      </c>
      <c r="J15" s="22">
        <f t="shared" si="1"/>
        <v>3.1953705435959302E-2</v>
      </c>
      <c r="K15" s="22">
        <f t="shared" si="2"/>
        <v>5.2416194708831014E-2</v>
      </c>
      <c r="L15" s="23">
        <f t="shared" si="3"/>
        <v>8.7868049370316129E-2</v>
      </c>
      <c r="M15" s="4"/>
    </row>
    <row r="16" spans="1:13" x14ac:dyDescent="0.25">
      <c r="A16" s="17"/>
      <c r="B16" s="18">
        <v>442</v>
      </c>
      <c r="C16" s="19" t="s">
        <v>217</v>
      </c>
      <c r="D16" s="20">
        <v>0.94798899999999997</v>
      </c>
      <c r="E16" s="21">
        <v>0.94798899999999997</v>
      </c>
      <c r="F16" s="21">
        <f t="shared" si="0"/>
        <v>0.12798213919450063</v>
      </c>
      <c r="G16" s="21">
        <v>5.0106002308893949E-3</v>
      </c>
      <c r="H16" s="21">
        <v>3.5984200025268365E-2</v>
      </c>
      <c r="I16" s="21">
        <v>8.6987338938342873E-2</v>
      </c>
      <c r="J16" s="22">
        <f t="shared" si="1"/>
        <v>5.2855046112237538E-3</v>
      </c>
      <c r="K16" s="22">
        <f t="shared" si="2"/>
        <v>4.3243961961750357E-2</v>
      </c>
      <c r="L16" s="23">
        <f t="shared" si="3"/>
        <v>0.13500382303433967</v>
      </c>
      <c r="M16" s="4"/>
    </row>
    <row r="17" spans="1:13" x14ac:dyDescent="0.25">
      <c r="A17" s="17"/>
      <c r="B17" s="18">
        <v>443</v>
      </c>
      <c r="C17" s="19" t="s">
        <v>218</v>
      </c>
      <c r="D17" s="20">
        <v>1.180026</v>
      </c>
      <c r="E17" s="21">
        <v>1.180026</v>
      </c>
      <c r="F17" s="21">
        <f t="shared" si="0"/>
        <v>0.13716851153731113</v>
      </c>
      <c r="G17" s="21">
        <v>4.40866012359038E-2</v>
      </c>
      <c r="H17" s="21">
        <v>3.2388699590228498E-2</v>
      </c>
      <c r="I17" s="21">
        <v>6.0693210711178835E-2</v>
      </c>
      <c r="J17" s="22">
        <f t="shared" si="1"/>
        <v>3.7360703269168474E-2</v>
      </c>
      <c r="K17" s="22">
        <f t="shared" si="2"/>
        <v>6.4808148995134263E-2</v>
      </c>
      <c r="L17" s="23">
        <f t="shared" si="3"/>
        <v>0.11624194003972042</v>
      </c>
      <c r="M17" s="4"/>
    </row>
    <row r="18" spans="1:13" x14ac:dyDescent="0.25">
      <c r="A18" s="17"/>
      <c r="B18" s="18">
        <v>444</v>
      </c>
      <c r="C18" s="19" t="s">
        <v>219</v>
      </c>
      <c r="D18" s="20">
        <v>0.79325000000000012</v>
      </c>
      <c r="E18" s="21">
        <v>0.79325000000000001</v>
      </c>
      <c r="F18" s="21">
        <f t="shared" si="0"/>
        <v>0.18751093855826184</v>
      </c>
      <c r="G18" s="21">
        <v>9.2381403956096619E-3</v>
      </c>
      <c r="H18" s="21">
        <v>0.11160338920308277</v>
      </c>
      <c r="I18" s="21">
        <v>6.6669408959569409E-2</v>
      </c>
      <c r="J18" s="22">
        <f t="shared" si="1"/>
        <v>1.1645938097207263E-2</v>
      </c>
      <c r="K18" s="22">
        <f t="shared" si="2"/>
        <v>0.15233725760944522</v>
      </c>
      <c r="L18" s="23">
        <f t="shared" si="3"/>
        <v>0.23638315607722893</v>
      </c>
      <c r="M18" s="4"/>
    </row>
    <row r="19" spans="1:13" x14ac:dyDescent="0.25">
      <c r="A19" s="17"/>
      <c r="B19" s="18">
        <v>446</v>
      </c>
      <c r="C19" s="19" t="s">
        <v>221</v>
      </c>
      <c r="D19" s="20">
        <v>0.86364300000000005</v>
      </c>
      <c r="E19" s="21">
        <v>0.86364299999999994</v>
      </c>
      <c r="F19" s="21">
        <f t="shared" si="0"/>
        <v>0.14107928224257194</v>
      </c>
      <c r="G19" s="21">
        <v>3.5253200243460014E-2</v>
      </c>
      <c r="H19" s="21">
        <v>4.3346801132429391E-2</v>
      </c>
      <c r="I19" s="21">
        <v>6.2479280866682529E-2</v>
      </c>
      <c r="J19" s="22">
        <f t="shared" si="1"/>
        <v>4.0819181355560133E-2</v>
      </c>
      <c r="K19" s="22">
        <f t="shared" si="2"/>
        <v>9.1009828570241882E-2</v>
      </c>
      <c r="L19" s="23">
        <f t="shared" si="3"/>
        <v>0.16335370314189074</v>
      </c>
      <c r="M19" s="4"/>
    </row>
    <row r="20" spans="1:13" x14ac:dyDescent="0.25">
      <c r="A20" s="17"/>
      <c r="B20" s="18">
        <v>448</v>
      </c>
      <c r="C20" s="19" t="s">
        <v>223</v>
      </c>
      <c r="D20" s="20">
        <v>0.97531600000000007</v>
      </c>
      <c r="E20" s="21">
        <v>0.97531600000000007</v>
      </c>
      <c r="F20" s="21">
        <f t="shared" si="0"/>
        <v>0.19099606684903847</v>
      </c>
      <c r="G20" s="21">
        <v>5.1109009305946529E-2</v>
      </c>
      <c r="H20" s="21">
        <v>4.6947347880632151E-2</v>
      </c>
      <c r="I20" s="21">
        <v>9.2939709662459791E-2</v>
      </c>
      <c r="J20" s="22">
        <f t="shared" si="1"/>
        <v>5.2402512935239988E-2</v>
      </c>
      <c r="K20" s="22">
        <f t="shared" si="2"/>
        <v>0.10053803811952093</v>
      </c>
      <c r="L20" s="23">
        <f t="shared" si="3"/>
        <v>0.19582993291306455</v>
      </c>
      <c r="M20" s="4"/>
    </row>
    <row r="21" spans="1:13" x14ac:dyDescent="0.25">
      <c r="A21" s="17"/>
      <c r="B21" s="18">
        <v>450</v>
      </c>
      <c r="C21" s="19" t="s">
        <v>225</v>
      </c>
      <c r="D21" s="20">
        <v>1.242696</v>
      </c>
      <c r="E21" s="21">
        <v>1.2168479999999999</v>
      </c>
      <c r="F21" s="21">
        <f t="shared" si="0"/>
        <v>5.5006001726724207E-2</v>
      </c>
      <c r="G21" s="21">
        <v>1.7867001239210367E-2</v>
      </c>
      <c r="H21" s="21">
        <v>5.4787498665973544E-3</v>
      </c>
      <c r="I21" s="21">
        <v>3.1660250620916486E-2</v>
      </c>
      <c r="J21" s="22">
        <f t="shared" si="1"/>
        <v>1.4683018124868816E-2</v>
      </c>
      <c r="K21" s="22">
        <f t="shared" si="2"/>
        <v>1.9185429162728397E-2</v>
      </c>
      <c r="L21" s="23">
        <f t="shared" si="3"/>
        <v>4.5203675172843454E-2</v>
      </c>
      <c r="M21" s="4"/>
    </row>
    <row r="22" spans="1:13" x14ac:dyDescent="0.25">
      <c r="A22" s="17"/>
      <c r="B22" s="18">
        <v>451</v>
      </c>
      <c r="C22" s="19" t="s">
        <v>226</v>
      </c>
      <c r="D22" s="20">
        <v>1.1309170000000002</v>
      </c>
      <c r="E22" s="21">
        <v>1.1309170000000002</v>
      </c>
      <c r="F22" s="21">
        <f t="shared" si="0"/>
        <v>9.9196601164294407E-2</v>
      </c>
      <c r="G22" s="21">
        <v>3.2651799323502928E-2</v>
      </c>
      <c r="H22" s="21">
        <v>2.1355480916099623E-2</v>
      </c>
      <c r="I22" s="21">
        <v>4.5189320924691856E-2</v>
      </c>
      <c r="J22" s="22">
        <f t="shared" si="1"/>
        <v>2.8871967901714205E-2</v>
      </c>
      <c r="K22" s="22">
        <f t="shared" si="2"/>
        <v>4.7755299672391997E-2</v>
      </c>
      <c r="L22" s="23">
        <f t="shared" si="3"/>
        <v>8.7713422969408358E-2</v>
      </c>
      <c r="M22" s="4"/>
    </row>
    <row r="23" spans="1:13" x14ac:dyDescent="0.25">
      <c r="A23" s="17"/>
      <c r="B23" s="18">
        <v>452</v>
      </c>
      <c r="C23" s="19" t="s">
        <v>227</v>
      </c>
      <c r="D23" s="20">
        <v>1.1934629999999997</v>
      </c>
      <c r="E23" s="21">
        <v>1.1934629999999999</v>
      </c>
      <c r="F23" s="21">
        <f t="shared" si="0"/>
        <v>0.18892177562520374</v>
      </c>
      <c r="G23" s="21">
        <v>7.9528204398229718E-2</v>
      </c>
      <c r="H23" s="21">
        <v>4.5014722054474987E-2</v>
      </c>
      <c r="I23" s="21">
        <v>6.4378849172499031E-2</v>
      </c>
      <c r="J23" s="22">
        <f t="shared" si="1"/>
        <v>6.6636506031799658E-2</v>
      </c>
      <c r="K23" s="22">
        <f t="shared" si="2"/>
        <v>0.10435424177599532</v>
      </c>
      <c r="L23" s="23">
        <f t="shared" si="3"/>
        <v>0.15829713667302944</v>
      </c>
      <c r="M23" s="4"/>
    </row>
    <row r="24" spans="1:13" x14ac:dyDescent="0.25">
      <c r="A24" s="17"/>
      <c r="B24" s="18">
        <v>453</v>
      </c>
      <c r="C24" s="19" t="s">
        <v>228</v>
      </c>
      <c r="D24" s="20">
        <v>0.66567100000000012</v>
      </c>
      <c r="E24" s="21">
        <v>0.76030299999999995</v>
      </c>
      <c r="F24" s="21">
        <f t="shared" si="0"/>
        <v>0.12907341896789148</v>
      </c>
      <c r="G24" s="21">
        <v>2.2866589250043035E-2</v>
      </c>
      <c r="H24" s="21">
        <v>3.9863729383796453E-2</v>
      </c>
      <c r="I24" s="21">
        <v>6.6343100334051996E-2</v>
      </c>
      <c r="J24" s="22">
        <f t="shared" si="1"/>
        <v>3.007562675675755E-2</v>
      </c>
      <c r="K24" s="22">
        <f t="shared" si="2"/>
        <v>8.2506998701622244E-2</v>
      </c>
      <c r="L24" s="23">
        <f t="shared" si="3"/>
        <v>0.16976576308115512</v>
      </c>
      <c r="M24" s="4"/>
    </row>
    <row r="25" spans="1:13" x14ac:dyDescent="0.25">
      <c r="A25" s="17"/>
      <c r="B25" s="18">
        <v>454</v>
      </c>
      <c r="C25" s="19" t="s">
        <v>229</v>
      </c>
      <c r="D25" s="20">
        <v>0.49283800000000005</v>
      </c>
      <c r="E25" s="21">
        <v>0.492838</v>
      </c>
      <c r="F25" s="21">
        <f t="shared" si="0"/>
        <v>5.8521760103758425E-2</v>
      </c>
      <c r="G25" s="21">
        <v>0</v>
      </c>
      <c r="H25" s="21">
        <v>1.1634999769739807E-2</v>
      </c>
      <c r="I25" s="21">
        <v>4.6886760334018618E-2</v>
      </c>
      <c r="J25" s="22">
        <f t="shared" si="1"/>
        <v>0</v>
      </c>
      <c r="K25" s="22">
        <f t="shared" si="2"/>
        <v>2.3608162864348543E-2</v>
      </c>
      <c r="L25" s="23">
        <f t="shared" si="3"/>
        <v>0.1187444152109992</v>
      </c>
      <c r="M25" s="4"/>
    </row>
    <row r="26" spans="1:13" x14ac:dyDescent="0.25">
      <c r="A26" s="17"/>
      <c r="B26" s="18">
        <v>455</v>
      </c>
      <c r="C26" s="19" t="s">
        <v>230</v>
      </c>
      <c r="D26" s="20">
        <v>0.75140000000000007</v>
      </c>
      <c r="E26" s="21">
        <v>1.1324749999999999</v>
      </c>
      <c r="F26" s="21">
        <f t="shared" si="0"/>
        <v>0.37379079242964508</v>
      </c>
      <c r="G26" s="21">
        <v>0.24042340135201812</v>
      </c>
      <c r="H26" s="21">
        <v>3.5732300137169659E-2</v>
      </c>
      <c r="I26" s="21">
        <v>9.7635090940457303E-2</v>
      </c>
      <c r="J26" s="22">
        <f t="shared" si="1"/>
        <v>0.21229908064373884</v>
      </c>
      <c r="K26" s="22">
        <f t="shared" si="2"/>
        <v>0.24385147706500171</v>
      </c>
      <c r="L26" s="23">
        <f t="shared" si="3"/>
        <v>0.33006538107211647</v>
      </c>
      <c r="M26" s="4"/>
    </row>
    <row r="27" spans="1:13" x14ac:dyDescent="0.25">
      <c r="A27" s="17"/>
      <c r="B27" s="18">
        <v>456</v>
      </c>
      <c r="C27" s="19" t="s">
        <v>231</v>
      </c>
      <c r="D27" s="20">
        <v>0</v>
      </c>
      <c r="E27" s="21">
        <v>0.11935099999999998</v>
      </c>
      <c r="F27" s="21">
        <f t="shared" si="0"/>
        <v>1.1970089748501778E-2</v>
      </c>
      <c r="G27" s="21">
        <v>0</v>
      </c>
      <c r="H27" s="21">
        <v>0</v>
      </c>
      <c r="I27" s="21">
        <v>1.1970089748501778E-2</v>
      </c>
      <c r="J27" s="22">
        <f t="shared" si="1"/>
        <v>0</v>
      </c>
      <c r="K27" s="22">
        <f t="shared" si="2"/>
        <v>0</v>
      </c>
      <c r="L27" s="23">
        <f t="shared" si="3"/>
        <v>0.10029316678118975</v>
      </c>
      <c r="M27" s="4"/>
    </row>
    <row r="28" spans="1:13" x14ac:dyDescent="0.25">
      <c r="A28" s="17"/>
      <c r="B28" s="18">
        <v>457</v>
      </c>
      <c r="C28" s="19" t="s">
        <v>232</v>
      </c>
      <c r="D28" s="20">
        <v>0.62456999999999996</v>
      </c>
      <c r="E28" s="21">
        <v>0.62456999999999985</v>
      </c>
      <c r="F28" s="21">
        <f t="shared" si="0"/>
        <v>7.0763101066404488E-2</v>
      </c>
      <c r="G28" s="21">
        <v>0</v>
      </c>
      <c r="H28" s="21">
        <v>1.6084400398540311E-2</v>
      </c>
      <c r="I28" s="21">
        <v>5.4678700667864177E-2</v>
      </c>
      <c r="J28" s="22">
        <f t="shared" si="1"/>
        <v>0</v>
      </c>
      <c r="K28" s="22">
        <f t="shared" si="2"/>
        <v>2.5752758535536952E-2</v>
      </c>
      <c r="L28" s="23">
        <f t="shared" si="3"/>
        <v>0.113298911357261</v>
      </c>
      <c r="M28" s="4"/>
    </row>
    <row r="29" spans="1:13" x14ac:dyDescent="0.25">
      <c r="A29" s="17"/>
      <c r="B29" s="18">
        <v>458</v>
      </c>
      <c r="C29" s="19" t="s">
        <v>233</v>
      </c>
      <c r="D29" s="20">
        <v>0.56760800000000011</v>
      </c>
      <c r="E29" s="21">
        <v>0.56760800000000011</v>
      </c>
      <c r="F29" s="21">
        <f t="shared" si="0"/>
        <v>1.7700999916996807E-2</v>
      </c>
      <c r="G29" s="21">
        <v>0</v>
      </c>
      <c r="H29" s="21">
        <v>0</v>
      </c>
      <c r="I29" s="21">
        <v>1.7700999916996807E-2</v>
      </c>
      <c r="J29" s="22">
        <f t="shared" si="1"/>
        <v>0</v>
      </c>
      <c r="K29" s="22">
        <f t="shared" si="2"/>
        <v>0</v>
      </c>
      <c r="L29" s="23">
        <f t="shared" si="3"/>
        <v>3.1185254466104782E-2</v>
      </c>
      <c r="M29" s="4"/>
    </row>
    <row r="30" spans="1:13" x14ac:dyDescent="0.25">
      <c r="A30" s="17"/>
      <c r="B30" s="18">
        <v>459</v>
      </c>
      <c r="C30" s="19" t="s">
        <v>234</v>
      </c>
      <c r="D30" s="20">
        <v>1.062316</v>
      </c>
      <c r="E30" s="21">
        <v>1.1177710000000001</v>
      </c>
      <c r="F30" s="21">
        <f t="shared" si="0"/>
        <v>0.21160972911457065</v>
      </c>
      <c r="G30" s="21">
        <v>0</v>
      </c>
      <c r="H30" s="21">
        <v>4.2473000125028193E-2</v>
      </c>
      <c r="I30" s="21">
        <v>0.16913672898954246</v>
      </c>
      <c r="J30" s="22">
        <f t="shared" si="1"/>
        <v>0</v>
      </c>
      <c r="K30" s="22">
        <f t="shared" si="2"/>
        <v>3.7997944234577738E-2</v>
      </c>
      <c r="L30" s="23">
        <f t="shared" si="3"/>
        <v>0.18931402685753221</v>
      </c>
      <c r="M30" s="4"/>
    </row>
    <row r="31" spans="1:13" x14ac:dyDescent="0.25">
      <c r="A31" s="17"/>
      <c r="B31" s="18">
        <v>460</v>
      </c>
      <c r="C31" s="19" t="s">
        <v>235</v>
      </c>
      <c r="D31" s="20">
        <v>0.78710500000000005</v>
      </c>
      <c r="E31" s="21">
        <v>0.78710500000000005</v>
      </c>
      <c r="F31" s="21">
        <f t="shared" si="0"/>
        <v>7.8520708921132609E-2</v>
      </c>
      <c r="G31" s="21">
        <v>0</v>
      </c>
      <c r="H31" s="21">
        <v>2.1539999288506806E-2</v>
      </c>
      <c r="I31" s="21">
        <v>5.6980709632625803E-2</v>
      </c>
      <c r="J31" s="22">
        <f t="shared" si="1"/>
        <v>0</v>
      </c>
      <c r="K31" s="22">
        <f t="shared" si="2"/>
        <v>2.7366106540432096E-2</v>
      </c>
      <c r="L31" s="23">
        <f t="shared" si="3"/>
        <v>9.9758874509922574E-2</v>
      </c>
      <c r="M31" s="4"/>
    </row>
    <row r="32" spans="1:13" x14ac:dyDescent="0.25">
      <c r="A32" s="17"/>
      <c r="B32" s="18">
        <v>462</v>
      </c>
      <c r="C32" s="19" t="s">
        <v>237</v>
      </c>
      <c r="D32" s="20">
        <v>0.86879799999999996</v>
      </c>
      <c r="E32" s="21">
        <v>0.87454500000000013</v>
      </c>
      <c r="F32" s="21">
        <f t="shared" si="0"/>
        <v>0.12062054907437414</v>
      </c>
      <c r="G32" s="21">
        <v>0</v>
      </c>
      <c r="H32" s="21">
        <v>3.83839993737638E-2</v>
      </c>
      <c r="I32" s="21">
        <v>8.223654970061034E-2</v>
      </c>
      <c r="J32" s="22">
        <f t="shared" si="1"/>
        <v>0</v>
      </c>
      <c r="K32" s="22">
        <f t="shared" si="2"/>
        <v>4.389025078613884E-2</v>
      </c>
      <c r="L32" s="23">
        <f t="shared" si="3"/>
        <v>0.13792377644875234</v>
      </c>
      <c r="M32" s="4"/>
    </row>
    <row r="33" spans="1:13" x14ac:dyDescent="0.25">
      <c r="A33" s="17"/>
      <c r="B33" s="18">
        <v>463</v>
      </c>
      <c r="C33" s="19" t="s">
        <v>238</v>
      </c>
      <c r="D33" s="20">
        <v>1.0233989999999999</v>
      </c>
      <c r="E33" s="21">
        <v>1.0233989999999999</v>
      </c>
      <c r="F33" s="21">
        <f t="shared" si="0"/>
        <v>2.2010880333255045E-2</v>
      </c>
      <c r="G33" s="21">
        <v>1.2868000310845673E-2</v>
      </c>
      <c r="H33" s="21">
        <v>5.3932998998789117E-3</v>
      </c>
      <c r="I33" s="21">
        <v>3.7495801225304604E-3</v>
      </c>
      <c r="J33" s="22">
        <f t="shared" si="1"/>
        <v>1.2573786285550087E-2</v>
      </c>
      <c r="K33" s="22">
        <f t="shared" si="2"/>
        <v>1.7843773748776954E-2</v>
      </c>
      <c r="L33" s="23">
        <f t="shared" si="3"/>
        <v>2.1507623452099372E-2</v>
      </c>
      <c r="M33" s="4"/>
    </row>
    <row r="34" spans="1:13" x14ac:dyDescent="0.25">
      <c r="A34" s="17"/>
      <c r="B34" s="18">
        <v>464</v>
      </c>
      <c r="C34" s="19" t="s">
        <v>239</v>
      </c>
      <c r="D34" s="20">
        <v>1.5120500000000001</v>
      </c>
      <c r="E34" s="21">
        <v>1.6314090000000001</v>
      </c>
      <c r="F34" s="21">
        <f t="shared" si="0"/>
        <v>0.16234255110612139</v>
      </c>
      <c r="G34" s="21">
        <v>3.2999353716149926E-2</v>
      </c>
      <c r="H34" s="21">
        <v>6.3701179577037692E-2</v>
      </c>
      <c r="I34" s="21">
        <v>6.5642017812933773E-2</v>
      </c>
      <c r="J34" s="22">
        <f t="shared" si="1"/>
        <v>2.02275172664549E-2</v>
      </c>
      <c r="K34" s="22">
        <f t="shared" si="2"/>
        <v>5.9274242874219535E-2</v>
      </c>
      <c r="L34" s="23">
        <f t="shared" si="3"/>
        <v>9.9510638415088656E-2</v>
      </c>
      <c r="M34" s="4"/>
    </row>
    <row r="35" spans="1:13" ht="15.75" thickBot="1" x14ac:dyDescent="0.3">
      <c r="A35" s="41" t="s">
        <v>241</v>
      </c>
      <c r="B35" s="58"/>
      <c r="C35" s="43"/>
      <c r="D35" s="44">
        <v>9.4232999999999997E-2</v>
      </c>
      <c r="E35" s="45">
        <v>5.0484729999999995</v>
      </c>
      <c r="F35" s="45">
        <f t="shared" si="0"/>
        <v>0.43435526138637215</v>
      </c>
      <c r="G35" s="45">
        <v>0.2466862314104219</v>
      </c>
      <c r="H35" s="45">
        <v>2.463351032929495E-2</v>
      </c>
      <c r="I35" s="45">
        <v>0.1630355196466553</v>
      </c>
      <c r="J35" s="46">
        <f t="shared" si="1"/>
        <v>4.8863533866660654E-2</v>
      </c>
      <c r="K35" s="46">
        <f t="shared" si="2"/>
        <v>5.3742932118229982E-2</v>
      </c>
      <c r="L35" s="47">
        <f t="shared" si="3"/>
        <v>8.6036958380558276E-2</v>
      </c>
      <c r="M35" s="4"/>
    </row>
    <row r="36" spans="1:13" x14ac:dyDescent="0.25">
      <c r="D36" s="5"/>
      <c r="E36" s="5"/>
      <c r="F36" s="5"/>
      <c r="G36" s="5"/>
      <c r="H36" s="5"/>
      <c r="I36" s="5"/>
      <c r="J36" s="4"/>
      <c r="K36" s="4"/>
      <c r="L36" s="4"/>
      <c r="M36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51</v>
      </c>
      <c r="B1" s="51" t="s">
        <v>33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858</v>
      </c>
      <c r="N2" s="72" t="s">
        <v>875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28.384373999999998</v>
      </c>
      <c r="E6" s="14">
        <f ca="1">SUM(E7:OFFSET(E7,50,0))</f>
        <v>37.319375999999991</v>
      </c>
      <c r="F6" s="14">
        <f ca="1">SUM(F7:OFFSET(F7,50,0))</f>
        <v>8.3928555587626761</v>
      </c>
      <c r="G6" s="14">
        <f ca="1">SUM(G7:OFFSET(G7,50,0))</f>
        <v>5.0570141710632015</v>
      </c>
      <c r="H6" s="14">
        <f ca="1">SUM(H7:OFFSET(H7,50,0))</f>
        <v>1.0661164008852211</v>
      </c>
      <c r="I6" s="14">
        <f ca="1">SUM(I7:OFFSET(I7,50,0))</f>
        <v>2.2697249868142535</v>
      </c>
      <c r="J6" s="15">
        <f ca="1">IFERROR(G6/E6,0)</f>
        <v>0.13550639675923848</v>
      </c>
      <c r="K6" s="15">
        <f ca="1">IFERROR(SUM(G6,H6)/E6,0)</f>
        <v>0.16407376618377606</v>
      </c>
      <c r="L6" s="16">
        <f ca="1">IFERROR(SUM(G6,H6,I6)/E6,0)</f>
        <v>0.22489270878384135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</v>
      </c>
      <c r="C7" s="19" t="s">
        <v>258</v>
      </c>
      <c r="D7" s="20">
        <v>0.98911499999999997</v>
      </c>
      <c r="E7" s="21">
        <v>0.98911499999999997</v>
      </c>
      <c r="F7" s="21">
        <f t="shared" ref="F7:F27" si="0">SUM(G7,H7,I7)</f>
        <v>0.17768066013377393</v>
      </c>
      <c r="G7" s="21">
        <v>1.6494200383021962E-2</v>
      </c>
      <c r="H7" s="21">
        <v>4.3722289279685356E-2</v>
      </c>
      <c r="I7" s="21">
        <v>0.11746417047106661</v>
      </c>
      <c r="J7" s="22">
        <f t="shared" ref="J7:J27" si="1">IFERROR(G7/E7,0)</f>
        <v>1.6675715546748317E-2</v>
      </c>
      <c r="K7" s="22">
        <f t="shared" ref="K7:K27" si="2">IFERROR(SUM(G7,H7)/E7,0)</f>
        <v>6.0879159311816443E-2</v>
      </c>
      <c r="L7" s="23">
        <f t="shared" ref="L7:L27" si="3">IFERROR(SUM(G7,H7,I7)/E7,0)</f>
        <v>0.17963599797169585</v>
      </c>
      <c r="M7" s="4"/>
      <c r="N7" t="s">
        <v>262</v>
      </c>
      <c r="O7" s="5">
        <v>1.1840145595488138</v>
      </c>
      <c r="P7" s="71">
        <v>0.58397499569610478</v>
      </c>
    </row>
    <row r="8" spans="1:16" x14ac:dyDescent="0.25">
      <c r="A8" s="17"/>
      <c r="B8" s="55">
        <v>2</v>
      </c>
      <c r="C8" s="19" t="s">
        <v>259</v>
      </c>
      <c r="D8" s="20">
        <v>0.79789900000000002</v>
      </c>
      <c r="E8" s="21">
        <v>0.966974</v>
      </c>
      <c r="F8" s="21">
        <f t="shared" si="0"/>
        <v>8.6977228638716042E-2</v>
      </c>
      <c r="G8" s="21">
        <v>3.4005379508016631E-2</v>
      </c>
      <c r="H8" s="21">
        <v>1.7922179686138406E-2</v>
      </c>
      <c r="I8" s="21">
        <v>3.5049669444561005E-2</v>
      </c>
      <c r="J8" s="22">
        <f t="shared" si="1"/>
        <v>3.5166798184870153E-2</v>
      </c>
      <c r="K8" s="22">
        <f t="shared" si="2"/>
        <v>5.370109144005427E-2</v>
      </c>
      <c r="L8" s="23">
        <f t="shared" si="3"/>
        <v>8.9947846207567156E-2</v>
      </c>
      <c r="M8" s="4"/>
      <c r="N8" t="s">
        <v>279</v>
      </c>
      <c r="O8" s="5">
        <v>1.1645914116379572</v>
      </c>
      <c r="P8" s="71">
        <v>0.39183361437647568</v>
      </c>
    </row>
    <row r="9" spans="1:16" x14ac:dyDescent="0.25">
      <c r="A9" s="17"/>
      <c r="B9" s="55">
        <v>3</v>
      </c>
      <c r="C9" s="19" t="s">
        <v>260</v>
      </c>
      <c r="D9" s="20">
        <v>0.94798899999999997</v>
      </c>
      <c r="E9" s="21">
        <v>0.94798899999999997</v>
      </c>
      <c r="F9" s="21">
        <f t="shared" si="0"/>
        <v>0.12798213919450063</v>
      </c>
      <c r="G9" s="21">
        <v>5.0106002308893949E-3</v>
      </c>
      <c r="H9" s="21">
        <v>3.5984200025268365E-2</v>
      </c>
      <c r="I9" s="21">
        <v>8.6987338938342873E-2</v>
      </c>
      <c r="J9" s="22">
        <f t="shared" si="1"/>
        <v>5.2855046112237538E-3</v>
      </c>
      <c r="K9" s="22">
        <f t="shared" si="2"/>
        <v>4.3243961961750357E-2</v>
      </c>
      <c r="L9" s="23">
        <f t="shared" si="3"/>
        <v>0.13500382303433967</v>
      </c>
      <c r="M9" s="4"/>
      <c r="N9" t="s">
        <v>276</v>
      </c>
      <c r="O9" s="5">
        <v>0.1119700912386179</v>
      </c>
      <c r="P9" s="71">
        <v>0.35061763150457614</v>
      </c>
    </row>
    <row r="10" spans="1:16" x14ac:dyDescent="0.25">
      <c r="A10" s="17"/>
      <c r="B10" s="55">
        <v>4</v>
      </c>
      <c r="C10" s="19" t="s">
        <v>261</v>
      </c>
      <c r="D10" s="20">
        <v>1.180026</v>
      </c>
      <c r="E10" s="21">
        <v>1.2286100000000002</v>
      </c>
      <c r="F10" s="21">
        <f t="shared" si="0"/>
        <v>0.13716851153731113</v>
      </c>
      <c r="G10" s="21">
        <v>4.40866012359038E-2</v>
      </c>
      <c r="H10" s="21">
        <v>3.2388699590228498E-2</v>
      </c>
      <c r="I10" s="21">
        <v>6.0693210711178835E-2</v>
      </c>
      <c r="J10" s="22">
        <f t="shared" si="1"/>
        <v>3.5883316297200735E-2</v>
      </c>
      <c r="K10" s="22">
        <f t="shared" si="2"/>
        <v>6.2245383666201873E-2</v>
      </c>
      <c r="L10" s="23">
        <f t="shared" si="3"/>
        <v>0.11164528331798627</v>
      </c>
      <c r="M10" s="4"/>
      <c r="N10" t="s">
        <v>275</v>
      </c>
      <c r="O10" s="5">
        <v>0.37379079242964508</v>
      </c>
      <c r="P10" s="71">
        <v>0.33006538107211647</v>
      </c>
    </row>
    <row r="11" spans="1:16" x14ac:dyDescent="0.25">
      <c r="A11" s="17"/>
      <c r="B11" s="55">
        <v>5</v>
      </c>
      <c r="C11" s="19" t="s">
        <v>262</v>
      </c>
      <c r="D11" s="20">
        <v>4.3708590000000003</v>
      </c>
      <c r="E11" s="21">
        <v>2.0275090000000002</v>
      </c>
      <c r="F11" s="21">
        <f t="shared" si="0"/>
        <v>1.1840145595488138</v>
      </c>
      <c r="G11" s="21">
        <v>0.99911511104437523</v>
      </c>
      <c r="H11" s="21">
        <v>0.11663003946887329</v>
      </c>
      <c r="I11" s="21">
        <v>6.8269409035565332E-2</v>
      </c>
      <c r="J11" s="22">
        <f t="shared" si="1"/>
        <v>0.49277961826279199</v>
      </c>
      <c r="K11" s="22">
        <f t="shared" si="2"/>
        <v>0.55030342677307398</v>
      </c>
      <c r="L11" s="23">
        <f t="shared" si="3"/>
        <v>0.58397499569610478</v>
      </c>
      <c r="M11" s="4"/>
      <c r="N11" t="s">
        <v>265</v>
      </c>
      <c r="O11" s="5">
        <v>0.53107926793745719</v>
      </c>
      <c r="P11" s="71">
        <v>0.32311108186963794</v>
      </c>
    </row>
    <row r="12" spans="1:16" x14ac:dyDescent="0.25">
      <c r="A12" s="17"/>
      <c r="B12" s="55">
        <v>7</v>
      </c>
      <c r="C12" s="19" t="s">
        <v>264</v>
      </c>
      <c r="D12" s="20">
        <v>1.5120499999999999</v>
      </c>
      <c r="E12" s="21">
        <v>1.967805</v>
      </c>
      <c r="F12" s="21">
        <f t="shared" si="0"/>
        <v>0.17008255101973191</v>
      </c>
      <c r="G12" s="21">
        <v>4.0739353629760444E-2</v>
      </c>
      <c r="H12" s="21">
        <v>6.3701179577037692E-2</v>
      </c>
      <c r="I12" s="21">
        <v>6.5642017812933773E-2</v>
      </c>
      <c r="J12" s="22">
        <f t="shared" si="1"/>
        <v>2.0702942430657734E-2</v>
      </c>
      <c r="K12" s="22">
        <f t="shared" si="2"/>
        <v>5.3074635549151532E-2</v>
      </c>
      <c r="L12" s="23">
        <f t="shared" si="3"/>
        <v>8.6432624685744724E-2</v>
      </c>
      <c r="M12" s="4"/>
      <c r="N12" t="s">
        <v>273</v>
      </c>
      <c r="O12" s="5">
        <v>0.46005177026381716</v>
      </c>
      <c r="P12" s="71">
        <v>0.31659585599524964</v>
      </c>
    </row>
    <row r="13" spans="1:16" x14ac:dyDescent="0.25">
      <c r="A13" s="17"/>
      <c r="B13" s="55">
        <v>8</v>
      </c>
      <c r="C13" s="19" t="s">
        <v>265</v>
      </c>
      <c r="D13" s="20">
        <v>0.86364299999999994</v>
      </c>
      <c r="E13" s="21">
        <v>1.6436429999999997</v>
      </c>
      <c r="F13" s="21">
        <f t="shared" si="0"/>
        <v>0.53107926793745719</v>
      </c>
      <c r="G13" s="21">
        <v>0.42525318593834527</v>
      </c>
      <c r="H13" s="21">
        <v>4.3346801132429391E-2</v>
      </c>
      <c r="I13" s="21">
        <v>6.2479280866682529E-2</v>
      </c>
      <c r="J13" s="22">
        <f t="shared" si="1"/>
        <v>0.25872600433205101</v>
      </c>
      <c r="K13" s="22">
        <f t="shared" si="2"/>
        <v>0.2850983985395702</v>
      </c>
      <c r="L13" s="23">
        <f t="shared" si="3"/>
        <v>0.32311108186963794</v>
      </c>
      <c r="M13" s="4"/>
      <c r="N13" t="s">
        <v>270</v>
      </c>
      <c r="O13" s="5">
        <v>0.72267476745764725</v>
      </c>
      <c r="P13" s="71">
        <v>0.31607428221806744</v>
      </c>
    </row>
    <row r="14" spans="1:16" x14ac:dyDescent="0.25">
      <c r="A14" s="17"/>
      <c r="B14" s="55">
        <v>10</v>
      </c>
      <c r="C14" s="19" t="s">
        <v>267</v>
      </c>
      <c r="D14" s="20">
        <v>0.97531600000000007</v>
      </c>
      <c r="E14" s="21">
        <v>0.9871160000000001</v>
      </c>
      <c r="F14" s="21">
        <f t="shared" si="0"/>
        <v>0.19099606684903847</v>
      </c>
      <c r="G14" s="21">
        <v>5.1109009305946529E-2</v>
      </c>
      <c r="H14" s="21">
        <v>4.6947347880632151E-2</v>
      </c>
      <c r="I14" s="21">
        <v>9.2939709662459791E-2</v>
      </c>
      <c r="J14" s="22">
        <f t="shared" si="1"/>
        <v>5.1776092481477881E-2</v>
      </c>
      <c r="K14" s="22">
        <f t="shared" si="2"/>
        <v>9.9336204849864315E-2</v>
      </c>
      <c r="L14" s="23">
        <f t="shared" si="3"/>
        <v>0.19348897885257502</v>
      </c>
      <c r="M14" s="4"/>
      <c r="N14" t="s">
        <v>278</v>
      </c>
      <c r="O14" s="5">
        <v>0.30365667086880421</v>
      </c>
      <c r="P14" s="71">
        <v>0.26929276031103377</v>
      </c>
    </row>
    <row r="15" spans="1:16" x14ac:dyDescent="0.25">
      <c r="A15" s="17"/>
      <c r="B15" s="55">
        <v>12</v>
      </c>
      <c r="C15" s="19" t="s">
        <v>269</v>
      </c>
      <c r="D15" s="20">
        <v>1.242696</v>
      </c>
      <c r="E15" s="21">
        <v>1.7168480000000002</v>
      </c>
      <c r="F15" s="21">
        <f t="shared" si="0"/>
        <v>0.30500600172672421</v>
      </c>
      <c r="G15" s="21">
        <v>0.26786700123921037</v>
      </c>
      <c r="H15" s="21">
        <v>5.4787498665973544E-3</v>
      </c>
      <c r="I15" s="21">
        <v>3.1660250620916486E-2</v>
      </c>
      <c r="J15" s="22">
        <f t="shared" si="1"/>
        <v>0.15602254901960474</v>
      </c>
      <c r="K15" s="22">
        <f t="shared" si="2"/>
        <v>0.15921371670981221</v>
      </c>
      <c r="L15" s="23">
        <f t="shared" si="3"/>
        <v>0.17765463321547637</v>
      </c>
      <c r="M15" s="4"/>
      <c r="N15" t="s">
        <v>267</v>
      </c>
      <c r="O15" s="5">
        <v>0.19099606684903847</v>
      </c>
      <c r="P15" s="71">
        <v>0.19348897885257502</v>
      </c>
    </row>
    <row r="16" spans="1:16" x14ac:dyDescent="0.25">
      <c r="A16" s="17"/>
      <c r="B16" s="55">
        <v>13</v>
      </c>
      <c r="C16" s="19" t="s">
        <v>270</v>
      </c>
      <c r="D16" s="20">
        <v>1.1309170000000002</v>
      </c>
      <c r="E16" s="21">
        <v>2.2864080000000002</v>
      </c>
      <c r="F16" s="21">
        <f t="shared" si="0"/>
        <v>0.72267476745764725</v>
      </c>
      <c r="G16" s="21">
        <v>0.64098182559246197</v>
      </c>
      <c r="H16" s="21">
        <v>3.650362094049342E-2</v>
      </c>
      <c r="I16" s="21">
        <v>4.5189320924691856E-2</v>
      </c>
      <c r="J16" s="22">
        <f t="shared" si="1"/>
        <v>0.28034446415183201</v>
      </c>
      <c r="K16" s="22">
        <f t="shared" si="2"/>
        <v>0.29630995278749694</v>
      </c>
      <c r="L16" s="23">
        <f t="shared" si="3"/>
        <v>0.31607428221806744</v>
      </c>
      <c r="M16" s="4"/>
      <c r="N16" t="s">
        <v>258</v>
      </c>
      <c r="O16" s="5">
        <v>0.17768066013377393</v>
      </c>
      <c r="P16" s="71">
        <v>0.17963599797169585</v>
      </c>
    </row>
    <row r="17" spans="1:16" x14ac:dyDescent="0.25">
      <c r="A17" s="17"/>
      <c r="B17" s="55">
        <v>14</v>
      </c>
      <c r="C17" s="19" t="s">
        <v>271</v>
      </c>
      <c r="D17" s="20">
        <v>1.1934629999999997</v>
      </c>
      <c r="E17" s="21">
        <v>1.1934629999999999</v>
      </c>
      <c r="F17" s="21">
        <f t="shared" si="0"/>
        <v>0.18892177562520374</v>
      </c>
      <c r="G17" s="21">
        <v>7.9528204398229718E-2</v>
      </c>
      <c r="H17" s="21">
        <v>4.5014722054474987E-2</v>
      </c>
      <c r="I17" s="21">
        <v>6.4378849172499031E-2</v>
      </c>
      <c r="J17" s="22">
        <f t="shared" si="1"/>
        <v>6.6636506031799658E-2</v>
      </c>
      <c r="K17" s="22">
        <f t="shared" si="2"/>
        <v>0.10435424177599532</v>
      </c>
      <c r="L17" s="23">
        <f t="shared" si="3"/>
        <v>0.15829713667302944</v>
      </c>
      <c r="M17" s="4"/>
      <c r="N17" t="s">
        <v>269</v>
      </c>
      <c r="O17" s="5">
        <v>0.30500600172672421</v>
      </c>
      <c r="P17" s="71">
        <v>0.17765463321547637</v>
      </c>
    </row>
    <row r="18" spans="1:16" x14ac:dyDescent="0.25">
      <c r="A18" s="17"/>
      <c r="B18" s="55">
        <v>15</v>
      </c>
      <c r="C18" s="19" t="s">
        <v>272</v>
      </c>
      <c r="D18" s="20">
        <v>7.2658620000000003</v>
      </c>
      <c r="E18" s="21">
        <v>11.357164000000001</v>
      </c>
      <c r="F18" s="21">
        <f t="shared" si="0"/>
        <v>1.8016981434702757</v>
      </c>
      <c r="G18" s="21">
        <v>0.62655506140436046</v>
      </c>
      <c r="H18" s="21">
        <v>0.36990060282550985</v>
      </c>
      <c r="I18" s="21">
        <v>0.80524247924040537</v>
      </c>
      <c r="J18" s="22">
        <f t="shared" si="1"/>
        <v>5.516826748335768E-2</v>
      </c>
      <c r="K18" s="22">
        <f t="shared" si="2"/>
        <v>8.773807124999429E-2</v>
      </c>
      <c r="L18" s="23">
        <f t="shared" si="3"/>
        <v>0.15863979277487544</v>
      </c>
      <c r="M18" s="4"/>
      <c r="N18" t="s">
        <v>272</v>
      </c>
      <c r="O18" s="5">
        <v>1.8016981434702757</v>
      </c>
      <c r="P18" s="71">
        <v>0.15863979277487544</v>
      </c>
    </row>
    <row r="19" spans="1:16" x14ac:dyDescent="0.25">
      <c r="A19" s="17"/>
      <c r="B19" s="55">
        <v>16</v>
      </c>
      <c r="C19" s="19" t="s">
        <v>273</v>
      </c>
      <c r="D19" s="20">
        <v>0.66567100000000012</v>
      </c>
      <c r="E19" s="21">
        <v>1.45312</v>
      </c>
      <c r="F19" s="21">
        <f t="shared" si="0"/>
        <v>0.46005177026381716</v>
      </c>
      <c r="G19" s="21">
        <v>0.32286660117097199</v>
      </c>
      <c r="H19" s="21">
        <v>3.9863729383796453E-2</v>
      </c>
      <c r="I19" s="21">
        <v>9.7321439709048718E-2</v>
      </c>
      <c r="J19" s="22">
        <f t="shared" si="1"/>
        <v>0.22218853306744935</v>
      </c>
      <c r="K19" s="22">
        <f t="shared" si="2"/>
        <v>0.24962173155332557</v>
      </c>
      <c r="L19" s="23">
        <f t="shared" si="3"/>
        <v>0.31659585599524964</v>
      </c>
      <c r="M19" s="4"/>
      <c r="N19" t="s">
        <v>271</v>
      </c>
      <c r="O19" s="5">
        <v>0.18892177562520374</v>
      </c>
      <c r="P19" s="71">
        <v>0.15829713667302944</v>
      </c>
    </row>
    <row r="20" spans="1:16" x14ac:dyDescent="0.25">
      <c r="A20" s="17"/>
      <c r="B20" s="55">
        <v>17</v>
      </c>
      <c r="C20" s="19" t="s">
        <v>274</v>
      </c>
      <c r="D20" s="20">
        <v>0.49283800000000005</v>
      </c>
      <c r="E20" s="21">
        <v>0.492838</v>
      </c>
      <c r="F20" s="21">
        <f t="shared" si="0"/>
        <v>5.8521760103758425E-2</v>
      </c>
      <c r="G20" s="21">
        <v>0</v>
      </c>
      <c r="H20" s="21">
        <v>1.1634999769739807E-2</v>
      </c>
      <c r="I20" s="21">
        <v>4.6886760334018618E-2</v>
      </c>
      <c r="J20" s="22">
        <f t="shared" si="1"/>
        <v>0</v>
      </c>
      <c r="K20" s="22">
        <f t="shared" si="2"/>
        <v>2.3608162864348543E-2</v>
      </c>
      <c r="L20" s="23">
        <f t="shared" si="3"/>
        <v>0.1187444152109992</v>
      </c>
      <c r="M20" s="4"/>
      <c r="N20" t="s">
        <v>282</v>
      </c>
      <c r="O20" s="5">
        <v>0.14670757909334498</v>
      </c>
      <c r="P20" s="71">
        <v>0.13780833053254482</v>
      </c>
    </row>
    <row r="21" spans="1:16" x14ac:dyDescent="0.25">
      <c r="A21" s="17"/>
      <c r="B21" s="55">
        <v>18</v>
      </c>
      <c r="C21" s="19" t="s">
        <v>275</v>
      </c>
      <c r="D21" s="20">
        <v>0.75140000000000007</v>
      </c>
      <c r="E21" s="21">
        <v>1.1324749999999999</v>
      </c>
      <c r="F21" s="21">
        <f t="shared" si="0"/>
        <v>0.37379079242964508</v>
      </c>
      <c r="G21" s="21">
        <v>0.24042340135201812</v>
      </c>
      <c r="H21" s="21">
        <v>3.5732300137169659E-2</v>
      </c>
      <c r="I21" s="21">
        <v>9.7635090940457303E-2</v>
      </c>
      <c r="J21" s="22">
        <f t="shared" si="1"/>
        <v>0.21229908064373884</v>
      </c>
      <c r="K21" s="22">
        <f t="shared" si="2"/>
        <v>0.24385147706500171</v>
      </c>
      <c r="L21" s="23">
        <f t="shared" si="3"/>
        <v>0.33006538107211647</v>
      </c>
      <c r="M21" s="4"/>
      <c r="N21" t="s">
        <v>260</v>
      </c>
      <c r="O21" s="5">
        <v>0.12798213919450063</v>
      </c>
      <c r="P21" s="71">
        <v>0.13500382303433967</v>
      </c>
    </row>
    <row r="22" spans="1:16" x14ac:dyDescent="0.25">
      <c r="A22" s="17"/>
      <c r="B22" s="55">
        <v>19</v>
      </c>
      <c r="C22" s="19" t="s">
        <v>276</v>
      </c>
      <c r="D22" s="20">
        <v>0</v>
      </c>
      <c r="E22" s="21">
        <v>0.319351</v>
      </c>
      <c r="F22" s="21">
        <f t="shared" si="0"/>
        <v>0.1119700912386179</v>
      </c>
      <c r="G22" s="21">
        <v>0.10000000149011612</v>
      </c>
      <c r="H22" s="21">
        <v>0</v>
      </c>
      <c r="I22" s="21">
        <v>1.1970089748501778E-2</v>
      </c>
      <c r="J22" s="22">
        <f t="shared" si="1"/>
        <v>0.31313508174427551</v>
      </c>
      <c r="K22" s="22">
        <f t="shared" si="2"/>
        <v>0.31313508174427551</v>
      </c>
      <c r="L22" s="23">
        <f t="shared" si="3"/>
        <v>0.35061763150457614</v>
      </c>
      <c r="M22" s="4"/>
      <c r="N22" t="s">
        <v>274</v>
      </c>
      <c r="O22" s="5">
        <v>5.8521760103758425E-2</v>
      </c>
      <c r="P22" s="71">
        <v>0.1187444152109992</v>
      </c>
    </row>
    <row r="23" spans="1:16" x14ac:dyDescent="0.25">
      <c r="A23" s="17"/>
      <c r="B23" s="55">
        <v>20</v>
      </c>
      <c r="C23" s="19" t="s">
        <v>277</v>
      </c>
      <c r="D23" s="20">
        <v>0.62456999999999985</v>
      </c>
      <c r="E23" s="21">
        <v>0.62456999999999985</v>
      </c>
      <c r="F23" s="21">
        <f t="shared" si="0"/>
        <v>7.0763101066404488E-2</v>
      </c>
      <c r="G23" s="21">
        <v>0</v>
      </c>
      <c r="H23" s="21">
        <v>1.6084400398540311E-2</v>
      </c>
      <c r="I23" s="21">
        <v>5.4678700667864177E-2</v>
      </c>
      <c r="J23" s="22">
        <f t="shared" si="1"/>
        <v>0</v>
      </c>
      <c r="K23" s="22">
        <f t="shared" si="2"/>
        <v>2.5752758535536952E-2</v>
      </c>
      <c r="L23" s="23">
        <f t="shared" si="3"/>
        <v>0.113298911357261</v>
      </c>
      <c r="M23" s="4"/>
      <c r="N23" t="s">
        <v>277</v>
      </c>
      <c r="O23" s="5">
        <v>7.0763101066404488E-2</v>
      </c>
      <c r="P23" s="71">
        <v>0.113298911357261</v>
      </c>
    </row>
    <row r="24" spans="1:16" x14ac:dyDescent="0.25">
      <c r="A24" s="17"/>
      <c r="B24" s="55">
        <v>21</v>
      </c>
      <c r="C24" s="19" t="s">
        <v>278</v>
      </c>
      <c r="D24" s="20">
        <v>0.56760800000000011</v>
      </c>
      <c r="E24" s="21">
        <v>1.1276080000000002</v>
      </c>
      <c r="F24" s="21">
        <f t="shared" si="0"/>
        <v>0.30365667086880421</v>
      </c>
      <c r="G24" s="21">
        <v>0.2800000011920929</v>
      </c>
      <c r="H24" s="21">
        <v>0</v>
      </c>
      <c r="I24" s="21">
        <v>2.3656669676711317E-2</v>
      </c>
      <c r="J24" s="22">
        <f t="shared" si="1"/>
        <v>0.2483132446666686</v>
      </c>
      <c r="K24" s="22">
        <f t="shared" si="2"/>
        <v>0.2483132446666686</v>
      </c>
      <c r="L24" s="23">
        <f t="shared" si="3"/>
        <v>0.26929276031103377</v>
      </c>
      <c r="M24" s="4"/>
      <c r="N24" t="s">
        <v>261</v>
      </c>
      <c r="O24" s="5">
        <v>0.13716851153731113</v>
      </c>
      <c r="P24" s="71">
        <v>0.11164528331798627</v>
      </c>
    </row>
    <row r="25" spans="1:16" x14ac:dyDescent="0.25">
      <c r="A25" s="17"/>
      <c r="B25" s="55">
        <v>22</v>
      </c>
      <c r="C25" s="19" t="s">
        <v>279</v>
      </c>
      <c r="D25" s="20">
        <v>1.062316</v>
      </c>
      <c r="E25" s="21">
        <v>2.9721579999999999</v>
      </c>
      <c r="F25" s="21">
        <f t="shared" si="0"/>
        <v>1.1645914116379572</v>
      </c>
      <c r="G25" s="21">
        <v>0.87387198209762573</v>
      </c>
      <c r="H25" s="21">
        <v>4.2473000125028193E-2</v>
      </c>
      <c r="I25" s="21">
        <v>0.24824642941530328</v>
      </c>
      <c r="J25" s="22">
        <f t="shared" si="1"/>
        <v>0.29401935633893816</v>
      </c>
      <c r="K25" s="22">
        <f t="shared" si="2"/>
        <v>0.30830964646652498</v>
      </c>
      <c r="L25" s="23">
        <f t="shared" si="3"/>
        <v>0.39183361437647568</v>
      </c>
      <c r="M25" s="4"/>
      <c r="N25" t="s">
        <v>280</v>
      </c>
      <c r="O25" s="5">
        <v>7.8520708921132609E-2</v>
      </c>
      <c r="P25" s="71">
        <v>9.5752875085981209E-2</v>
      </c>
    </row>
    <row r="26" spans="1:16" x14ac:dyDescent="0.25">
      <c r="A26" s="17"/>
      <c r="B26" s="55">
        <v>23</v>
      </c>
      <c r="C26" s="19" t="s">
        <v>280</v>
      </c>
      <c r="D26" s="20">
        <v>0.78710500000000005</v>
      </c>
      <c r="E26" s="21">
        <v>0.82003500000000007</v>
      </c>
      <c r="F26" s="21">
        <f t="shared" si="0"/>
        <v>7.8520708921132609E-2</v>
      </c>
      <c r="G26" s="21">
        <v>0</v>
      </c>
      <c r="H26" s="21">
        <v>2.1539999288506806E-2</v>
      </c>
      <c r="I26" s="21">
        <v>5.6980709632625803E-2</v>
      </c>
      <c r="J26" s="22">
        <f t="shared" si="1"/>
        <v>0</v>
      </c>
      <c r="K26" s="22">
        <f t="shared" si="2"/>
        <v>2.6267170655529099E-2</v>
      </c>
      <c r="L26" s="23">
        <f t="shared" si="3"/>
        <v>9.5752875085981209E-2</v>
      </c>
      <c r="M26" s="4"/>
      <c r="N26" t="s">
        <v>259</v>
      </c>
      <c r="O26" s="5">
        <v>8.6977228638716042E-2</v>
      </c>
      <c r="P26" s="71">
        <v>8.9947846207567156E-2</v>
      </c>
    </row>
    <row r="27" spans="1:16" ht="15.75" thickBot="1" x14ac:dyDescent="0.3">
      <c r="A27" s="24"/>
      <c r="B27" s="56">
        <v>25</v>
      </c>
      <c r="C27" s="26" t="s">
        <v>282</v>
      </c>
      <c r="D27" s="27">
        <v>0.96303100000000008</v>
      </c>
      <c r="E27" s="28">
        <v>1.0645770000000001</v>
      </c>
      <c r="F27" s="28">
        <f t="shared" si="0"/>
        <v>0.14670757909334498</v>
      </c>
      <c r="G27" s="28">
        <v>9.1066498498548754E-3</v>
      </c>
      <c r="H27" s="28">
        <v>4.1247539455071092E-2</v>
      </c>
      <c r="I27" s="28">
        <v>9.6353389788419008E-2</v>
      </c>
      <c r="J27" s="29">
        <f t="shared" si="1"/>
        <v>8.5542425299953637E-3</v>
      </c>
      <c r="K27" s="29">
        <f t="shared" si="2"/>
        <v>4.7299715572406656E-2</v>
      </c>
      <c r="L27" s="30">
        <f t="shared" si="3"/>
        <v>0.13780833053254482</v>
      </c>
      <c r="M27" s="4"/>
      <c r="N27" t="s">
        <v>264</v>
      </c>
      <c r="O27" s="5">
        <v>0.17008255101973191</v>
      </c>
      <c r="P27" s="71">
        <v>8.6432624685744724E-2</v>
      </c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workbookViewId="0">
      <selection activeCell="A18" sqref="A18:D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51</v>
      </c>
      <c r="B1" s="49" t="s">
        <v>33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859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28.384373999999998</v>
      </c>
      <c r="E6" s="14">
        <v>37.319375999999991</v>
      </c>
      <c r="F6" s="14">
        <v>8.3928555587626761</v>
      </c>
      <c r="G6" s="14">
        <v>5.0570141710632015</v>
      </c>
      <c r="H6" s="14">
        <v>1.0661164008852211</v>
      </c>
      <c r="I6" s="14">
        <v>2.2697249868142535</v>
      </c>
      <c r="J6" s="15">
        <v>0.13550639675923848</v>
      </c>
      <c r="K6" s="15">
        <v>0.16407376618377606</v>
      </c>
      <c r="L6" s="16">
        <v>0.22489270878384135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28.384374000000001</v>
      </c>
      <c r="E7" s="38">
        <f ca="1">SUM(E8:OFFSET(E6,MATCH("PROYECTOS",$A$8:$A$50,0),0))</f>
        <v>35.594043999999997</v>
      </c>
      <c r="F7" s="38">
        <f ca="1">SUM(F8:OFFSET(F6,MATCH("PROYECTOS",$A$8:$A$50,0),0))</f>
        <v>7.8100482341687893</v>
      </c>
      <c r="G7" s="38">
        <f ca="1">SUM(G8:OFFSET(G6,MATCH("PROYECTOS",$A$8:$A$50,0),0))</f>
        <v>4.6241977382742334</v>
      </c>
      <c r="H7" s="38">
        <f ca="1">SUM(H8:OFFSET(H6,MATCH("PROYECTOS",$A$8:$A$50,0),0))</f>
        <v>1.0328574607920018</v>
      </c>
      <c r="I7" s="38">
        <f ca="1">SUM(I8:OFFSET(I6,MATCH("PROYECTOS",$A$8:$A$50,0),0))</f>
        <v>2.1529930351025541</v>
      </c>
      <c r="J7" s="39">
        <f ca="1">IFERROR(G7/E7,0)</f>
        <v>0.12991493010106506</v>
      </c>
      <c r="K7" s="39">
        <f ca="1">IFERROR(SUM(G7,H7)/E7,0)</f>
        <v>0.15893263488313483</v>
      </c>
      <c r="L7" s="40">
        <f ca="1">IFERROR(SUM(G7,H7,I7)/E7,0)</f>
        <v>0.21942008708447935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6.4303369999999997</v>
      </c>
      <c r="E8" s="21">
        <v>9.0137750000000025</v>
      </c>
      <c r="F8" s="21">
        <f t="shared" ref="F8:F10" si="0">SUM(G8,H8,I8)</f>
        <v>4.858296117901773</v>
      </c>
      <c r="G8" s="21">
        <v>4.0292836619482841</v>
      </c>
      <c r="H8" s="21">
        <v>0.25721352068285341</v>
      </c>
      <c r="I8" s="21">
        <v>0.57179893527063541</v>
      </c>
      <c r="J8" s="22">
        <f t="shared" ref="J8:J11" si="1">IFERROR(G8/E8,0)</f>
        <v>0.44701400489232124</v>
      </c>
      <c r="K8" s="22">
        <f t="shared" ref="K8:K11" si="2">IFERROR(SUM(G8,H8)/E8,0)</f>
        <v>0.47554960963981641</v>
      </c>
      <c r="L8" s="23">
        <f t="shared" ref="L8:L11" si="3">IFERROR(SUM(G8,H8,I8)/E8,0)</f>
        <v>0.53898573216014067</v>
      </c>
      <c r="M8" s="4"/>
    </row>
    <row r="9" spans="1:13" ht="38.25" x14ac:dyDescent="0.25">
      <c r="A9" s="17"/>
      <c r="B9" s="19">
        <v>3000712</v>
      </c>
      <c r="C9" s="19" t="s">
        <v>861</v>
      </c>
      <c r="D9" s="20">
        <v>15.235234</v>
      </c>
      <c r="E9" s="21">
        <v>19.648224999999996</v>
      </c>
      <c r="F9" s="21">
        <f t="shared" si="0"/>
        <v>1.8787390425713966</v>
      </c>
      <c r="G9" s="21">
        <v>0.181806825887179</v>
      </c>
      <c r="H9" s="21">
        <v>0.52556202826235676</v>
      </c>
      <c r="I9" s="21">
        <v>1.1713701884218608</v>
      </c>
      <c r="J9" s="22">
        <f t="shared" si="1"/>
        <v>9.2530916094038535E-3</v>
      </c>
      <c r="K9" s="22">
        <f t="shared" si="2"/>
        <v>3.6001667028422966E-2</v>
      </c>
      <c r="L9" s="23">
        <f t="shared" si="3"/>
        <v>9.5618766711567937E-2</v>
      </c>
      <c r="M9" s="4"/>
    </row>
    <row r="10" spans="1:13" ht="25.5" x14ac:dyDescent="0.25">
      <c r="A10" s="17"/>
      <c r="B10" s="19">
        <v>3000713</v>
      </c>
      <c r="C10" s="19" t="s">
        <v>862</v>
      </c>
      <c r="D10" s="20">
        <v>6.7188029999999994</v>
      </c>
      <c r="E10" s="21">
        <v>6.9320439999999994</v>
      </c>
      <c r="F10" s="21">
        <f t="shared" si="0"/>
        <v>1.0730130736956198</v>
      </c>
      <c r="G10" s="21">
        <v>0.41310725043877028</v>
      </c>
      <c r="H10" s="21">
        <v>0.25008191184679163</v>
      </c>
      <c r="I10" s="21">
        <v>0.40982391141005792</v>
      </c>
      <c r="J10" s="22">
        <f t="shared" si="1"/>
        <v>5.9593858671233235E-2</v>
      </c>
      <c r="K10" s="22">
        <f t="shared" si="2"/>
        <v>9.5670073976097378E-2</v>
      </c>
      <c r="L10" s="23">
        <f t="shared" si="3"/>
        <v>0.15479028605352474</v>
      </c>
      <c r="M10" s="4"/>
    </row>
    <row r="11" spans="1:13" ht="15.75" thickBot="1" x14ac:dyDescent="0.3">
      <c r="A11" s="41" t="s">
        <v>302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1.7253319999999945</v>
      </c>
      <c r="F11" s="45">
        <f t="shared" ca="1" si="4"/>
        <v>0.58280732459388673</v>
      </c>
      <c r="G11" s="45">
        <f t="shared" ca="1" si="4"/>
        <v>0.43281643278896809</v>
      </c>
      <c r="H11" s="45">
        <f t="shared" ca="1" si="4"/>
        <v>3.325894009321928E-2</v>
      </c>
      <c r="I11" s="45">
        <f t="shared" ca="1" si="4"/>
        <v>0.11673195171169937</v>
      </c>
      <c r="J11" s="46">
        <f t="shared" ca="1" si="1"/>
        <v>0.25085979555759091</v>
      </c>
      <c r="K11" s="46">
        <f t="shared" ca="1" si="2"/>
        <v>0.27013663044688724</v>
      </c>
      <c r="L11" s="47">
        <f t="shared" ca="1" si="3"/>
        <v>0.33779430544027966</v>
      </c>
      <c r="M11" s="4"/>
    </row>
    <row r="12" spans="1:13" ht="15.75" thickBot="1" x14ac:dyDescent="0.3"/>
    <row r="13" spans="1:13" ht="15.75" thickBot="1" x14ac:dyDescent="0.3">
      <c r="A13" s="89" t="s">
        <v>324</v>
      </c>
      <c r="B13" s="90"/>
      <c r="C13" s="90"/>
      <c r="D13" s="91"/>
    </row>
    <row r="14" spans="1:13" ht="15.75" thickBot="1" x14ac:dyDescent="0.3">
      <c r="A14" s="1" t="s">
        <v>876</v>
      </c>
    </row>
    <row r="15" spans="1:13" ht="45" customHeight="1" x14ac:dyDescent="0.25">
      <c r="A15" s="82" t="s">
        <v>326</v>
      </c>
      <c r="B15" s="83"/>
      <c r="C15" s="83"/>
      <c r="D15" s="94" t="s">
        <v>327</v>
      </c>
    </row>
    <row r="16" spans="1:13" ht="15.75" thickBot="1" x14ac:dyDescent="0.3">
      <c r="A16" s="92"/>
      <c r="B16" s="93"/>
      <c r="C16" s="93"/>
      <c r="D16" s="95"/>
    </row>
    <row r="17" spans="1:4" ht="38.25" x14ac:dyDescent="0.25">
      <c r="A17" s="17"/>
      <c r="B17" s="19">
        <v>3000712</v>
      </c>
      <c r="C17" s="19" t="s">
        <v>861</v>
      </c>
      <c r="D17" s="23">
        <v>9.5618766711567937E-2</v>
      </c>
    </row>
    <row r="18" spans="1:4" ht="26.25" thickBot="1" x14ac:dyDescent="0.3">
      <c r="A18" s="24"/>
      <c r="B18" s="26">
        <v>3000713</v>
      </c>
      <c r="C18" s="26" t="s">
        <v>862</v>
      </c>
      <c r="D18" s="30">
        <v>0.15479028605352474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0"/>
  <sheetViews>
    <sheetView workbookViewId="0">
      <selection activeCell="A20" sqref="A20:XFD2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51</v>
      </c>
      <c r="B1" s="49" t="s">
        <v>33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860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28.384373999999998</v>
      </c>
      <c r="I6" s="14">
        <v>37.319375999999991</v>
      </c>
      <c r="J6" s="14">
        <v>8.3928555587626761</v>
      </c>
      <c r="K6" s="14">
        <v>5.0570141710632015</v>
      </c>
      <c r="L6" s="14">
        <v>1.0661164008852211</v>
      </c>
      <c r="M6" s="14">
        <v>2.2697249868142535</v>
      </c>
      <c r="N6" s="15">
        <v>0.13550639675923848</v>
      </c>
      <c r="O6" s="15">
        <v>0.16407376618377606</v>
      </c>
      <c r="P6" s="16">
        <v>0.22489270878384135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SUM(H8:OFFSET(H6,MATCH("PROYECTOS",$A$8:$A$39,0),0))</f>
        <v>28.384374000000001</v>
      </c>
      <c r="I7" s="38">
        <f ca="1">SUM(I8:OFFSET(I6,MATCH("PROYECTOS",$A$8:$A$39,0),0))</f>
        <v>35.594043999999997</v>
      </c>
      <c r="J7" s="38">
        <f ca="1">SUM(J8:OFFSET(J6,MATCH("PROYECTOS",$A$8:$A$39,0),0))</f>
        <v>7.8100482341687893</v>
      </c>
      <c r="K7" s="38">
        <f ca="1">SUM(K8:OFFSET(K6,MATCH("PROYECTOS",$A$8:$A$39,0),0))</f>
        <v>4.6241977382742334</v>
      </c>
      <c r="L7" s="38">
        <f ca="1">SUM(L8:OFFSET(L6,MATCH("PROYECTOS",$A$8:$A$39,0),0))</f>
        <v>1.0328574607920018</v>
      </c>
      <c r="M7" s="38">
        <f ca="1">SUM(M8:OFFSET(M6,MATCH("PROYECTOS",$A$8:$A$39,0),0))</f>
        <v>2.1529930351025541</v>
      </c>
      <c r="N7" s="39">
        <f ca="1">IFERROR(K7/I7,0)</f>
        <v>0.12991493010106506</v>
      </c>
      <c r="O7" s="39">
        <f ca="1">IFERROR(SUM(K7,L7)/I7,0)</f>
        <v>0.15893263488313483</v>
      </c>
      <c r="P7" s="40">
        <f ca="1">IFERROR(SUM(K7,L7,M7)/I7,0)</f>
        <v>0.21942008708447935</v>
      </c>
      <c r="Q7" s="64"/>
      <c r="R7" s="38"/>
      <c r="S7" s="40"/>
    </row>
    <row r="8" spans="1:19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1</v>
      </c>
      <c r="G8" s="19" t="s">
        <v>539</v>
      </c>
      <c r="H8" s="20">
        <v>2.8527279999999995</v>
      </c>
      <c r="I8" s="21">
        <v>5.4361660000000009</v>
      </c>
      <c r="J8" s="21">
        <f t="shared" ref="J8:J19" si="0">SUM(K8,L8,M8)</f>
        <v>1.2875471703409858</v>
      </c>
      <c r="K8" s="21">
        <v>0.45853471438749693</v>
      </c>
      <c r="L8" s="21">
        <v>0.25721352068285341</v>
      </c>
      <c r="M8" s="21">
        <v>0.57179893527063541</v>
      </c>
      <c r="N8" s="22">
        <f t="shared" ref="N8:N20" si="1">IFERROR(K8/I8,0)</f>
        <v>8.4348916936586721E-2</v>
      </c>
      <c r="O8" s="22">
        <f t="shared" ref="O8:O20" si="2">IFERROR(SUM(K8,L8)/I8,0)</f>
        <v>0.13166416093076447</v>
      </c>
      <c r="P8" s="23">
        <f t="shared" ref="P8:P20" si="3">IFERROR(SUM(K8,L8,M8)/I8,0)</f>
        <v>0.23684839100590113</v>
      </c>
      <c r="Q8" s="70">
        <v>10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5001253</v>
      </c>
      <c r="C9" s="19" t="s">
        <v>863</v>
      </c>
      <c r="D9" s="68">
        <v>3000001</v>
      </c>
      <c r="E9" s="19" t="s">
        <v>284</v>
      </c>
      <c r="F9" s="69">
        <v>177</v>
      </c>
      <c r="G9" s="19" t="s">
        <v>874</v>
      </c>
      <c r="H9" s="20">
        <v>0.88073199999999996</v>
      </c>
      <c r="I9" s="21">
        <v>0.88073199999999996</v>
      </c>
      <c r="J9" s="21">
        <f t="shared" si="0"/>
        <v>0.87387198209762573</v>
      </c>
      <c r="K9" s="21">
        <v>0.87387198209762573</v>
      </c>
      <c r="L9" s="21">
        <v>0</v>
      </c>
      <c r="M9" s="21">
        <v>0</v>
      </c>
      <c r="N9" s="22">
        <f t="shared" si="1"/>
        <v>0.9922110041393134</v>
      </c>
      <c r="O9" s="22">
        <f t="shared" si="2"/>
        <v>0.9922110041393134</v>
      </c>
      <c r="P9" s="23">
        <f t="shared" si="3"/>
        <v>0.9922110041393134</v>
      </c>
      <c r="Q9" s="70">
        <v>0</v>
      </c>
      <c r="R9" s="21">
        <v>0</v>
      </c>
      <c r="S9" s="23">
        <f t="shared" ref="S9:S19" si="4">IFERROR(R9/Q9,0)</f>
        <v>0</v>
      </c>
    </row>
    <row r="10" spans="1:19" ht="25.5" x14ac:dyDescent="0.25">
      <c r="A10" s="17"/>
      <c r="B10" s="19">
        <v>5001254</v>
      </c>
      <c r="C10" s="19" t="s">
        <v>864</v>
      </c>
      <c r="D10" s="68">
        <v>3000001</v>
      </c>
      <c r="E10" s="19" t="s">
        <v>284</v>
      </c>
      <c r="F10" s="69">
        <v>177</v>
      </c>
      <c r="G10" s="19" t="s">
        <v>874</v>
      </c>
      <c r="H10" s="20">
        <v>2.6968770000000002</v>
      </c>
      <c r="I10" s="21">
        <v>2.6968770000000002</v>
      </c>
      <c r="J10" s="21">
        <f t="shared" si="0"/>
        <v>2.6968769654631615</v>
      </c>
      <c r="K10" s="21">
        <v>2.6968769654631615</v>
      </c>
      <c r="L10" s="21">
        <v>0</v>
      </c>
      <c r="M10" s="21">
        <v>0</v>
      </c>
      <c r="N10" s="22">
        <f t="shared" si="1"/>
        <v>0.9999999871937657</v>
      </c>
      <c r="O10" s="22">
        <f t="shared" si="2"/>
        <v>0.9999999871937657</v>
      </c>
      <c r="P10" s="23">
        <f t="shared" si="3"/>
        <v>0.9999999871937657</v>
      </c>
      <c r="Q10" s="70">
        <v>18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5004099</v>
      </c>
      <c r="C11" s="19" t="s">
        <v>865</v>
      </c>
      <c r="D11" s="68">
        <v>3000712</v>
      </c>
      <c r="E11" s="19" t="s">
        <v>861</v>
      </c>
      <c r="F11" s="69">
        <v>87</v>
      </c>
      <c r="G11" s="19" t="s">
        <v>403</v>
      </c>
      <c r="H11" s="20">
        <v>1.2697350000000001</v>
      </c>
      <c r="I11" s="21">
        <v>1.4237919999999999</v>
      </c>
      <c r="J11" s="21">
        <f t="shared" si="0"/>
        <v>0.26649765312322415</v>
      </c>
      <c r="K11" s="21">
        <v>0.10363769589457661</v>
      </c>
      <c r="L11" s="21">
        <v>7.9368800885276869E-2</v>
      </c>
      <c r="M11" s="21">
        <v>8.3491156343370676E-2</v>
      </c>
      <c r="N11" s="22">
        <f t="shared" si="1"/>
        <v>7.2789913059334937E-2</v>
      </c>
      <c r="O11" s="22">
        <f t="shared" si="2"/>
        <v>0.12853457301337098</v>
      </c>
      <c r="P11" s="23">
        <f t="shared" si="3"/>
        <v>0.18717456842237079</v>
      </c>
      <c r="Q11" s="70">
        <v>0</v>
      </c>
      <c r="R11" s="21">
        <v>0</v>
      </c>
      <c r="S11" s="23">
        <f t="shared" si="4"/>
        <v>0</v>
      </c>
    </row>
    <row r="12" spans="1:19" ht="51" x14ac:dyDescent="0.25">
      <c r="A12" s="17"/>
      <c r="B12" s="19">
        <v>5004102</v>
      </c>
      <c r="C12" s="19" t="s">
        <v>866</v>
      </c>
      <c r="D12" s="68">
        <v>3000713</v>
      </c>
      <c r="E12" s="19" t="s">
        <v>862</v>
      </c>
      <c r="F12" s="69">
        <v>87</v>
      </c>
      <c r="G12" s="19" t="s">
        <v>403</v>
      </c>
      <c r="H12" s="20">
        <v>5.8688030000000007</v>
      </c>
      <c r="I12" s="21">
        <v>6.0820439999999998</v>
      </c>
      <c r="J12" s="21">
        <f t="shared" si="0"/>
        <v>0.98065454186144052</v>
      </c>
      <c r="K12" s="21">
        <v>0.36980660000699572</v>
      </c>
      <c r="L12" s="21">
        <v>0.22566393053421052</v>
      </c>
      <c r="M12" s="21">
        <v>0.38518401132023428</v>
      </c>
      <c r="N12" s="22">
        <f t="shared" si="1"/>
        <v>6.0803012935617656E-2</v>
      </c>
      <c r="O12" s="22">
        <f t="shared" si="2"/>
        <v>9.7906317438875193E-2</v>
      </c>
      <c r="P12" s="23">
        <f t="shared" si="3"/>
        <v>0.16123765988234229</v>
      </c>
      <c r="Q12" s="70">
        <v>2488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5004103</v>
      </c>
      <c r="C13" s="19" t="s">
        <v>867</v>
      </c>
      <c r="D13" s="68">
        <v>3000713</v>
      </c>
      <c r="E13" s="19" t="s">
        <v>862</v>
      </c>
      <c r="F13" s="69">
        <v>87</v>
      </c>
      <c r="G13" s="19" t="s">
        <v>403</v>
      </c>
      <c r="H13" s="20">
        <v>0.39999999999999997</v>
      </c>
      <c r="I13" s="21">
        <v>0.39999999999999997</v>
      </c>
      <c r="J13" s="21">
        <f t="shared" si="0"/>
        <v>8.3119451737729833E-2</v>
      </c>
      <c r="K13" s="21">
        <v>4.3300650431774557E-2</v>
      </c>
      <c r="L13" s="21">
        <v>1.9945321197155863E-2</v>
      </c>
      <c r="M13" s="21">
        <v>1.9873480108799413E-2</v>
      </c>
      <c r="N13" s="22">
        <f t="shared" si="1"/>
        <v>0.10825162607943641</v>
      </c>
      <c r="O13" s="22">
        <f t="shared" si="2"/>
        <v>0.15811492907232605</v>
      </c>
      <c r="P13" s="23">
        <f t="shared" si="3"/>
        <v>0.20779862934432461</v>
      </c>
      <c r="Q13" s="70">
        <v>400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5005064</v>
      </c>
      <c r="C14" s="19" t="s">
        <v>868</v>
      </c>
      <c r="D14" s="68">
        <v>3000712</v>
      </c>
      <c r="E14" s="19" t="s">
        <v>861</v>
      </c>
      <c r="F14" s="69">
        <v>14</v>
      </c>
      <c r="G14" s="19" t="s">
        <v>695</v>
      </c>
      <c r="H14" s="20">
        <v>0.11000000000000001</v>
      </c>
      <c r="I14" s="21">
        <v>0.11</v>
      </c>
      <c r="J14" s="21">
        <f t="shared" si="0"/>
        <v>2.4999999441206455E-3</v>
      </c>
      <c r="K14" s="21">
        <v>0</v>
      </c>
      <c r="L14" s="21">
        <v>0</v>
      </c>
      <c r="M14" s="21">
        <v>2.4999999441206455E-3</v>
      </c>
      <c r="N14" s="22">
        <f t="shared" si="1"/>
        <v>0</v>
      </c>
      <c r="O14" s="22">
        <f t="shared" si="2"/>
        <v>0</v>
      </c>
      <c r="P14" s="23">
        <f t="shared" si="3"/>
        <v>2.2727272219278595E-2</v>
      </c>
      <c r="Q14" s="70">
        <v>0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5005229</v>
      </c>
      <c r="C15" s="19" t="s">
        <v>869</v>
      </c>
      <c r="D15" s="68">
        <v>3000712</v>
      </c>
      <c r="E15" s="19" t="s">
        <v>861</v>
      </c>
      <c r="F15" s="69">
        <v>56</v>
      </c>
      <c r="G15" s="19" t="s">
        <v>429</v>
      </c>
      <c r="H15" s="20">
        <v>3.8160400000000005</v>
      </c>
      <c r="I15" s="21">
        <v>3.8380220000000005</v>
      </c>
      <c r="J15" s="21">
        <f t="shared" si="0"/>
        <v>0.14003220153972507</v>
      </c>
      <c r="K15" s="21">
        <v>0</v>
      </c>
      <c r="L15" s="21">
        <v>3.044719975150656E-2</v>
      </c>
      <c r="M15" s="21">
        <v>0.10958500178821851</v>
      </c>
      <c r="N15" s="22">
        <f t="shared" si="1"/>
        <v>0</v>
      </c>
      <c r="O15" s="22">
        <f t="shared" si="2"/>
        <v>7.9330446129559848E-3</v>
      </c>
      <c r="P15" s="23">
        <f t="shared" si="3"/>
        <v>3.6485512990734562E-2</v>
      </c>
      <c r="Q15" s="70">
        <v>615</v>
      </c>
      <c r="R15" s="21">
        <v>0</v>
      </c>
      <c r="S15" s="23">
        <f t="shared" si="4"/>
        <v>0</v>
      </c>
    </row>
    <row r="16" spans="1:19" ht="38.25" x14ac:dyDescent="0.25">
      <c r="A16" s="17"/>
      <c r="B16" s="19">
        <v>5005230</v>
      </c>
      <c r="C16" s="19" t="s">
        <v>870</v>
      </c>
      <c r="D16" s="68">
        <v>3000712</v>
      </c>
      <c r="E16" s="19" t="s">
        <v>861</v>
      </c>
      <c r="F16" s="69">
        <v>87</v>
      </c>
      <c r="G16" s="19" t="s">
        <v>403</v>
      </c>
      <c r="H16" s="20">
        <v>9.9452259999999999</v>
      </c>
      <c r="I16" s="21">
        <v>10.472194999999999</v>
      </c>
      <c r="J16" s="21">
        <f t="shared" si="0"/>
        <v>1.3507162987807533</v>
      </c>
      <c r="K16" s="21">
        <v>5.2812930334766861E-2</v>
      </c>
      <c r="L16" s="21">
        <v>0.40626065732067218</v>
      </c>
      <c r="M16" s="21">
        <v>0.89164271112531424</v>
      </c>
      <c r="N16" s="22">
        <f t="shared" si="1"/>
        <v>5.0431576507854242E-3</v>
      </c>
      <c r="O16" s="22">
        <f t="shared" si="2"/>
        <v>4.3837379618641467E-2</v>
      </c>
      <c r="P16" s="23">
        <f t="shared" si="3"/>
        <v>0.12898120200977478</v>
      </c>
      <c r="Q16" s="70">
        <v>9179</v>
      </c>
      <c r="R16" s="21">
        <v>0</v>
      </c>
      <c r="S16" s="23">
        <f t="shared" si="4"/>
        <v>0</v>
      </c>
    </row>
    <row r="17" spans="1:19" ht="38.25" x14ac:dyDescent="0.25">
      <c r="A17" s="17"/>
      <c r="B17" s="19">
        <v>5005231</v>
      </c>
      <c r="C17" s="19" t="s">
        <v>871</v>
      </c>
      <c r="D17" s="68">
        <v>3000712</v>
      </c>
      <c r="E17" s="19" t="s">
        <v>861</v>
      </c>
      <c r="F17" s="69">
        <v>87</v>
      </c>
      <c r="G17" s="19" t="s">
        <v>403</v>
      </c>
      <c r="H17" s="20">
        <v>9.4232999999999997E-2</v>
      </c>
      <c r="I17" s="21">
        <v>3.8042160000000003</v>
      </c>
      <c r="J17" s="21">
        <f t="shared" si="0"/>
        <v>0.11899288918357342</v>
      </c>
      <c r="K17" s="21">
        <v>2.5356199657835532E-2</v>
      </c>
      <c r="L17" s="21">
        <v>9.4853703049011528E-3</v>
      </c>
      <c r="M17" s="21">
        <v>8.415131922083674E-2</v>
      </c>
      <c r="N17" s="22">
        <f t="shared" si="1"/>
        <v>6.6652891575650621E-3</v>
      </c>
      <c r="O17" s="22">
        <f t="shared" si="2"/>
        <v>9.1586728941618154E-3</v>
      </c>
      <c r="P17" s="23">
        <f t="shared" si="3"/>
        <v>3.1279214740586078E-2</v>
      </c>
      <c r="Q17" s="70">
        <v>200</v>
      </c>
      <c r="R17" s="21">
        <v>0</v>
      </c>
      <c r="S17" s="23">
        <f t="shared" si="4"/>
        <v>0</v>
      </c>
    </row>
    <row r="18" spans="1:19" ht="51" x14ac:dyDescent="0.25">
      <c r="A18" s="17"/>
      <c r="B18" s="19">
        <v>5005232</v>
      </c>
      <c r="C18" s="19" t="s">
        <v>872</v>
      </c>
      <c r="D18" s="68">
        <v>3000713</v>
      </c>
      <c r="E18" s="19" t="s">
        <v>862</v>
      </c>
      <c r="F18" s="69">
        <v>87</v>
      </c>
      <c r="G18" s="19" t="s">
        <v>403</v>
      </c>
      <c r="H18" s="20">
        <v>0.25</v>
      </c>
      <c r="I18" s="21">
        <v>0.25</v>
      </c>
      <c r="J18" s="21">
        <f t="shared" si="0"/>
        <v>4.5170001358201262E-3</v>
      </c>
      <c r="K18" s="21">
        <v>0</v>
      </c>
      <c r="L18" s="21">
        <v>3.1660001077398192E-3</v>
      </c>
      <c r="M18" s="21">
        <v>1.3510000280803069E-3</v>
      </c>
      <c r="N18" s="22">
        <f t="shared" si="1"/>
        <v>0</v>
      </c>
      <c r="O18" s="22">
        <f t="shared" si="2"/>
        <v>1.2664000430959277E-2</v>
      </c>
      <c r="P18" s="23">
        <f t="shared" si="3"/>
        <v>1.8068000543280505E-2</v>
      </c>
      <c r="Q18" s="70">
        <v>0</v>
      </c>
      <c r="R18" s="21">
        <v>0</v>
      </c>
      <c r="S18" s="23">
        <f t="shared" si="4"/>
        <v>0</v>
      </c>
    </row>
    <row r="19" spans="1:19" ht="38.25" x14ac:dyDescent="0.25">
      <c r="A19" s="17"/>
      <c r="B19" s="19">
        <v>5005233</v>
      </c>
      <c r="C19" s="19" t="s">
        <v>873</v>
      </c>
      <c r="D19" s="68">
        <v>3000713</v>
      </c>
      <c r="E19" s="19" t="s">
        <v>862</v>
      </c>
      <c r="F19" s="69">
        <v>87</v>
      </c>
      <c r="G19" s="19" t="s">
        <v>403</v>
      </c>
      <c r="H19" s="20">
        <v>0.2</v>
      </c>
      <c r="I19" s="21">
        <v>0.2</v>
      </c>
      <c r="J19" s="21">
        <f t="shared" si="0"/>
        <v>4.722079960629344E-3</v>
      </c>
      <c r="K19" s="21">
        <v>0</v>
      </c>
      <c r="L19" s="21">
        <v>1.3066600076854229E-3</v>
      </c>
      <c r="M19" s="21">
        <v>3.4154199529439211E-3</v>
      </c>
      <c r="N19" s="22">
        <f t="shared" si="1"/>
        <v>0</v>
      </c>
      <c r="O19" s="22">
        <f t="shared" si="2"/>
        <v>6.5333000384271145E-3</v>
      </c>
      <c r="P19" s="23">
        <f t="shared" si="3"/>
        <v>2.361039980314672E-2</v>
      </c>
      <c r="Q19" s="70">
        <v>0</v>
      </c>
      <c r="R19" s="21">
        <v>0</v>
      </c>
      <c r="S19" s="23">
        <f t="shared" si="4"/>
        <v>0</v>
      </c>
    </row>
    <row r="20" spans="1:19" ht="15.75" thickBot="1" x14ac:dyDescent="0.3">
      <c r="A20" s="41" t="s">
        <v>302</v>
      </c>
      <c r="B20" s="43"/>
      <c r="C20" s="43"/>
      <c r="D20" s="65"/>
      <c r="E20" s="43"/>
      <c r="F20" s="66"/>
      <c r="G20" s="43"/>
      <c r="H20" s="44">
        <f t="shared" ref="H20:M20" ca="1" si="5">OFFSET(H20,-MATCH("PROYECTOS",$A$8:$A$39,0)-1,0)-(OFFSET(H20,-MATCH("PROYECTOS",$A$8:$A$39,0),0))</f>
        <v>0</v>
      </c>
      <c r="I20" s="45">
        <f t="shared" ca="1" si="5"/>
        <v>1.7253319999999945</v>
      </c>
      <c r="J20" s="45">
        <f t="shared" ca="1" si="5"/>
        <v>0.58280732459388673</v>
      </c>
      <c r="K20" s="45">
        <f t="shared" ca="1" si="5"/>
        <v>0.43281643278896809</v>
      </c>
      <c r="L20" s="45">
        <f t="shared" ca="1" si="5"/>
        <v>3.325894009321928E-2</v>
      </c>
      <c r="M20" s="45">
        <f t="shared" ca="1" si="5"/>
        <v>0.11673195171169937</v>
      </c>
      <c r="N20" s="46">
        <f t="shared" ca="1" si="1"/>
        <v>0.25085979555759091</v>
      </c>
      <c r="O20" s="46">
        <f t="shared" ca="1" si="2"/>
        <v>0.27013663044688724</v>
      </c>
      <c r="P20" s="47">
        <f t="shared" ca="1" si="3"/>
        <v>0.33779430544027966</v>
      </c>
      <c r="Q20" s="67"/>
      <c r="R20" s="45"/>
      <c r="S20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workbookViewId="0">
      <selection activeCell="A19" sqref="A19:L19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57</v>
      </c>
      <c r="B1" s="50" t="s">
        <v>34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877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52.656755999999994</v>
      </c>
      <c r="E6" s="14">
        <v>69.828893000000008</v>
      </c>
      <c r="F6" s="14">
        <v>18.001040216687354</v>
      </c>
      <c r="G6" s="14">
        <v>7.781855307236583</v>
      </c>
      <c r="H6" s="14">
        <v>4.8448707900362651</v>
      </c>
      <c r="I6" s="14">
        <v>5.3743141194145068</v>
      </c>
      <c r="J6" s="15">
        <v>0.11144176819810937</v>
      </c>
      <c r="K6" s="15">
        <v>0.18082380451416932</v>
      </c>
      <c r="L6" s="16">
        <v>0.25778785031988621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45.624675000000025</v>
      </c>
      <c r="E7" s="38">
        <f ca="1">SUM(E8:OFFSET(E6,MATCH("GOBIERNOS REGIONALES",$A$8:$A$50,0),0))</f>
        <v>59.603197999999999</v>
      </c>
      <c r="F7" s="38">
        <f ca="1">SUM(F8:OFFSET(F6,MATCH("GOBIERNOS REGIONALES",$A$8:$A$50,0),0))</f>
        <v>15.75169050059699</v>
      </c>
      <c r="G7" s="38">
        <f ca="1">SUM(G8:OFFSET(G6,MATCH("GOBIERNOS REGIONALES",$A$8:$A$50,0),0))</f>
        <v>7.0673337326816181</v>
      </c>
      <c r="H7" s="38">
        <f ca="1">SUM(H8:OFFSET(H6,MATCH("GOBIERNOS REGIONALES",$A$8:$A$50,0),0))</f>
        <v>4.1720672826460659</v>
      </c>
      <c r="I7" s="38">
        <f ca="1">SUM(I8:OFFSET(I6,MATCH("GOBIERNOS REGIONALES",$A$8:$A$50,0),0))</f>
        <v>4.5122894852693065</v>
      </c>
      <c r="J7" s="39">
        <f ca="1">IFERROR(G7/E7,0)</f>
        <v>0.11857306268501933</v>
      </c>
      <c r="K7" s="39">
        <f ca="1">IFERROR(SUM(G7,H7)/E7,0)</f>
        <v>0.18857043568916693</v>
      </c>
      <c r="L7" s="40">
        <f ca="1">IFERROR(SUM(G7,H7,I7)/E7,0)</f>
        <v>0.26427592862713489</v>
      </c>
      <c r="M7" s="4"/>
    </row>
    <row r="8" spans="1:13" ht="25.5" x14ac:dyDescent="0.25">
      <c r="A8" s="17"/>
      <c r="B8" s="18">
        <v>50</v>
      </c>
      <c r="C8" s="19" t="s">
        <v>132</v>
      </c>
      <c r="D8" s="20">
        <v>45.624675000000025</v>
      </c>
      <c r="E8" s="21">
        <v>59.603197999999999</v>
      </c>
      <c r="F8" s="21">
        <f t="shared" ref="F8:F20" si="0">SUM(G8,H8,I8)</f>
        <v>15.75169050059699</v>
      </c>
      <c r="G8" s="21">
        <v>7.0673337326816181</v>
      </c>
      <c r="H8" s="21">
        <v>4.1720672826460659</v>
      </c>
      <c r="I8" s="21">
        <v>4.5122894852693065</v>
      </c>
      <c r="J8" s="22">
        <f t="shared" ref="J8:J20" si="1">IFERROR(G8/E8,0)</f>
        <v>0.11857306268501933</v>
      </c>
      <c r="K8" s="22">
        <f t="shared" ref="K8:K20" si="2">IFERROR(SUM(G8,H8)/E8,0)</f>
        <v>0.18857043568916693</v>
      </c>
      <c r="L8" s="23">
        <f t="shared" ref="L8:L20" si="3">IFERROR(SUM(G8,H8,I8)/E8,0)</f>
        <v>0.26427592862713489</v>
      </c>
      <c r="M8" s="4"/>
    </row>
    <row r="9" spans="1:13" x14ac:dyDescent="0.25">
      <c r="A9" s="34" t="s">
        <v>214</v>
      </c>
      <c r="B9" s="57"/>
      <c r="C9" s="36"/>
      <c r="D9" s="37">
        <f ca="1">SUM(D10:OFFSET(D8,(MATCH("GOBIERNOS LOCALES",$A$8:$A$50,0)-MATCH("GOBIERNOS REGIONALES",$A$8:$A$50,0)),0))</f>
        <v>7.0320809999999998</v>
      </c>
      <c r="E9" s="38">
        <f ca="1">SUM(E10:OFFSET(E8,(MATCH("GOBIERNOS LOCALES",$A$8:$A$50,0)-MATCH("GOBIERNOS REGIONALES",$A$8:$A$50,0)),0))</f>
        <v>10.225695</v>
      </c>
      <c r="F9" s="38">
        <f ca="1">SUM(F10:OFFSET(F8,(MATCH("GOBIERNOS LOCALES",$A$8:$A$50,0)-MATCH("GOBIERNOS REGIONALES",$A$8:$A$50,0)),0))</f>
        <v>2.2493497160903644</v>
      </c>
      <c r="G9" s="38">
        <f ca="1">SUM(G10:OFFSET(G8,(MATCH("GOBIERNOS LOCALES",$A$8:$A$50,0)-MATCH("GOBIERNOS REGIONALES",$A$8:$A$50,0)),0))</f>
        <v>0.7145215745549649</v>
      </c>
      <c r="H9" s="38">
        <f ca="1">SUM(H10:OFFSET(H8,(MATCH("GOBIERNOS LOCALES",$A$8:$A$50,0)-MATCH("GOBIERNOS REGIONALES",$A$8:$A$50,0)),0))</f>
        <v>0.67280350739019923</v>
      </c>
      <c r="I9" s="38">
        <f ca="1">SUM(I10:OFFSET(I8,(MATCH("GOBIERNOS LOCALES",$A$8:$A$50,0)-MATCH("GOBIERNOS REGIONALES",$A$8:$A$50,0)),0))</f>
        <v>0.86202463414520025</v>
      </c>
      <c r="J9" s="39">
        <f t="shared" ca="1" si="1"/>
        <v>6.9875111134740958E-2</v>
      </c>
      <c r="K9" s="39">
        <f t="shared" ca="1" si="2"/>
        <v>0.13567049300269216</v>
      </c>
      <c r="L9" s="40">
        <f t="shared" ca="1" si="3"/>
        <v>0.21997035077717109</v>
      </c>
      <c r="M9" s="4"/>
    </row>
    <row r="10" spans="1:13" x14ac:dyDescent="0.25">
      <c r="A10" s="17"/>
      <c r="B10" s="18">
        <v>440</v>
      </c>
      <c r="C10" s="19" t="s">
        <v>215</v>
      </c>
      <c r="D10" s="20">
        <v>0</v>
      </c>
      <c r="E10" s="21">
        <v>9.8199999999999989E-3</v>
      </c>
      <c r="F10" s="21">
        <f t="shared" si="0"/>
        <v>0</v>
      </c>
      <c r="G10" s="21">
        <v>0</v>
      </c>
      <c r="H10" s="21">
        <v>0</v>
      </c>
      <c r="I10" s="21">
        <v>0</v>
      </c>
      <c r="J10" s="22">
        <f t="shared" si="1"/>
        <v>0</v>
      </c>
      <c r="K10" s="22">
        <f t="shared" si="2"/>
        <v>0</v>
      </c>
      <c r="L10" s="23">
        <f t="shared" si="3"/>
        <v>0</v>
      </c>
      <c r="M10" s="4"/>
    </row>
    <row r="11" spans="1:13" x14ac:dyDescent="0.25">
      <c r="A11" s="17"/>
      <c r="B11" s="18">
        <v>445</v>
      </c>
      <c r="C11" s="19" t="s">
        <v>220</v>
      </c>
      <c r="D11" s="20">
        <v>1.6349929999999999</v>
      </c>
      <c r="E11" s="21">
        <v>1.69668</v>
      </c>
      <c r="F11" s="21">
        <f t="shared" si="0"/>
        <v>0.238517106132349</v>
      </c>
      <c r="G11" s="21">
        <v>3.550161886960268E-2</v>
      </c>
      <c r="H11" s="21">
        <v>0.17261144818621688</v>
      </c>
      <c r="I11" s="21">
        <v>3.0404039076529443E-2</v>
      </c>
      <c r="J11" s="22">
        <f t="shared" si="1"/>
        <v>2.092416888841896E-2</v>
      </c>
      <c r="K11" s="22">
        <f t="shared" si="2"/>
        <v>0.12265899701524127</v>
      </c>
      <c r="L11" s="23">
        <f t="shared" si="3"/>
        <v>0.14057872205268465</v>
      </c>
      <c r="M11" s="4"/>
    </row>
    <row r="12" spans="1:13" x14ac:dyDescent="0.25">
      <c r="A12" s="17"/>
      <c r="B12" s="18">
        <v>447</v>
      </c>
      <c r="C12" s="19" t="s">
        <v>222</v>
      </c>
      <c r="D12" s="20">
        <v>1.0240719999999999</v>
      </c>
      <c r="E12" s="21">
        <v>3.6560009999999998</v>
      </c>
      <c r="F12" s="21">
        <f t="shared" si="0"/>
        <v>1.0083298524841666</v>
      </c>
      <c r="G12" s="21">
        <v>0.57156700268387794</v>
      </c>
      <c r="H12" s="21">
        <v>6.5934536978602409E-2</v>
      </c>
      <c r="I12" s="21">
        <v>0.37082831282168627</v>
      </c>
      <c r="J12" s="22">
        <f t="shared" si="1"/>
        <v>0.1563366647558023</v>
      </c>
      <c r="K12" s="22">
        <f t="shared" si="2"/>
        <v>0.17437127059387578</v>
      </c>
      <c r="L12" s="23">
        <f t="shared" si="3"/>
        <v>0.275801306532511</v>
      </c>
      <c r="M12" s="4"/>
    </row>
    <row r="13" spans="1:13" x14ac:dyDescent="0.25">
      <c r="A13" s="17"/>
      <c r="B13" s="18">
        <v>452</v>
      </c>
      <c r="C13" s="19" t="s">
        <v>227</v>
      </c>
      <c r="D13" s="20">
        <v>1.8000000000000002E-2</v>
      </c>
      <c r="E13" s="21">
        <v>1.3988059999999995</v>
      </c>
      <c r="F13" s="21">
        <f t="shared" si="0"/>
        <v>0</v>
      </c>
      <c r="G13" s="21">
        <v>0</v>
      </c>
      <c r="H13" s="21">
        <v>0</v>
      </c>
      <c r="I13" s="21">
        <v>0</v>
      </c>
      <c r="J13" s="22">
        <f t="shared" si="1"/>
        <v>0</v>
      </c>
      <c r="K13" s="22">
        <f t="shared" si="2"/>
        <v>0</v>
      </c>
      <c r="L13" s="23">
        <f t="shared" si="3"/>
        <v>0</v>
      </c>
      <c r="M13" s="4"/>
    </row>
    <row r="14" spans="1:13" x14ac:dyDescent="0.25">
      <c r="A14" s="17"/>
      <c r="B14" s="18">
        <v>453</v>
      </c>
      <c r="C14" s="19" t="s">
        <v>228</v>
      </c>
      <c r="D14" s="20">
        <v>1.02</v>
      </c>
      <c r="E14" s="21">
        <v>0</v>
      </c>
      <c r="F14" s="21">
        <f t="shared" si="0"/>
        <v>0</v>
      </c>
      <c r="G14" s="21">
        <v>0</v>
      </c>
      <c r="H14" s="21">
        <v>0</v>
      </c>
      <c r="I14" s="21">
        <v>0</v>
      </c>
      <c r="J14" s="22">
        <f t="shared" si="1"/>
        <v>0</v>
      </c>
      <c r="K14" s="22">
        <f t="shared" si="2"/>
        <v>0</v>
      </c>
      <c r="L14" s="23">
        <f t="shared" si="3"/>
        <v>0</v>
      </c>
      <c r="M14" s="4"/>
    </row>
    <row r="15" spans="1:13" x14ac:dyDescent="0.25">
      <c r="A15" s="17"/>
      <c r="B15" s="18">
        <v>454</v>
      </c>
      <c r="C15" s="19" t="s">
        <v>229</v>
      </c>
      <c r="D15" s="20">
        <v>0</v>
      </c>
      <c r="E15" s="21">
        <v>0.44557099999999999</v>
      </c>
      <c r="F15" s="21">
        <f t="shared" si="0"/>
        <v>6.5814701840281487E-2</v>
      </c>
      <c r="G15" s="21">
        <v>0</v>
      </c>
      <c r="H15" s="21">
        <v>4.5077571645379066E-2</v>
      </c>
      <c r="I15" s="21">
        <v>2.073713019490242E-2</v>
      </c>
      <c r="J15" s="22">
        <f t="shared" si="1"/>
        <v>0</v>
      </c>
      <c r="K15" s="22">
        <f t="shared" si="2"/>
        <v>0.10116810035971611</v>
      </c>
      <c r="L15" s="23">
        <f t="shared" si="3"/>
        <v>0.14770867457774739</v>
      </c>
      <c r="M15" s="4"/>
    </row>
    <row r="16" spans="1:13" x14ac:dyDescent="0.25">
      <c r="A16" s="17"/>
      <c r="B16" s="18">
        <v>457</v>
      </c>
      <c r="C16" s="19" t="s">
        <v>232</v>
      </c>
      <c r="D16" s="20">
        <v>0.11765200000000001</v>
      </c>
      <c r="E16" s="21">
        <v>0.23421600000000001</v>
      </c>
      <c r="F16" s="21">
        <f t="shared" si="0"/>
        <v>5.000000074505806E-2</v>
      </c>
      <c r="G16" s="21">
        <v>0</v>
      </c>
      <c r="H16" s="21">
        <v>2.500000037252903E-2</v>
      </c>
      <c r="I16" s="21">
        <v>2.500000037252903E-2</v>
      </c>
      <c r="J16" s="22">
        <f t="shared" si="1"/>
        <v>0</v>
      </c>
      <c r="K16" s="22">
        <f t="shared" si="2"/>
        <v>0.10673908004802844</v>
      </c>
      <c r="L16" s="23">
        <f t="shared" si="3"/>
        <v>0.21347816009605688</v>
      </c>
      <c r="M16" s="4"/>
    </row>
    <row r="17" spans="1:13" x14ac:dyDescent="0.25">
      <c r="A17" s="17"/>
      <c r="B17" s="18">
        <v>461</v>
      </c>
      <c r="C17" s="19" t="s">
        <v>236</v>
      </c>
      <c r="D17" s="20">
        <v>0</v>
      </c>
      <c r="E17" s="21">
        <v>0.3</v>
      </c>
      <c r="F17" s="21">
        <f t="shared" si="0"/>
        <v>0.16322432330343872</v>
      </c>
      <c r="G17" s="21">
        <v>0</v>
      </c>
      <c r="H17" s="21">
        <v>0</v>
      </c>
      <c r="I17" s="21">
        <v>0.16322432330343872</v>
      </c>
      <c r="J17" s="22">
        <f t="shared" si="1"/>
        <v>0</v>
      </c>
      <c r="K17" s="22">
        <f t="shared" si="2"/>
        <v>0</v>
      </c>
      <c r="L17" s="23">
        <f t="shared" si="3"/>
        <v>0.54408107767812908</v>
      </c>
      <c r="M17" s="4"/>
    </row>
    <row r="18" spans="1:13" x14ac:dyDescent="0.25">
      <c r="A18" s="17"/>
      <c r="B18" s="18">
        <v>462</v>
      </c>
      <c r="C18" s="19" t="s">
        <v>237</v>
      </c>
      <c r="D18" s="20">
        <v>3.2173639999999999</v>
      </c>
      <c r="E18" s="21">
        <v>2.2173639999999999</v>
      </c>
      <c r="F18" s="21">
        <f t="shared" si="0"/>
        <v>0.55872373259626329</v>
      </c>
      <c r="G18" s="21">
        <v>0.10745295300148427</v>
      </c>
      <c r="H18" s="21">
        <v>0.26932394970208406</v>
      </c>
      <c r="I18" s="21">
        <v>0.18194682989269495</v>
      </c>
      <c r="J18" s="22">
        <f t="shared" si="1"/>
        <v>4.8459771603347163E-2</v>
      </c>
      <c r="K18" s="22">
        <f t="shared" si="2"/>
        <v>0.16992108769853229</v>
      </c>
      <c r="L18" s="23">
        <f t="shared" si="3"/>
        <v>0.25197655080368553</v>
      </c>
      <c r="M18" s="4"/>
    </row>
    <row r="19" spans="1:13" ht="15.75" thickBot="1" x14ac:dyDescent="0.3">
      <c r="A19" s="24"/>
      <c r="B19" s="25">
        <v>463</v>
      </c>
      <c r="C19" s="26" t="s">
        <v>238</v>
      </c>
      <c r="D19" s="27">
        <v>0</v>
      </c>
      <c r="E19" s="28">
        <v>0.267237</v>
      </c>
      <c r="F19" s="28">
        <f t="shared" si="0"/>
        <v>0.1647399989888072</v>
      </c>
      <c r="G19" s="28">
        <v>0</v>
      </c>
      <c r="H19" s="28">
        <v>9.4856000505387783E-2</v>
      </c>
      <c r="I19" s="28">
        <v>6.9883998483419418E-2</v>
      </c>
      <c r="J19" s="29">
        <f t="shared" si="1"/>
        <v>0</v>
      </c>
      <c r="K19" s="29">
        <f t="shared" si="2"/>
        <v>0.35495085076313454</v>
      </c>
      <c r="L19" s="30">
        <f t="shared" si="3"/>
        <v>0.61645654976222308</v>
      </c>
      <c r="M19" s="4"/>
    </row>
    <row r="20" spans="1:13" x14ac:dyDescent="0.25">
      <c r="A20" t="s">
        <v>241</v>
      </c>
      <c r="D20" s="5"/>
      <c r="E20" s="5"/>
      <c r="F20" s="5">
        <f t="shared" si="0"/>
        <v>0</v>
      </c>
      <c r="G20" s="5"/>
      <c r="H20" s="5"/>
      <c r="I20" s="5"/>
      <c r="J20" s="4">
        <f t="shared" si="1"/>
        <v>0</v>
      </c>
      <c r="K20" s="4">
        <f t="shared" si="2"/>
        <v>0</v>
      </c>
      <c r="L20" s="4">
        <f t="shared" si="3"/>
        <v>0</v>
      </c>
      <c r="M20" s="4"/>
    </row>
    <row r="21" spans="1:13" x14ac:dyDescent="0.25">
      <c r="D21" s="5"/>
      <c r="E21" s="5"/>
      <c r="F21" s="5"/>
      <c r="G21" s="5"/>
      <c r="H21" s="5"/>
      <c r="I21" s="5"/>
      <c r="J21" s="4"/>
      <c r="K21" s="4"/>
      <c r="L21" s="4"/>
      <c r="M2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57</v>
      </c>
      <c r="B1" s="51" t="s">
        <v>34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878</v>
      </c>
      <c r="N2" s="72" t="s">
        <v>902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52.656755999999994</v>
      </c>
      <c r="E6" s="14">
        <f ca="1">SUM(E7:OFFSET(E7,50,0))</f>
        <v>69.828893000000008</v>
      </c>
      <c r="F6" s="14">
        <f ca="1">SUM(F7:OFFSET(F7,50,0))</f>
        <v>18.001040216687354</v>
      </c>
      <c r="G6" s="14">
        <f ca="1">SUM(G7:OFFSET(G7,50,0))</f>
        <v>7.781855307236583</v>
      </c>
      <c r="H6" s="14">
        <f ca="1">SUM(H7:OFFSET(H7,50,0))</f>
        <v>4.8448707900362651</v>
      </c>
      <c r="I6" s="14">
        <f ca="1">SUM(I7:OFFSET(I7,50,0))</f>
        <v>5.3743141194145068</v>
      </c>
      <c r="J6" s="15">
        <f ca="1">IFERROR(G6/E6,0)</f>
        <v>0.11144176819810937</v>
      </c>
      <c r="K6" s="15">
        <f ca="1">IFERROR(SUM(G6,H6)/E6,0)</f>
        <v>0.18082380451416932</v>
      </c>
      <c r="L6" s="16">
        <f ca="1">IFERROR(SUM(G6,H6,I6)/E6,0)</f>
        <v>0.25778785031988621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</v>
      </c>
      <c r="C7" s="19" t="s">
        <v>258</v>
      </c>
      <c r="D7" s="20">
        <v>1.4715490000000002</v>
      </c>
      <c r="E7" s="21">
        <v>1.5131820000000005</v>
      </c>
      <c r="F7" s="21">
        <f t="shared" ref="F7:F28" si="0">SUM(G7,H7,I7)</f>
        <v>0.45540181083924836</v>
      </c>
      <c r="G7" s="21">
        <v>0.2252718404870393</v>
      </c>
      <c r="H7" s="21">
        <v>0.11604418028400687</v>
      </c>
      <c r="I7" s="21">
        <v>0.11408579006820219</v>
      </c>
      <c r="J7" s="22">
        <f t="shared" ref="J7:J28" si="1">IFERROR(G7/E7,0)</f>
        <v>0.14887293166786231</v>
      </c>
      <c r="K7" s="22">
        <f t="shared" ref="K7:K28" si="2">IFERROR(SUM(G7,H7)/E7,0)</f>
        <v>0.22556177695151414</v>
      </c>
      <c r="L7" s="23">
        <f t="shared" ref="L7:L28" si="3">IFERROR(SUM(G7,H7,I7)/E7,0)</f>
        <v>0.30095640236220639</v>
      </c>
      <c r="M7" s="4"/>
      <c r="N7" t="s">
        <v>281</v>
      </c>
      <c r="O7" s="5">
        <v>0.45353007316225558</v>
      </c>
      <c r="P7" s="71">
        <v>0.3498129748191896</v>
      </c>
    </row>
    <row r="8" spans="1:16" x14ac:dyDescent="0.25">
      <c r="A8" s="17"/>
      <c r="B8" s="55">
        <v>2</v>
      </c>
      <c r="C8" s="19" t="s">
        <v>259</v>
      </c>
      <c r="D8" s="20">
        <v>1.6553149999999999</v>
      </c>
      <c r="E8" s="21">
        <v>1.9031630000000002</v>
      </c>
      <c r="F8" s="21">
        <f t="shared" si="0"/>
        <v>0.53740743153912263</v>
      </c>
      <c r="G8" s="21">
        <v>0.23698571984277805</v>
      </c>
      <c r="H8" s="21">
        <v>0.1259585903039806</v>
      </c>
      <c r="I8" s="21">
        <v>0.17446312139236397</v>
      </c>
      <c r="J8" s="22">
        <f t="shared" si="1"/>
        <v>0.12452202982234209</v>
      </c>
      <c r="K8" s="22">
        <f t="shared" si="2"/>
        <v>0.19070584608189559</v>
      </c>
      <c r="L8" s="23">
        <f t="shared" si="3"/>
        <v>0.28237593497725766</v>
      </c>
      <c r="M8" s="4"/>
      <c r="N8" t="s">
        <v>279</v>
      </c>
      <c r="O8" s="5">
        <v>0.69628221264321155</v>
      </c>
      <c r="P8" s="71">
        <v>0.34641957424738345</v>
      </c>
    </row>
    <row r="9" spans="1:16" x14ac:dyDescent="0.25">
      <c r="A9" s="17"/>
      <c r="B9" s="55">
        <v>3</v>
      </c>
      <c r="C9" s="19" t="s">
        <v>260</v>
      </c>
      <c r="D9" s="20">
        <v>0.42287400000000003</v>
      </c>
      <c r="E9" s="21">
        <v>0.44270000000000004</v>
      </c>
      <c r="F9" s="21">
        <f t="shared" si="0"/>
        <v>0.12078799131450069</v>
      </c>
      <c r="G9" s="21">
        <v>5.7147740764776245E-2</v>
      </c>
      <c r="H9" s="21">
        <v>3.1534100342469173E-2</v>
      </c>
      <c r="I9" s="21">
        <v>3.2106150207255268E-2</v>
      </c>
      <c r="J9" s="22">
        <f t="shared" si="1"/>
        <v>0.12908909140450925</v>
      </c>
      <c r="K9" s="22">
        <f t="shared" si="2"/>
        <v>0.20032040006154372</v>
      </c>
      <c r="L9" s="23">
        <f t="shared" si="3"/>
        <v>0.27284389273661774</v>
      </c>
      <c r="M9" s="4"/>
      <c r="N9" t="s">
        <v>273</v>
      </c>
      <c r="O9" s="5">
        <v>3.1390693320447633</v>
      </c>
      <c r="P9" s="71">
        <v>0.32661306321896477</v>
      </c>
    </row>
    <row r="10" spans="1:16" x14ac:dyDescent="0.25">
      <c r="A10" s="17"/>
      <c r="B10" s="55">
        <v>4</v>
      </c>
      <c r="C10" s="19" t="s">
        <v>261</v>
      </c>
      <c r="D10" s="20">
        <v>0.90175099999999997</v>
      </c>
      <c r="E10" s="21">
        <v>0.897343</v>
      </c>
      <c r="F10" s="21">
        <f t="shared" si="0"/>
        <v>0.27554992814287971</v>
      </c>
      <c r="G10" s="21">
        <v>0.15420349880878348</v>
      </c>
      <c r="H10" s="21">
        <v>6.4972679085201435E-2</v>
      </c>
      <c r="I10" s="21">
        <v>5.6373750248894794E-2</v>
      </c>
      <c r="J10" s="22">
        <f t="shared" si="1"/>
        <v>0.17184454418074635</v>
      </c>
      <c r="K10" s="22">
        <f t="shared" si="2"/>
        <v>0.24425016732061755</v>
      </c>
      <c r="L10" s="23">
        <f t="shared" si="3"/>
        <v>0.30707313495829319</v>
      </c>
      <c r="M10" s="4"/>
      <c r="N10" t="s">
        <v>270</v>
      </c>
      <c r="O10" s="5">
        <v>0.16986695167338439</v>
      </c>
      <c r="P10" s="71">
        <v>0.32503391931196585</v>
      </c>
    </row>
    <row r="11" spans="1:16" x14ac:dyDescent="0.25">
      <c r="A11" s="17"/>
      <c r="B11" s="55">
        <v>5</v>
      </c>
      <c r="C11" s="19" t="s">
        <v>262</v>
      </c>
      <c r="D11" s="20">
        <v>0.347217</v>
      </c>
      <c r="E11" s="21">
        <v>0.36239199999999994</v>
      </c>
      <c r="F11" s="21">
        <f t="shared" si="0"/>
        <v>0.10105948231966977</v>
      </c>
      <c r="G11" s="21">
        <v>4.9933901100303046E-2</v>
      </c>
      <c r="H11" s="21">
        <v>2.6935270612284512E-2</v>
      </c>
      <c r="I11" s="21">
        <v>2.419031060708221E-2</v>
      </c>
      <c r="J11" s="22">
        <f t="shared" si="1"/>
        <v>0.1377897445316206</v>
      </c>
      <c r="K11" s="22">
        <f t="shared" si="2"/>
        <v>0.21211608344717203</v>
      </c>
      <c r="L11" s="23">
        <f t="shared" si="3"/>
        <v>0.27886786220355247</v>
      </c>
      <c r="M11" s="4"/>
      <c r="N11" t="s">
        <v>276</v>
      </c>
      <c r="O11" s="5">
        <v>0.55874863029060862</v>
      </c>
      <c r="P11" s="71">
        <v>0.30824109355690882</v>
      </c>
    </row>
    <row r="12" spans="1:16" x14ac:dyDescent="0.25">
      <c r="A12" s="17"/>
      <c r="B12" s="55">
        <v>6</v>
      </c>
      <c r="C12" s="19" t="s">
        <v>263</v>
      </c>
      <c r="D12" s="20">
        <v>2.7955290000000002</v>
      </c>
      <c r="E12" s="21">
        <v>3.3518750000000002</v>
      </c>
      <c r="F12" s="21">
        <f t="shared" si="0"/>
        <v>0.67171265448450868</v>
      </c>
      <c r="G12" s="21">
        <v>0.22227326760730648</v>
      </c>
      <c r="H12" s="21">
        <v>0.2820913179539275</v>
      </c>
      <c r="I12" s="21">
        <v>0.1673480689232747</v>
      </c>
      <c r="J12" s="22">
        <f t="shared" si="1"/>
        <v>6.6313113587859476E-2</v>
      </c>
      <c r="K12" s="22">
        <f t="shared" si="2"/>
        <v>0.15047237309304015</v>
      </c>
      <c r="L12" s="23">
        <f t="shared" si="3"/>
        <v>0.20039907648241914</v>
      </c>
      <c r="M12" s="4"/>
      <c r="N12" t="s">
        <v>261</v>
      </c>
      <c r="O12" s="5">
        <v>0.27554992814287971</v>
      </c>
      <c r="P12" s="71">
        <v>0.30707313495829319</v>
      </c>
    </row>
    <row r="13" spans="1:16" x14ac:dyDescent="0.25">
      <c r="A13" s="17"/>
      <c r="B13" s="55">
        <v>8</v>
      </c>
      <c r="C13" s="19" t="s">
        <v>265</v>
      </c>
      <c r="D13" s="20">
        <v>7.6248850000000008</v>
      </c>
      <c r="E13" s="21">
        <v>8.1668699999999994</v>
      </c>
      <c r="F13" s="21">
        <f t="shared" si="0"/>
        <v>1.3860430855108206</v>
      </c>
      <c r="G13" s="21">
        <v>0.56400322197987407</v>
      </c>
      <c r="H13" s="21">
        <v>0.49507805755405343</v>
      </c>
      <c r="I13" s="21">
        <v>0.32696180597689306</v>
      </c>
      <c r="J13" s="22">
        <f t="shared" si="1"/>
        <v>6.9059899567383107E-2</v>
      </c>
      <c r="K13" s="22">
        <f t="shared" si="2"/>
        <v>0.12968019321158872</v>
      </c>
      <c r="L13" s="23">
        <f t="shared" si="3"/>
        <v>0.16971533592561419</v>
      </c>
      <c r="M13" s="4"/>
      <c r="N13" t="s">
        <v>269</v>
      </c>
      <c r="O13" s="5">
        <v>0.64984003992378803</v>
      </c>
      <c r="P13" s="71">
        <v>0.30661408588524436</v>
      </c>
    </row>
    <row r="14" spans="1:16" x14ac:dyDescent="0.25">
      <c r="A14" s="17"/>
      <c r="B14" s="55">
        <v>9</v>
      </c>
      <c r="C14" s="19" t="s">
        <v>266</v>
      </c>
      <c r="D14" s="20">
        <v>1.0240719999999999</v>
      </c>
      <c r="E14" s="21">
        <v>3.6560009999999998</v>
      </c>
      <c r="F14" s="21">
        <f t="shared" si="0"/>
        <v>1.0083298524841666</v>
      </c>
      <c r="G14" s="21">
        <v>0.57156700268387794</v>
      </c>
      <c r="H14" s="21">
        <v>6.5934536978602409E-2</v>
      </c>
      <c r="I14" s="21">
        <v>0.37082831282168627</v>
      </c>
      <c r="J14" s="22">
        <f t="shared" si="1"/>
        <v>0.1563366647558023</v>
      </c>
      <c r="K14" s="22">
        <f t="shared" si="2"/>
        <v>0.17437127059387578</v>
      </c>
      <c r="L14" s="23">
        <f t="shared" si="3"/>
        <v>0.275801306532511</v>
      </c>
      <c r="M14" s="4"/>
      <c r="N14" t="s">
        <v>258</v>
      </c>
      <c r="O14" s="5">
        <v>0.45540181083924836</v>
      </c>
      <c r="P14" s="71">
        <v>0.30095640236220639</v>
      </c>
    </row>
    <row r="15" spans="1:16" x14ac:dyDescent="0.25">
      <c r="A15" s="17"/>
      <c r="B15" s="55">
        <v>10</v>
      </c>
      <c r="C15" s="19" t="s">
        <v>267</v>
      </c>
      <c r="D15" s="20">
        <v>1.2789280000000001</v>
      </c>
      <c r="E15" s="21">
        <v>1.3512420000000001</v>
      </c>
      <c r="F15" s="21">
        <f t="shared" si="0"/>
        <v>0.39926366620966292</v>
      </c>
      <c r="G15" s="21">
        <v>0.20883837786095683</v>
      </c>
      <c r="H15" s="21">
        <v>9.5207048841984943E-2</v>
      </c>
      <c r="I15" s="21">
        <v>9.5218239506721147E-2</v>
      </c>
      <c r="J15" s="22">
        <f t="shared" si="1"/>
        <v>0.15455290603826466</v>
      </c>
      <c r="K15" s="22">
        <f t="shared" si="2"/>
        <v>0.22501182371695208</v>
      </c>
      <c r="L15" s="23">
        <f t="shared" si="3"/>
        <v>0.29547902315770447</v>
      </c>
      <c r="M15" s="4"/>
      <c r="N15" t="s">
        <v>268</v>
      </c>
      <c r="O15" s="5">
        <v>0.87691325006380794</v>
      </c>
      <c r="P15" s="71">
        <v>0.29723625978911011</v>
      </c>
    </row>
    <row r="16" spans="1:16" x14ac:dyDescent="0.25">
      <c r="A16" s="17"/>
      <c r="B16" s="55">
        <v>11</v>
      </c>
      <c r="C16" s="19" t="s">
        <v>268</v>
      </c>
      <c r="D16" s="20">
        <v>2.5465629999999999</v>
      </c>
      <c r="E16" s="21">
        <v>2.9502230000000003</v>
      </c>
      <c r="F16" s="21">
        <f t="shared" si="0"/>
        <v>0.87691325006380794</v>
      </c>
      <c r="G16" s="21">
        <v>0.49106230509278248</v>
      </c>
      <c r="H16" s="21">
        <v>0.10759304894236266</v>
      </c>
      <c r="I16" s="21">
        <v>0.2782578960286628</v>
      </c>
      <c r="J16" s="22">
        <f t="shared" si="1"/>
        <v>0.16644921590428333</v>
      </c>
      <c r="K16" s="22">
        <f t="shared" si="2"/>
        <v>0.20291867904058272</v>
      </c>
      <c r="L16" s="23">
        <f t="shared" si="3"/>
        <v>0.29723625978911011</v>
      </c>
      <c r="M16" s="4"/>
      <c r="N16" t="s">
        <v>267</v>
      </c>
      <c r="O16" s="5">
        <v>0.39926366620966292</v>
      </c>
      <c r="P16" s="71">
        <v>0.29547902315770447</v>
      </c>
    </row>
    <row r="17" spans="1:16" x14ac:dyDescent="0.25">
      <c r="A17" s="17"/>
      <c r="B17" s="55">
        <v>12</v>
      </c>
      <c r="C17" s="19" t="s">
        <v>269</v>
      </c>
      <c r="D17" s="20">
        <v>1.9493509999999996</v>
      </c>
      <c r="E17" s="21">
        <v>2.1194069999999998</v>
      </c>
      <c r="F17" s="21">
        <f t="shared" si="0"/>
        <v>0.64984003992378803</v>
      </c>
      <c r="G17" s="21">
        <v>0.33421479004027788</v>
      </c>
      <c r="H17" s="21">
        <v>0.15012148961477578</v>
      </c>
      <c r="I17" s="21">
        <v>0.16550376026873437</v>
      </c>
      <c r="J17" s="22">
        <f t="shared" si="1"/>
        <v>0.15769259516472198</v>
      </c>
      <c r="K17" s="22">
        <f t="shared" si="2"/>
        <v>0.22852443143532775</v>
      </c>
      <c r="L17" s="23">
        <f t="shared" si="3"/>
        <v>0.30661408588524436</v>
      </c>
      <c r="M17" s="4"/>
      <c r="N17" t="s">
        <v>277</v>
      </c>
      <c r="O17" s="5">
        <v>0.24091355041673523</v>
      </c>
      <c r="P17" s="71">
        <v>0.28746541172627676</v>
      </c>
    </row>
    <row r="18" spans="1:16" x14ac:dyDescent="0.25">
      <c r="A18" s="17"/>
      <c r="B18" s="55">
        <v>13</v>
      </c>
      <c r="C18" s="19" t="s">
        <v>270</v>
      </c>
      <c r="D18" s="20">
        <v>0.37534800000000001</v>
      </c>
      <c r="E18" s="21">
        <v>0.52261299999999999</v>
      </c>
      <c r="F18" s="21">
        <f t="shared" si="0"/>
        <v>0.16986695167338439</v>
      </c>
      <c r="G18" s="21">
        <v>8.1682850515790051E-2</v>
      </c>
      <c r="H18" s="21">
        <v>4.6329450586199528E-2</v>
      </c>
      <c r="I18" s="21">
        <v>4.1854650571394814E-2</v>
      </c>
      <c r="J18" s="22">
        <f t="shared" si="1"/>
        <v>0.15629701235099405</v>
      </c>
      <c r="K18" s="22">
        <f t="shared" si="2"/>
        <v>0.24494664522694534</v>
      </c>
      <c r="L18" s="23">
        <f t="shared" si="3"/>
        <v>0.32503391931196585</v>
      </c>
      <c r="M18" s="4"/>
      <c r="N18" t="s">
        <v>274</v>
      </c>
      <c r="O18" s="5">
        <v>1.2806104037773913</v>
      </c>
      <c r="P18" s="71">
        <v>0.28348257120485787</v>
      </c>
    </row>
    <row r="19" spans="1:16" x14ac:dyDescent="0.25">
      <c r="A19" s="17"/>
      <c r="B19" s="55">
        <v>14</v>
      </c>
      <c r="C19" s="19" t="s">
        <v>271</v>
      </c>
      <c r="D19" s="20">
        <v>0.87608799999999998</v>
      </c>
      <c r="E19" s="21">
        <v>2.3158319999999994</v>
      </c>
      <c r="F19" s="21">
        <f t="shared" si="0"/>
        <v>0.26269962951118941</v>
      </c>
      <c r="G19" s="21">
        <v>0.13824274945727666</v>
      </c>
      <c r="H19" s="21">
        <v>7.4018839810378267E-2</v>
      </c>
      <c r="I19" s="21">
        <v>5.0438040243534488E-2</v>
      </c>
      <c r="J19" s="22">
        <f t="shared" si="1"/>
        <v>5.9694636509589942E-2</v>
      </c>
      <c r="K19" s="22">
        <f t="shared" si="2"/>
        <v>9.165673039652919E-2</v>
      </c>
      <c r="L19" s="23">
        <f t="shared" si="3"/>
        <v>0.11343639327515531</v>
      </c>
      <c r="M19" s="4"/>
      <c r="N19" t="s">
        <v>259</v>
      </c>
      <c r="O19" s="5">
        <v>0.53740743153912263</v>
      </c>
      <c r="P19" s="71">
        <v>0.28237593497725766</v>
      </c>
    </row>
    <row r="20" spans="1:16" x14ac:dyDescent="0.25">
      <c r="A20" s="17"/>
      <c r="B20" s="55">
        <v>15</v>
      </c>
      <c r="C20" s="19" t="s">
        <v>272</v>
      </c>
      <c r="D20" s="20">
        <v>9.8725519999999989</v>
      </c>
      <c r="E20" s="21">
        <v>14.170087999999998</v>
      </c>
      <c r="F20" s="21">
        <f t="shared" si="0"/>
        <v>3.5195211910167927</v>
      </c>
      <c r="G20" s="21">
        <v>1.1861139462444044</v>
      </c>
      <c r="H20" s="21">
        <v>1.3034489911779019</v>
      </c>
      <c r="I20" s="21">
        <v>1.0299582535944865</v>
      </c>
      <c r="J20" s="22">
        <f t="shared" si="1"/>
        <v>8.3705474958546799E-2</v>
      </c>
      <c r="K20" s="22">
        <f t="shared" si="2"/>
        <v>0.17569142389393111</v>
      </c>
      <c r="L20" s="23">
        <f t="shared" si="3"/>
        <v>0.24837680549455962</v>
      </c>
      <c r="M20" s="4"/>
      <c r="N20" t="s">
        <v>262</v>
      </c>
      <c r="O20" s="5">
        <v>0.10105948231966977</v>
      </c>
      <c r="P20" s="71">
        <v>0.27886786220355247</v>
      </c>
    </row>
    <row r="21" spans="1:16" x14ac:dyDescent="0.25">
      <c r="A21" s="17"/>
      <c r="B21" s="55">
        <v>16</v>
      </c>
      <c r="C21" s="19" t="s">
        <v>273</v>
      </c>
      <c r="D21" s="20">
        <v>5.9674500000000004</v>
      </c>
      <c r="E21" s="21">
        <v>9.6109729999999995</v>
      </c>
      <c r="F21" s="21">
        <f t="shared" si="0"/>
        <v>3.1390693320447633</v>
      </c>
      <c r="G21" s="21">
        <v>1.4604692492393951</v>
      </c>
      <c r="H21" s="21">
        <v>0.54734994689284466</v>
      </c>
      <c r="I21" s="21">
        <v>1.1312501359125235</v>
      </c>
      <c r="J21" s="22">
        <f t="shared" si="1"/>
        <v>0.15195852170632412</v>
      </c>
      <c r="K21" s="22">
        <f t="shared" si="2"/>
        <v>0.20890904553911865</v>
      </c>
      <c r="L21" s="23">
        <f t="shared" si="3"/>
        <v>0.32661306321896477</v>
      </c>
      <c r="M21" s="4"/>
      <c r="N21" t="s">
        <v>266</v>
      </c>
      <c r="O21" s="5">
        <v>1.0083298524841666</v>
      </c>
      <c r="P21" s="71">
        <v>0.275801306532511</v>
      </c>
    </row>
    <row r="22" spans="1:16" x14ac:dyDescent="0.25">
      <c r="A22" s="17"/>
      <c r="B22" s="55">
        <v>17</v>
      </c>
      <c r="C22" s="19" t="s">
        <v>274</v>
      </c>
      <c r="D22" s="20">
        <v>3.398272</v>
      </c>
      <c r="E22" s="21">
        <v>4.5174219999999998</v>
      </c>
      <c r="F22" s="21">
        <f t="shared" si="0"/>
        <v>1.2806104037773913</v>
      </c>
      <c r="G22" s="21">
        <v>0.54218315018442809</v>
      </c>
      <c r="H22" s="21">
        <v>0.40514532279033588</v>
      </c>
      <c r="I22" s="21">
        <v>0.33328193080262736</v>
      </c>
      <c r="J22" s="22">
        <f t="shared" si="1"/>
        <v>0.12002047853497595</v>
      </c>
      <c r="K22" s="22">
        <f t="shared" si="2"/>
        <v>0.20970555174494745</v>
      </c>
      <c r="L22" s="23">
        <f t="shared" si="3"/>
        <v>0.28348257120485787</v>
      </c>
      <c r="M22" s="4"/>
      <c r="N22" t="s">
        <v>278</v>
      </c>
      <c r="O22" s="5">
        <v>0.35450276755091181</v>
      </c>
      <c r="P22" s="71">
        <v>0.27569999062931577</v>
      </c>
    </row>
    <row r="23" spans="1:16" x14ac:dyDescent="0.25">
      <c r="A23" s="17"/>
      <c r="B23" s="55">
        <v>19</v>
      </c>
      <c r="C23" s="19" t="s">
        <v>276</v>
      </c>
      <c r="D23" s="20">
        <v>1.7399190000000002</v>
      </c>
      <c r="E23" s="21">
        <v>1.8127</v>
      </c>
      <c r="F23" s="21">
        <f t="shared" si="0"/>
        <v>0.55874863029060862</v>
      </c>
      <c r="G23" s="21">
        <v>0.27101653050704044</v>
      </c>
      <c r="H23" s="21">
        <v>0.1387816402293538</v>
      </c>
      <c r="I23" s="21">
        <v>0.14895045955421438</v>
      </c>
      <c r="J23" s="22">
        <f t="shared" si="1"/>
        <v>0.14950986401888919</v>
      </c>
      <c r="K23" s="22">
        <f t="shared" si="2"/>
        <v>0.22607059675423083</v>
      </c>
      <c r="L23" s="23">
        <f t="shared" si="3"/>
        <v>0.30824109355690882</v>
      </c>
      <c r="M23" s="4"/>
      <c r="N23" t="s">
        <v>260</v>
      </c>
      <c r="O23" s="5">
        <v>0.12078799131450069</v>
      </c>
      <c r="P23" s="71">
        <v>0.27284389273661774</v>
      </c>
    </row>
    <row r="24" spans="1:16" x14ac:dyDescent="0.25">
      <c r="A24" s="17"/>
      <c r="B24" s="55">
        <v>20</v>
      </c>
      <c r="C24" s="19" t="s">
        <v>277</v>
      </c>
      <c r="D24" s="20">
        <v>0.69561299999999993</v>
      </c>
      <c r="E24" s="21">
        <v>0.83806099999999994</v>
      </c>
      <c r="F24" s="21">
        <f t="shared" si="0"/>
        <v>0.24091355041673523</v>
      </c>
      <c r="G24" s="21">
        <v>8.9497199856850784E-2</v>
      </c>
      <c r="H24" s="21">
        <v>7.2682300327869598E-2</v>
      </c>
      <c r="I24" s="21">
        <v>7.8734050232014852E-2</v>
      </c>
      <c r="J24" s="22">
        <f t="shared" si="1"/>
        <v>0.10679079429403204</v>
      </c>
      <c r="K24" s="22">
        <f t="shared" si="2"/>
        <v>0.19351753653340317</v>
      </c>
      <c r="L24" s="23">
        <f t="shared" si="3"/>
        <v>0.28746541172627676</v>
      </c>
      <c r="M24" s="4"/>
      <c r="N24" t="s">
        <v>272</v>
      </c>
      <c r="O24" s="5">
        <v>3.5195211910167927</v>
      </c>
      <c r="P24" s="71">
        <v>0.24837680549455962</v>
      </c>
    </row>
    <row r="25" spans="1:16" x14ac:dyDescent="0.25">
      <c r="A25" s="17"/>
      <c r="B25" s="55">
        <v>21</v>
      </c>
      <c r="C25" s="19" t="s">
        <v>278</v>
      </c>
      <c r="D25" s="20">
        <v>1.127345</v>
      </c>
      <c r="E25" s="21">
        <v>1.285828</v>
      </c>
      <c r="F25" s="21">
        <f t="shared" si="0"/>
        <v>0.35450276755091181</v>
      </c>
      <c r="G25" s="21">
        <v>0.17575622882213793</v>
      </c>
      <c r="H25" s="21">
        <v>8.492222918312109E-2</v>
      </c>
      <c r="I25" s="21">
        <v>9.3824309545652795E-2</v>
      </c>
      <c r="J25" s="22">
        <f t="shared" si="1"/>
        <v>0.13668719986043074</v>
      </c>
      <c r="K25" s="22">
        <f t="shared" si="2"/>
        <v>0.20273198126441408</v>
      </c>
      <c r="L25" s="23">
        <f t="shared" si="3"/>
        <v>0.27569999062931577</v>
      </c>
      <c r="M25" s="4"/>
      <c r="N25" t="s">
        <v>263</v>
      </c>
      <c r="O25" s="5">
        <v>0.67171265448450868</v>
      </c>
      <c r="P25" s="71">
        <v>0.20039907648241914</v>
      </c>
    </row>
    <row r="26" spans="1:16" x14ac:dyDescent="0.25">
      <c r="A26" s="17"/>
      <c r="B26" s="55">
        <v>22</v>
      </c>
      <c r="C26" s="19" t="s">
        <v>279</v>
      </c>
      <c r="D26" s="20">
        <v>1.5238430000000001</v>
      </c>
      <c r="E26" s="21">
        <v>2.0099389999999997</v>
      </c>
      <c r="F26" s="21">
        <f t="shared" si="0"/>
        <v>0.69628221264321155</v>
      </c>
      <c r="G26" s="21">
        <v>0.3341771830801008</v>
      </c>
      <c r="H26" s="21">
        <v>0.19458500000200729</v>
      </c>
      <c r="I26" s="21">
        <v>0.16752002956110346</v>
      </c>
      <c r="J26" s="22">
        <f t="shared" si="1"/>
        <v>0.1662623507878104</v>
      </c>
      <c r="K26" s="22">
        <f t="shared" si="2"/>
        <v>0.2630737465575364</v>
      </c>
      <c r="L26" s="23">
        <f t="shared" si="3"/>
        <v>0.34641957424738345</v>
      </c>
      <c r="M26" s="4"/>
      <c r="N26" t="s">
        <v>282</v>
      </c>
      <c r="O26" s="5">
        <v>0.842986281767935</v>
      </c>
      <c r="P26" s="71">
        <v>0.17805007740297274</v>
      </c>
    </row>
    <row r="27" spans="1:16" x14ac:dyDescent="0.25">
      <c r="A27" s="17"/>
      <c r="B27" s="55">
        <v>24</v>
      </c>
      <c r="C27" s="19" t="s">
        <v>281</v>
      </c>
      <c r="D27" s="20">
        <v>0.95424700000000018</v>
      </c>
      <c r="E27" s="21">
        <v>1.2964929999999999</v>
      </c>
      <c r="F27" s="21">
        <f t="shared" si="0"/>
        <v>0.45353007316225558</v>
      </c>
      <c r="G27" s="21">
        <v>0.14426679969983525</v>
      </c>
      <c r="H27" s="21">
        <v>7.4670400012109894E-2</v>
      </c>
      <c r="I27" s="21">
        <v>0.23459287345031044</v>
      </c>
      <c r="J27" s="22">
        <f t="shared" si="1"/>
        <v>0.11127464606429441</v>
      </c>
      <c r="K27" s="22">
        <f t="shared" si="2"/>
        <v>0.16886878657420068</v>
      </c>
      <c r="L27" s="23">
        <f t="shared" si="3"/>
        <v>0.3498129748191896</v>
      </c>
      <c r="M27" s="4"/>
      <c r="N27" t="s">
        <v>265</v>
      </c>
      <c r="O27" s="5">
        <v>1.3860430855108206</v>
      </c>
      <c r="P27" s="71">
        <v>0.16971533592561419</v>
      </c>
    </row>
    <row r="28" spans="1:16" ht="15.75" thickBot="1" x14ac:dyDescent="0.3">
      <c r="A28" s="24"/>
      <c r="B28" s="56">
        <v>25</v>
      </c>
      <c r="C28" s="26" t="s">
        <v>282</v>
      </c>
      <c r="D28" s="27">
        <v>4.1080449999999997</v>
      </c>
      <c r="E28" s="28">
        <v>4.7345459999999999</v>
      </c>
      <c r="F28" s="28">
        <f t="shared" si="0"/>
        <v>0.842986281767935</v>
      </c>
      <c r="G28" s="28">
        <v>0.24294775336056773</v>
      </c>
      <c r="H28" s="28">
        <v>0.34146634851049384</v>
      </c>
      <c r="I28" s="28">
        <v>0.25857217989687342</v>
      </c>
      <c r="J28" s="29">
        <f t="shared" si="1"/>
        <v>5.1313843684392915E-2</v>
      </c>
      <c r="K28" s="29">
        <f t="shared" si="2"/>
        <v>0.12343614400854096</v>
      </c>
      <c r="L28" s="30">
        <f t="shared" si="3"/>
        <v>0.17805007740297274</v>
      </c>
      <c r="M28" s="4"/>
      <c r="N28" t="s">
        <v>271</v>
      </c>
      <c r="O28" s="5">
        <v>0.26269962951118941</v>
      </c>
      <c r="P28" s="71">
        <v>0.11343639327515531</v>
      </c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topLeftCell="A12" workbookViewId="0">
      <selection activeCell="A23" sqref="A23:D2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57</v>
      </c>
      <c r="B1" s="49" t="s">
        <v>34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879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52.656755999999994</v>
      </c>
      <c r="E6" s="14">
        <v>69.828893000000008</v>
      </c>
      <c r="F6" s="14">
        <v>18.001040216687354</v>
      </c>
      <c r="G6" s="14">
        <v>7.781855307236583</v>
      </c>
      <c r="H6" s="14">
        <v>4.8448707900362651</v>
      </c>
      <c r="I6" s="14">
        <v>5.3743141194145068</v>
      </c>
      <c r="J6" s="15">
        <v>0.11144176819810937</v>
      </c>
      <c r="K6" s="15">
        <v>0.18082380451416932</v>
      </c>
      <c r="L6" s="16">
        <v>0.25778785031988621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42.301574999999993</v>
      </c>
      <c r="E7" s="38">
        <f ca="1">SUM(E8:OFFSET(E6,MATCH("PROYECTOS",$A$8:$A$50,0),0))</f>
        <v>49.268192999999997</v>
      </c>
      <c r="F7" s="38">
        <f ca="1">SUM(F8:OFFSET(F6,MATCH("PROYECTOS",$A$8:$A$50,0),0))</f>
        <v>13.599712882372071</v>
      </c>
      <c r="G7" s="38">
        <f ca="1">SUM(G8:OFFSET(G6,MATCH("PROYECTOS",$A$8:$A$50,0),0))</f>
        <v>6.0944372163585285</v>
      </c>
      <c r="H7" s="38">
        <f ca="1">SUM(H8:OFFSET(H6,MATCH("PROYECTOS",$A$8:$A$50,0),0))</f>
        <v>3.9486064081258236</v>
      </c>
      <c r="I7" s="38">
        <f ca="1">SUM(I8:OFFSET(I6,MATCH("PROYECTOS",$A$8:$A$50,0),0))</f>
        <v>3.5566692578877195</v>
      </c>
      <c r="J7" s="39">
        <f ca="1">IFERROR(G7/E7,0)</f>
        <v>0.12369922347991388</v>
      </c>
      <c r="K7" s="39">
        <f ca="1">IFERROR(SUM(G7,H7)/E7,0)</f>
        <v>0.20384436718603322</v>
      </c>
      <c r="L7" s="40">
        <f ca="1">IFERROR(SUM(G7,H7,I7)/E7,0)</f>
        <v>0.27603433481662443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23.787464000000003</v>
      </c>
      <c r="E8" s="21">
        <v>24.178639</v>
      </c>
      <c r="F8" s="21">
        <f t="shared" ref="F8:F13" si="0">SUM(G8,H8,I8)</f>
        <v>6.9283344607563828</v>
      </c>
      <c r="G8" s="21">
        <v>3.2435761657006879</v>
      </c>
      <c r="H8" s="21">
        <v>1.9084717359367085</v>
      </c>
      <c r="I8" s="21">
        <v>1.7762865591189865</v>
      </c>
      <c r="J8" s="22">
        <f t="shared" ref="J8:J14" si="1">IFERROR(G8/E8,0)</f>
        <v>0.13415048571181726</v>
      </c>
      <c r="K8" s="22">
        <f t="shared" ref="K8:K14" si="2">IFERROR(SUM(G8,H8)/E8,0)</f>
        <v>0.2130826264306025</v>
      </c>
      <c r="L8" s="23">
        <f t="shared" ref="L8:L14" si="3">IFERROR(SUM(G8,H8,I8)/E8,0)</f>
        <v>0.28654774409578565</v>
      </c>
      <c r="M8" s="4"/>
    </row>
    <row r="9" spans="1:13" ht="25.5" x14ac:dyDescent="0.25">
      <c r="A9" s="17"/>
      <c r="B9" s="19">
        <v>3000341</v>
      </c>
      <c r="C9" s="19" t="s">
        <v>881</v>
      </c>
      <c r="D9" s="20">
        <v>0.24144500000000002</v>
      </c>
      <c r="E9" s="21">
        <v>0.24144500000000002</v>
      </c>
      <c r="F9" s="21">
        <f t="shared" si="0"/>
        <v>3.7823920254595578E-2</v>
      </c>
      <c r="G9" s="21">
        <v>6.272329919738695E-3</v>
      </c>
      <c r="H9" s="21">
        <v>1.3267640373669565E-2</v>
      </c>
      <c r="I9" s="21">
        <v>1.8283949961187318E-2</v>
      </c>
      <c r="J9" s="22">
        <f t="shared" si="1"/>
        <v>2.5978297002376086E-2</v>
      </c>
      <c r="K9" s="22">
        <f t="shared" si="2"/>
        <v>8.0929281175457182E-2</v>
      </c>
      <c r="L9" s="23">
        <f t="shared" si="3"/>
        <v>0.15665646525956459</v>
      </c>
      <c r="M9" s="4"/>
    </row>
    <row r="10" spans="1:13" ht="25.5" x14ac:dyDescent="0.25">
      <c r="A10" s="17"/>
      <c r="B10" s="19">
        <v>3000475</v>
      </c>
      <c r="C10" s="19" t="s">
        <v>882</v>
      </c>
      <c r="D10" s="20">
        <v>17.189906999999991</v>
      </c>
      <c r="E10" s="21">
        <v>23.270278000000001</v>
      </c>
      <c r="F10" s="21">
        <f t="shared" si="0"/>
        <v>6.3501882222949213</v>
      </c>
      <c r="G10" s="21">
        <v>2.7448312817141414</v>
      </c>
      <c r="H10" s="21">
        <v>1.9400929518386967</v>
      </c>
      <c r="I10" s="21">
        <v>1.6652639887420833</v>
      </c>
      <c r="J10" s="22">
        <f t="shared" si="1"/>
        <v>0.11795438291343753</v>
      </c>
      <c r="K10" s="22">
        <f t="shared" si="2"/>
        <v>0.20132652620449304</v>
      </c>
      <c r="L10" s="23">
        <f t="shared" si="3"/>
        <v>0.27288836954568918</v>
      </c>
      <c r="M10" s="4"/>
    </row>
    <row r="11" spans="1:13" ht="38.25" x14ac:dyDescent="0.25">
      <c r="A11" s="17"/>
      <c r="B11" s="19">
        <v>3000506</v>
      </c>
      <c r="C11" s="19" t="s">
        <v>883</v>
      </c>
      <c r="D11" s="20">
        <v>0.58318499999999995</v>
      </c>
      <c r="E11" s="21">
        <v>0.65859999999999985</v>
      </c>
      <c r="F11" s="21">
        <f t="shared" si="0"/>
        <v>0.13311859029545303</v>
      </c>
      <c r="G11" s="21">
        <v>4.6924099766329164E-2</v>
      </c>
      <c r="H11" s="21">
        <v>4.6891090165445348E-2</v>
      </c>
      <c r="I11" s="21">
        <v>3.930340036367852E-2</v>
      </c>
      <c r="J11" s="22">
        <f t="shared" si="1"/>
        <v>7.1248253517050067E-2</v>
      </c>
      <c r="K11" s="22">
        <f t="shared" si="2"/>
        <v>0.14244638617032271</v>
      </c>
      <c r="L11" s="23">
        <f t="shared" si="3"/>
        <v>0.20212358077050269</v>
      </c>
      <c r="M11" s="4"/>
    </row>
    <row r="12" spans="1:13" x14ac:dyDescent="0.25">
      <c r="A12" s="17"/>
      <c r="B12" s="19">
        <v>3000507</v>
      </c>
      <c r="C12" s="19" t="s">
        <v>884</v>
      </c>
      <c r="D12" s="20">
        <v>0.44407399999999997</v>
      </c>
      <c r="E12" s="21">
        <v>0.84373100000000012</v>
      </c>
      <c r="F12" s="21">
        <f t="shared" si="0"/>
        <v>0.14153664860521076</v>
      </c>
      <c r="G12" s="21">
        <v>5.2499999263091013E-2</v>
      </c>
      <c r="H12" s="21">
        <v>3.5340949754754547E-2</v>
      </c>
      <c r="I12" s="21">
        <v>5.3695699587365198E-2</v>
      </c>
      <c r="J12" s="22">
        <f t="shared" si="1"/>
        <v>6.2223622532644893E-2</v>
      </c>
      <c r="K12" s="22">
        <f t="shared" si="2"/>
        <v>0.10411013583457944</v>
      </c>
      <c r="L12" s="23">
        <f t="shared" si="3"/>
        <v>0.16775091658977889</v>
      </c>
      <c r="M12" s="4"/>
    </row>
    <row r="13" spans="1:13" ht="38.25" x14ac:dyDescent="0.25">
      <c r="A13" s="17"/>
      <c r="B13" s="19">
        <v>3000676</v>
      </c>
      <c r="C13" s="19" t="s">
        <v>885</v>
      </c>
      <c r="D13" s="20">
        <v>5.5500000000000008E-2</v>
      </c>
      <c r="E13" s="21">
        <v>7.5499999999999998E-2</v>
      </c>
      <c r="F13" s="21">
        <f t="shared" si="0"/>
        <v>8.711040165508166E-3</v>
      </c>
      <c r="G13" s="21">
        <v>3.3333999454043806E-4</v>
      </c>
      <c r="H13" s="21">
        <v>4.5420400565490127E-3</v>
      </c>
      <c r="I13" s="21">
        <v>3.8356601144187152E-3</v>
      </c>
      <c r="J13" s="22">
        <f t="shared" si="1"/>
        <v>4.4150992654362654E-3</v>
      </c>
      <c r="K13" s="22">
        <f t="shared" si="2"/>
        <v>6.4574570213105309E-2</v>
      </c>
      <c r="L13" s="23">
        <f t="shared" si="3"/>
        <v>0.11537801543719425</v>
      </c>
      <c r="M13" s="4"/>
    </row>
    <row r="14" spans="1:13" ht="15.75" thickBot="1" x14ac:dyDescent="0.3">
      <c r="A14" s="41" t="s">
        <v>302</v>
      </c>
      <c r="B14" s="43"/>
      <c r="C14" s="43"/>
      <c r="D14" s="44">
        <f ca="1">OFFSET(D14,-MATCH("PROYECTOS",$A$8:$A$50,0)-1,0)-(OFFSET(D14,-MATCH("PROYECTOS",$A$8:$A$50,0),0))</f>
        <v>10.355181000000002</v>
      </c>
      <c r="E14" s="45">
        <f t="shared" ref="E14:I14" ca="1" si="4">OFFSET(E14,-MATCH("PROYECTOS",$A$8:$A$50,0)-1,0)-(OFFSET(E14,-MATCH("PROYECTOS",$A$8:$A$50,0),0))</f>
        <v>20.560700000000011</v>
      </c>
      <c r="F14" s="45">
        <f t="shared" ca="1" si="4"/>
        <v>4.4013273343152832</v>
      </c>
      <c r="G14" s="45">
        <f t="shared" ca="1" si="4"/>
        <v>1.6874180908780545</v>
      </c>
      <c r="H14" s="45">
        <f t="shared" ca="1" si="4"/>
        <v>0.89626438191044144</v>
      </c>
      <c r="I14" s="45">
        <f t="shared" ca="1" si="4"/>
        <v>1.8176448615267873</v>
      </c>
      <c r="J14" s="46">
        <f t="shared" ca="1" si="1"/>
        <v>8.2070070127867906E-2</v>
      </c>
      <c r="K14" s="46">
        <f t="shared" ca="1" si="2"/>
        <v>0.12566121157297633</v>
      </c>
      <c r="L14" s="47">
        <f t="shared" ca="1" si="3"/>
        <v>0.2140650529561387</v>
      </c>
      <c r="M14" s="4"/>
    </row>
    <row r="15" spans="1:13" ht="15.75" thickBot="1" x14ac:dyDescent="0.3"/>
    <row r="16" spans="1:13" ht="15.75" thickBot="1" x14ac:dyDescent="0.3">
      <c r="A16" s="89" t="s">
        <v>324</v>
      </c>
      <c r="B16" s="90"/>
      <c r="C16" s="90"/>
      <c r="D16" s="91"/>
    </row>
    <row r="17" spans="1:4" ht="15.75" thickBot="1" x14ac:dyDescent="0.3">
      <c r="A17" s="1" t="s">
        <v>903</v>
      </c>
    </row>
    <row r="18" spans="1:4" ht="45" customHeight="1" x14ac:dyDescent="0.25">
      <c r="A18" s="82" t="s">
        <v>326</v>
      </c>
      <c r="B18" s="83"/>
      <c r="C18" s="83"/>
      <c r="D18" s="94" t="s">
        <v>327</v>
      </c>
    </row>
    <row r="19" spans="1:4" ht="15.75" thickBot="1" x14ac:dyDescent="0.3">
      <c r="A19" s="92"/>
      <c r="B19" s="93"/>
      <c r="C19" s="93"/>
      <c r="D19" s="95"/>
    </row>
    <row r="20" spans="1:4" ht="25.5" x14ac:dyDescent="0.25">
      <c r="A20" s="17"/>
      <c r="B20" s="19">
        <v>3000341</v>
      </c>
      <c r="C20" s="19" t="s">
        <v>881</v>
      </c>
      <c r="D20" s="23">
        <v>0.15665646525956459</v>
      </c>
    </row>
    <row r="21" spans="1:4" ht="38.25" x14ac:dyDescent="0.25">
      <c r="A21" s="17"/>
      <c r="B21" s="19">
        <v>3000506</v>
      </c>
      <c r="C21" s="19" t="s">
        <v>883</v>
      </c>
      <c r="D21" s="23">
        <v>0.20212358077050269</v>
      </c>
    </row>
    <row r="22" spans="1:4" x14ac:dyDescent="0.25">
      <c r="A22" s="17"/>
      <c r="B22" s="19">
        <v>3000507</v>
      </c>
      <c r="C22" s="19" t="s">
        <v>884</v>
      </c>
      <c r="D22" s="23">
        <v>0.16775091658977889</v>
      </c>
    </row>
    <row r="23" spans="1:4" ht="39" thickBot="1" x14ac:dyDescent="0.3">
      <c r="A23" s="24"/>
      <c r="B23" s="26">
        <v>3000676</v>
      </c>
      <c r="C23" s="26" t="s">
        <v>885</v>
      </c>
      <c r="D23" s="30">
        <v>0.11537801543719425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workbookViewId="0"/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2</v>
      </c>
      <c r="B1" s="49" t="s">
        <v>14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330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1448.312901</v>
      </c>
      <c r="E6" s="14">
        <v>1929.2709959999997</v>
      </c>
      <c r="F6" s="14">
        <v>706.29653717652661</v>
      </c>
      <c r="G6" s="14">
        <v>384.74780387832595</v>
      </c>
      <c r="H6" s="14">
        <v>175.91442507919078</v>
      </c>
      <c r="I6" s="14">
        <v>145.63430821900982</v>
      </c>
      <c r="J6" s="15">
        <v>0.19942652155971458</v>
      </c>
      <c r="K6" s="15">
        <v>0.29060833346893733</v>
      </c>
      <c r="L6" s="16">
        <v>0.36609503726584119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1393.1463990000002</v>
      </c>
      <c r="E7" s="38">
        <f ca="1">SUM(E8:OFFSET(E6,MATCH("PROYECTOS",$A$8:$A$50,0),0))</f>
        <v>1777.5249170000004</v>
      </c>
      <c r="F7" s="38">
        <f ca="1">SUM(F8:OFFSET(F6,MATCH("PROYECTOS",$A$8:$A$50,0),0))</f>
        <v>684.48518803419836</v>
      </c>
      <c r="G7" s="38">
        <f ca="1">SUM(G8:OFFSET(G6,MATCH("PROYECTOS",$A$8:$A$50,0),0))</f>
        <v>382.33462109451227</v>
      </c>
      <c r="H7" s="38">
        <f ca="1">SUM(H8:OFFSET(H6,MATCH("PROYECTOS",$A$8:$A$50,0),0))</f>
        <v>167.90019069025971</v>
      </c>
      <c r="I7" s="38">
        <f ca="1">SUM(I8:OFFSET(I6,MATCH("PROYECTOS",$A$8:$A$50,0),0))</f>
        <v>134.25037624942632</v>
      </c>
      <c r="J7" s="39">
        <f ca="1">IFERROR(G7/E7,0)</f>
        <v>0.21509381806011116</v>
      </c>
      <c r="K7" s="39">
        <f ca="1">IFERROR(SUM(G7,H7)/E7,0)</f>
        <v>0.30955111037960875</v>
      </c>
      <c r="L7" s="40">
        <f ca="1">IFERROR(SUM(G7,H7,I7)/E7,0)</f>
        <v>0.38507768948152421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27.015845999999996</v>
      </c>
      <c r="E8" s="21">
        <v>78.657524000000052</v>
      </c>
      <c r="F8" s="21">
        <f t="shared" ref="F8:F28" si="0">SUM(G8,H8,I8)</f>
        <v>21.299412745651235</v>
      </c>
      <c r="G8" s="21">
        <v>7.185549985905368</v>
      </c>
      <c r="H8" s="21">
        <v>7.2964168498474713</v>
      </c>
      <c r="I8" s="21">
        <v>6.8174459098983959</v>
      </c>
      <c r="J8" s="22">
        <f t="shared" ref="J8:J29" si="1">IFERROR(G8/E8,0)</f>
        <v>9.1352354110528111E-2</v>
      </c>
      <c r="K8" s="22">
        <f t="shared" ref="K8:K29" si="2">IFERROR(SUM(G8,H8)/E8,0)</f>
        <v>0.18411419657390729</v>
      </c>
      <c r="L8" s="23">
        <f t="shared" ref="L8:L29" si="3">IFERROR(SUM(G8,H8,I8)/E8,0)</f>
        <v>0.27078671769087498</v>
      </c>
      <c r="M8" s="4"/>
    </row>
    <row r="9" spans="1:13" ht="38.25" x14ac:dyDescent="0.25">
      <c r="A9" s="17"/>
      <c r="B9" s="19">
        <v>3000002</v>
      </c>
      <c r="C9" s="19" t="s">
        <v>332</v>
      </c>
      <c r="D9" s="20">
        <v>37.929283000000012</v>
      </c>
      <c r="E9" s="21">
        <v>28.916751000000019</v>
      </c>
      <c r="F9" s="21">
        <f t="shared" si="0"/>
        <v>16.053869992452778</v>
      </c>
      <c r="G9" s="21">
        <v>12.905929378564451</v>
      </c>
      <c r="H9" s="21">
        <v>2.9747524120302593</v>
      </c>
      <c r="I9" s="21">
        <v>0.17318820185806771</v>
      </c>
      <c r="J9" s="22">
        <f t="shared" si="1"/>
        <v>0.44631325900217639</v>
      </c>
      <c r="K9" s="22">
        <f t="shared" si="2"/>
        <v>0.54918624124109583</v>
      </c>
      <c r="L9" s="23">
        <f t="shared" si="3"/>
        <v>0.55517544112935679</v>
      </c>
      <c r="M9" s="4"/>
    </row>
    <row r="10" spans="1:13" ht="25.5" x14ac:dyDescent="0.25">
      <c r="A10" s="17"/>
      <c r="B10" s="19">
        <v>3000005</v>
      </c>
      <c r="C10" s="19" t="s">
        <v>333</v>
      </c>
      <c r="D10" s="20">
        <v>13.470234000000001</v>
      </c>
      <c r="E10" s="21">
        <v>16.901114</v>
      </c>
      <c r="F10" s="21">
        <f t="shared" si="0"/>
        <v>5.0316290506776156</v>
      </c>
      <c r="G10" s="21">
        <v>2.0067177546410448</v>
      </c>
      <c r="H10" s="21">
        <v>1.3556854715485542</v>
      </c>
      <c r="I10" s="21">
        <v>1.6692258244880165</v>
      </c>
      <c r="J10" s="22">
        <f t="shared" si="1"/>
        <v>0.11873286900739471</v>
      </c>
      <c r="K10" s="22">
        <f t="shared" si="2"/>
        <v>0.19894565684780299</v>
      </c>
      <c r="L10" s="23">
        <f t="shared" si="3"/>
        <v>0.29770990543449477</v>
      </c>
      <c r="M10" s="4"/>
    </row>
    <row r="11" spans="1:13" x14ac:dyDescent="0.25">
      <c r="A11" s="17"/>
      <c r="B11" s="19">
        <v>3033172</v>
      </c>
      <c r="C11" s="19" t="s">
        <v>334</v>
      </c>
      <c r="D11" s="20">
        <v>195.160775</v>
      </c>
      <c r="E11" s="21">
        <v>264.8517139999999</v>
      </c>
      <c r="F11" s="21">
        <f t="shared" si="0"/>
        <v>79.052924662484259</v>
      </c>
      <c r="G11" s="21">
        <v>42.046504347028531</v>
      </c>
      <c r="H11" s="21">
        <v>21.420783993579107</v>
      </c>
      <c r="I11" s="21">
        <v>15.585636321876613</v>
      </c>
      <c r="J11" s="22">
        <f t="shared" si="1"/>
        <v>0.15875488858278089</v>
      </c>
      <c r="K11" s="22">
        <f t="shared" si="2"/>
        <v>0.23963329284177357</v>
      </c>
      <c r="L11" s="23">
        <f t="shared" si="3"/>
        <v>0.29847994362039237</v>
      </c>
      <c r="M11" s="4"/>
    </row>
    <row r="12" spans="1:13" ht="38.25" x14ac:dyDescent="0.25">
      <c r="A12" s="17"/>
      <c r="B12" s="19">
        <v>3033288</v>
      </c>
      <c r="C12" s="19" t="s">
        <v>335</v>
      </c>
      <c r="D12" s="20">
        <v>8.2395759999999996</v>
      </c>
      <c r="E12" s="21">
        <v>8.5183400000000038</v>
      </c>
      <c r="F12" s="21">
        <f t="shared" si="0"/>
        <v>2.4766893404113262</v>
      </c>
      <c r="G12" s="21">
        <v>1.1632300735564058</v>
      </c>
      <c r="H12" s="21">
        <v>0.69244167762246889</v>
      </c>
      <c r="I12" s="21">
        <v>0.62101758923245143</v>
      </c>
      <c r="J12" s="22">
        <f t="shared" si="1"/>
        <v>0.13655595732929249</v>
      </c>
      <c r="K12" s="22">
        <f t="shared" si="2"/>
        <v>0.21784429257095558</v>
      </c>
      <c r="L12" s="23">
        <f t="shared" si="3"/>
        <v>0.2907478851996193</v>
      </c>
      <c r="M12" s="4"/>
    </row>
    <row r="13" spans="1:13" ht="38.25" x14ac:dyDescent="0.25">
      <c r="A13" s="17"/>
      <c r="B13" s="19">
        <v>3033289</v>
      </c>
      <c r="C13" s="19" t="s">
        <v>336</v>
      </c>
      <c r="D13" s="20">
        <v>6.4435780000000058</v>
      </c>
      <c r="E13" s="21">
        <v>6.9517260000000061</v>
      </c>
      <c r="F13" s="21">
        <f t="shared" si="0"/>
        <v>2.4773490717331015</v>
      </c>
      <c r="G13" s="21">
        <v>1.0608735820424045</v>
      </c>
      <c r="H13" s="21">
        <v>0.75678260173719991</v>
      </c>
      <c r="I13" s="21">
        <v>0.65969288795349712</v>
      </c>
      <c r="J13" s="22">
        <f t="shared" si="1"/>
        <v>0.15260578193709065</v>
      </c>
      <c r="K13" s="22">
        <f t="shared" si="2"/>
        <v>0.26146832941626336</v>
      </c>
      <c r="L13" s="23">
        <f t="shared" si="3"/>
        <v>0.35636460236394518</v>
      </c>
      <c r="M13" s="4"/>
    </row>
    <row r="14" spans="1:13" ht="38.25" x14ac:dyDescent="0.25">
      <c r="A14" s="17"/>
      <c r="B14" s="19">
        <v>3033290</v>
      </c>
      <c r="C14" s="19" t="s">
        <v>337</v>
      </c>
      <c r="D14" s="20">
        <v>7.8140559999999999</v>
      </c>
      <c r="E14" s="21">
        <v>8.1611779999999996</v>
      </c>
      <c r="F14" s="21">
        <f t="shared" si="0"/>
        <v>3.0035200126175994</v>
      </c>
      <c r="G14" s="21">
        <v>1.1176493535185728</v>
      </c>
      <c r="H14" s="21">
        <v>0.76249320801036902</v>
      </c>
      <c r="I14" s="21">
        <v>1.1233774510886576</v>
      </c>
      <c r="J14" s="22">
        <f t="shared" si="1"/>
        <v>0.1369470624851673</v>
      </c>
      <c r="K14" s="22">
        <f t="shared" si="2"/>
        <v>0.2303763698731901</v>
      </c>
      <c r="L14" s="23">
        <f t="shared" si="3"/>
        <v>0.36802530377570486</v>
      </c>
      <c r="M14" s="4"/>
    </row>
    <row r="15" spans="1:13" ht="25.5" x14ac:dyDescent="0.25">
      <c r="A15" s="17"/>
      <c r="B15" s="19">
        <v>3033291</v>
      </c>
      <c r="C15" s="19" t="s">
        <v>338</v>
      </c>
      <c r="D15" s="20">
        <v>64.556567000000015</v>
      </c>
      <c r="E15" s="21">
        <v>71.216461999999993</v>
      </c>
      <c r="F15" s="21">
        <f t="shared" si="0"/>
        <v>25.840320036376056</v>
      </c>
      <c r="G15" s="21">
        <v>6.0526389398155516</v>
      </c>
      <c r="H15" s="21">
        <v>6.1548671551158236</v>
      </c>
      <c r="I15" s="21">
        <v>13.632813941444681</v>
      </c>
      <c r="J15" s="22">
        <f t="shared" si="1"/>
        <v>8.498932367372522E-2</v>
      </c>
      <c r="K15" s="22">
        <f t="shared" si="2"/>
        <v>0.17141410499908541</v>
      </c>
      <c r="L15" s="23">
        <f t="shared" si="3"/>
        <v>0.36284195129457653</v>
      </c>
      <c r="M15" s="4"/>
    </row>
    <row r="16" spans="1:13" ht="38.25" x14ac:dyDescent="0.25">
      <c r="A16" s="17"/>
      <c r="B16" s="19">
        <v>3033292</v>
      </c>
      <c r="C16" s="19" t="s">
        <v>339</v>
      </c>
      <c r="D16" s="20">
        <v>20.800947000000011</v>
      </c>
      <c r="E16" s="21">
        <v>23.317338000000007</v>
      </c>
      <c r="F16" s="21">
        <f t="shared" si="0"/>
        <v>6.7942240179860391</v>
      </c>
      <c r="G16" s="21">
        <v>3.1983626968212775</v>
      </c>
      <c r="H16" s="21">
        <v>2.4099265471273839</v>
      </c>
      <c r="I16" s="21">
        <v>1.1859347740373778</v>
      </c>
      <c r="J16" s="22">
        <f t="shared" si="1"/>
        <v>0.13716671675048311</v>
      </c>
      <c r="K16" s="22">
        <f t="shared" si="2"/>
        <v>0.24052013329946412</v>
      </c>
      <c r="L16" s="23">
        <f t="shared" si="3"/>
        <v>0.29138077502612164</v>
      </c>
      <c r="M16" s="4"/>
    </row>
    <row r="17" spans="1:13" ht="25.5" x14ac:dyDescent="0.25">
      <c r="A17" s="17"/>
      <c r="B17" s="19">
        <v>3033294</v>
      </c>
      <c r="C17" s="19" t="s">
        <v>340</v>
      </c>
      <c r="D17" s="20">
        <v>110.46058899999998</v>
      </c>
      <c r="E17" s="21">
        <v>160.00701400000011</v>
      </c>
      <c r="F17" s="21">
        <f t="shared" si="0"/>
        <v>72.059267914407144</v>
      </c>
      <c r="G17" s="21">
        <v>44.858841519435373</v>
      </c>
      <c r="H17" s="21">
        <v>14.690395165219115</v>
      </c>
      <c r="I17" s="21">
        <v>12.510031229752663</v>
      </c>
      <c r="J17" s="22">
        <f t="shared" si="1"/>
        <v>0.28035546941358047</v>
      </c>
      <c r="K17" s="22">
        <f t="shared" si="2"/>
        <v>0.37216641443389753</v>
      </c>
      <c r="L17" s="23">
        <f t="shared" si="3"/>
        <v>0.45035068221701263</v>
      </c>
      <c r="M17" s="4"/>
    </row>
    <row r="18" spans="1:13" x14ac:dyDescent="0.25">
      <c r="A18" s="17"/>
      <c r="B18" s="19">
        <v>3033295</v>
      </c>
      <c r="C18" s="19" t="s">
        <v>341</v>
      </c>
      <c r="D18" s="20">
        <v>259.65519299999994</v>
      </c>
      <c r="E18" s="21">
        <v>276.92564199999998</v>
      </c>
      <c r="F18" s="21">
        <f t="shared" si="0"/>
        <v>81.894480287497885</v>
      </c>
      <c r="G18" s="21">
        <v>38.542299965630491</v>
      </c>
      <c r="H18" s="21">
        <v>24.548671395490615</v>
      </c>
      <c r="I18" s="21">
        <v>18.803508926376772</v>
      </c>
      <c r="J18" s="22">
        <f t="shared" si="1"/>
        <v>0.13917923846730848</v>
      </c>
      <c r="K18" s="22">
        <f t="shared" si="2"/>
        <v>0.22782639738764643</v>
      </c>
      <c r="L18" s="23">
        <f t="shared" si="3"/>
        <v>0.29572732844832728</v>
      </c>
      <c r="M18" s="4"/>
    </row>
    <row r="19" spans="1:13" ht="25.5" x14ac:dyDescent="0.25">
      <c r="A19" s="17"/>
      <c r="B19" s="19">
        <v>3033296</v>
      </c>
      <c r="C19" s="19" t="s">
        <v>342</v>
      </c>
      <c r="D19" s="20">
        <v>62.458776000000043</v>
      </c>
      <c r="E19" s="21">
        <v>79.812166000000005</v>
      </c>
      <c r="F19" s="21">
        <f t="shared" si="0"/>
        <v>32.821213852277282</v>
      </c>
      <c r="G19" s="21">
        <v>18.19636698866816</v>
      </c>
      <c r="H19" s="21">
        <v>7.9567639506322507</v>
      </c>
      <c r="I19" s="21">
        <v>6.6680829129768746</v>
      </c>
      <c r="J19" s="22">
        <f t="shared" si="1"/>
        <v>0.22798989052205598</v>
      </c>
      <c r="K19" s="22">
        <f t="shared" si="2"/>
        <v>0.32768351305364157</v>
      </c>
      <c r="L19" s="23">
        <f t="shared" si="3"/>
        <v>0.41123071202299261</v>
      </c>
      <c r="M19" s="4"/>
    </row>
    <row r="20" spans="1:13" ht="25.5" x14ac:dyDescent="0.25">
      <c r="A20" s="17"/>
      <c r="B20" s="19">
        <v>3033297</v>
      </c>
      <c r="C20" s="19" t="s">
        <v>343</v>
      </c>
      <c r="D20" s="20">
        <v>163.32788600000001</v>
      </c>
      <c r="E20" s="21">
        <v>221.33037099999999</v>
      </c>
      <c r="F20" s="21">
        <f t="shared" si="0"/>
        <v>116.98493373570673</v>
      </c>
      <c r="G20" s="21">
        <v>77.082936475788301</v>
      </c>
      <c r="H20" s="21">
        <v>20.794064811789582</v>
      </c>
      <c r="I20" s="21">
        <v>19.10793244812885</v>
      </c>
      <c r="J20" s="22">
        <f t="shared" si="1"/>
        <v>0.34827094052893587</v>
      </c>
      <c r="K20" s="22">
        <f t="shared" si="2"/>
        <v>0.44222128596882843</v>
      </c>
      <c r="L20" s="23">
        <f t="shared" si="3"/>
        <v>0.52855346153875438</v>
      </c>
      <c r="M20" s="4"/>
    </row>
    <row r="21" spans="1:13" x14ac:dyDescent="0.25">
      <c r="A21" s="17"/>
      <c r="B21" s="19">
        <v>3033298</v>
      </c>
      <c r="C21" s="19" t="s">
        <v>344</v>
      </c>
      <c r="D21" s="20">
        <v>53.446319000000003</v>
      </c>
      <c r="E21" s="21">
        <v>59.832017999999977</v>
      </c>
      <c r="F21" s="21">
        <f t="shared" si="0"/>
        <v>28.042812783406141</v>
      </c>
      <c r="G21" s="21">
        <v>17.735550896354653</v>
      </c>
      <c r="H21" s="21">
        <v>7.6801275861849945</v>
      </c>
      <c r="I21" s="21">
        <v>2.6271343008664951</v>
      </c>
      <c r="J21" s="22">
        <f t="shared" si="1"/>
        <v>0.2964224087570414</v>
      </c>
      <c r="K21" s="22">
        <f t="shared" si="2"/>
        <v>0.42478390888536732</v>
      </c>
      <c r="L21" s="23">
        <f t="shared" si="3"/>
        <v>0.468692411200407</v>
      </c>
      <c r="M21" s="4"/>
    </row>
    <row r="22" spans="1:13" ht="25.5" x14ac:dyDescent="0.25">
      <c r="A22" s="17"/>
      <c r="B22" s="19">
        <v>3033299</v>
      </c>
      <c r="C22" s="19" t="s">
        <v>345</v>
      </c>
      <c r="D22" s="20">
        <v>39.074294000000009</v>
      </c>
      <c r="E22" s="21">
        <v>44.95209999999998</v>
      </c>
      <c r="F22" s="21">
        <f t="shared" si="0"/>
        <v>14.869467440309108</v>
      </c>
      <c r="G22" s="21">
        <v>6.8379641961319066</v>
      </c>
      <c r="H22" s="21">
        <v>4.18078041857882</v>
      </c>
      <c r="I22" s="21">
        <v>3.8507228255983819</v>
      </c>
      <c r="J22" s="22">
        <f t="shared" si="1"/>
        <v>0.15211667966862305</v>
      </c>
      <c r="K22" s="22">
        <f t="shared" si="2"/>
        <v>0.24512191009342682</v>
      </c>
      <c r="L22" s="23">
        <f t="shared" si="3"/>
        <v>0.33078471173335872</v>
      </c>
      <c r="M22" s="4"/>
    </row>
    <row r="23" spans="1:13" ht="25.5" x14ac:dyDescent="0.25">
      <c r="A23" s="17"/>
      <c r="B23" s="19">
        <v>3033300</v>
      </c>
      <c r="C23" s="19" t="s">
        <v>346</v>
      </c>
      <c r="D23" s="20">
        <v>32.094661999999992</v>
      </c>
      <c r="E23" s="21">
        <v>48.615817000000007</v>
      </c>
      <c r="F23" s="21">
        <f t="shared" si="0"/>
        <v>19.426736500501931</v>
      </c>
      <c r="G23" s="21">
        <v>11.648640831397643</v>
      </c>
      <c r="H23" s="21">
        <v>4.2863631787313352</v>
      </c>
      <c r="I23" s="21">
        <v>3.4917324903729536</v>
      </c>
      <c r="J23" s="22">
        <f t="shared" si="1"/>
        <v>0.23960598731473834</v>
      </c>
      <c r="K23" s="22">
        <f t="shared" si="2"/>
        <v>0.32777406600261344</v>
      </c>
      <c r="L23" s="23">
        <f t="shared" si="3"/>
        <v>0.39959703856261286</v>
      </c>
      <c r="M23" s="4"/>
    </row>
    <row r="24" spans="1:13" ht="25.5" x14ac:dyDescent="0.25">
      <c r="A24" s="17"/>
      <c r="B24" s="19">
        <v>3033304</v>
      </c>
      <c r="C24" s="19" t="s">
        <v>347</v>
      </c>
      <c r="D24" s="20">
        <v>27.706064000000005</v>
      </c>
      <c r="E24" s="21">
        <v>34.560022999999994</v>
      </c>
      <c r="F24" s="21">
        <f t="shared" si="0"/>
        <v>9.7392580690782911</v>
      </c>
      <c r="G24" s="21">
        <v>4.4100130250517395</v>
      </c>
      <c r="H24" s="21">
        <v>4.3625715280586945</v>
      </c>
      <c r="I24" s="21">
        <v>0.966673515967857</v>
      </c>
      <c r="J24" s="22">
        <f t="shared" si="1"/>
        <v>0.12760445862700209</v>
      </c>
      <c r="K24" s="22">
        <f t="shared" si="2"/>
        <v>0.25383618966661092</v>
      </c>
      <c r="L24" s="23">
        <f t="shared" si="3"/>
        <v>0.28180704824988956</v>
      </c>
      <c r="M24" s="4"/>
    </row>
    <row r="25" spans="1:13" x14ac:dyDescent="0.25">
      <c r="A25" s="17"/>
      <c r="B25" s="19">
        <v>3033305</v>
      </c>
      <c r="C25" s="19" t="s">
        <v>348</v>
      </c>
      <c r="D25" s="20">
        <v>95.040560999999968</v>
      </c>
      <c r="E25" s="21">
        <v>105.14844000000001</v>
      </c>
      <c r="F25" s="21">
        <f t="shared" si="0"/>
        <v>41.179535863618135</v>
      </c>
      <c r="G25" s="21">
        <v>20.700026871109003</v>
      </c>
      <c r="H25" s="21">
        <v>12.168213328567276</v>
      </c>
      <c r="I25" s="21">
        <v>8.3112956639418556</v>
      </c>
      <c r="J25" s="22">
        <f t="shared" si="1"/>
        <v>0.19686480247456833</v>
      </c>
      <c r="K25" s="22">
        <f t="shared" si="2"/>
        <v>0.31258894758378036</v>
      </c>
      <c r="L25" s="23">
        <f t="shared" si="3"/>
        <v>0.39163239952602369</v>
      </c>
      <c r="M25" s="4"/>
    </row>
    <row r="26" spans="1:13" ht="25.5" x14ac:dyDescent="0.25">
      <c r="A26" s="17"/>
      <c r="B26" s="19">
        <v>3033306</v>
      </c>
      <c r="C26" s="19" t="s">
        <v>349</v>
      </c>
      <c r="D26" s="20">
        <v>97.368963000000008</v>
      </c>
      <c r="E26" s="21">
        <v>137.97155300000006</v>
      </c>
      <c r="F26" s="21">
        <f t="shared" si="0"/>
        <v>65.633497038774806</v>
      </c>
      <c r="G26" s="21">
        <v>45.068975193674873</v>
      </c>
      <c r="H26" s="21">
        <v>10.323748587183331</v>
      </c>
      <c r="I26" s="21">
        <v>10.240773257916594</v>
      </c>
      <c r="J26" s="22">
        <f t="shared" si="1"/>
        <v>0.32665411248704906</v>
      </c>
      <c r="K26" s="22">
        <f t="shared" si="2"/>
        <v>0.40147930915047525</v>
      </c>
      <c r="L26" s="23">
        <f t="shared" si="3"/>
        <v>0.47570311134190668</v>
      </c>
      <c r="M26" s="4"/>
    </row>
    <row r="27" spans="1:13" ht="51" x14ac:dyDescent="0.25">
      <c r="A27" s="17"/>
      <c r="B27" s="19">
        <v>3033307</v>
      </c>
      <c r="C27" s="19" t="s">
        <v>350</v>
      </c>
      <c r="D27" s="20">
        <v>58.284531999999984</v>
      </c>
      <c r="E27" s="21">
        <v>85.986726000000019</v>
      </c>
      <c r="F27" s="21">
        <f t="shared" si="0"/>
        <v>34.98449608381101</v>
      </c>
      <c r="G27" s="21">
        <v>18.336781713711389</v>
      </c>
      <c r="H27" s="21">
        <v>11.342823980847371</v>
      </c>
      <c r="I27" s="21">
        <v>5.3048903892522503</v>
      </c>
      <c r="J27" s="22">
        <f t="shared" si="1"/>
        <v>0.21325130711118581</v>
      </c>
      <c r="K27" s="22">
        <f t="shared" si="2"/>
        <v>0.345164969934531</v>
      </c>
      <c r="L27" s="23">
        <f t="shared" si="3"/>
        <v>0.4068592643451851</v>
      </c>
      <c r="M27" s="4"/>
    </row>
    <row r="28" spans="1:13" ht="38.25" x14ac:dyDescent="0.25">
      <c r="A28" s="17"/>
      <c r="B28" s="19">
        <v>3033412</v>
      </c>
      <c r="C28" s="19" t="s">
        <v>351</v>
      </c>
      <c r="D28" s="20">
        <v>12.797698000000006</v>
      </c>
      <c r="E28" s="21">
        <v>14.890900000000002</v>
      </c>
      <c r="F28" s="21">
        <f t="shared" si="0"/>
        <v>4.8195495344198207</v>
      </c>
      <c r="G28" s="21">
        <v>2.1787673056651329</v>
      </c>
      <c r="H28" s="21">
        <v>1.7415168423576688</v>
      </c>
      <c r="I28" s="21">
        <v>0.89926538639701903</v>
      </c>
      <c r="J28" s="22">
        <f t="shared" si="1"/>
        <v>0.14631535405281967</v>
      </c>
      <c r="K28" s="22">
        <f t="shared" si="2"/>
        <v>0.26326710595214536</v>
      </c>
      <c r="L28" s="23">
        <f t="shared" si="3"/>
        <v>0.3236573702341578</v>
      </c>
      <c r="M28" s="4"/>
    </row>
    <row r="29" spans="1:13" ht="15.75" thickBot="1" x14ac:dyDescent="0.3">
      <c r="A29" s="41" t="s">
        <v>302</v>
      </c>
      <c r="B29" s="43"/>
      <c r="C29" s="43"/>
      <c r="D29" s="44">
        <f ca="1">OFFSET(D29,-MATCH("PROYECTOS",$A$8:$A$50,0)-1,0)-(OFFSET(D29,-MATCH("PROYECTOS",$A$8:$A$50,0),0))</f>
        <v>55.166501999999809</v>
      </c>
      <c r="E29" s="45">
        <f t="shared" ref="E29:I29" ca="1" si="4">OFFSET(E29,-MATCH("PROYECTOS",$A$8:$A$50,0)-1,0)-(OFFSET(E29,-MATCH("PROYECTOS",$A$8:$A$50,0),0))</f>
        <v>151.74607899999933</v>
      </c>
      <c r="F29" s="45">
        <f t="shared" ca="1" si="4"/>
        <v>21.811349142328254</v>
      </c>
      <c r="G29" s="45">
        <f t="shared" ca="1" si="4"/>
        <v>2.4131827838136815</v>
      </c>
      <c r="H29" s="45">
        <f t="shared" ca="1" si="4"/>
        <v>8.0142343889310723</v>
      </c>
      <c r="I29" s="45">
        <f t="shared" ca="1" si="4"/>
        <v>11.3839319695835</v>
      </c>
      <c r="J29" s="46">
        <f t="shared" ca="1" si="1"/>
        <v>1.5902768623192513E-2</v>
      </c>
      <c r="K29" s="46">
        <f t="shared" ca="1" si="2"/>
        <v>6.8716221476436301E-2</v>
      </c>
      <c r="L29" s="47">
        <f t="shared" ca="1" si="3"/>
        <v>0.14373583347961399</v>
      </c>
      <c r="M29" s="4"/>
    </row>
    <row r="30" spans="1:13" ht="15.75" thickBot="1" x14ac:dyDescent="0.3"/>
    <row r="31" spans="1:13" ht="15.75" thickBot="1" x14ac:dyDescent="0.3">
      <c r="A31" s="89" t="s">
        <v>324</v>
      </c>
      <c r="B31" s="90"/>
      <c r="C31" s="90"/>
      <c r="D31" s="91"/>
    </row>
    <row r="32" spans="1:13" ht="15.75" thickBot="1" x14ac:dyDescent="0.3">
      <c r="A32" s="1" t="s">
        <v>365</v>
      </c>
    </row>
    <row r="33" spans="1:7" ht="45" customHeight="1" x14ac:dyDescent="0.25">
      <c r="A33" s="82" t="s">
        <v>326</v>
      </c>
      <c r="B33" s="83"/>
      <c r="C33" s="83"/>
      <c r="D33" s="94" t="s">
        <v>327</v>
      </c>
      <c r="E33" s="6"/>
      <c r="F33" s="6"/>
      <c r="G33" s="6"/>
    </row>
    <row r="34" spans="1:7" ht="15.75" thickBot="1" x14ac:dyDescent="0.3">
      <c r="A34" s="92"/>
      <c r="B34" s="93"/>
      <c r="C34" s="93"/>
      <c r="D34" s="95"/>
      <c r="E34" s="7"/>
      <c r="F34" s="7"/>
      <c r="G34" s="7"/>
    </row>
  </sheetData>
  <mergeCells count="10">
    <mergeCell ref="A31:D31"/>
    <mergeCell ref="A33:C34"/>
    <mergeCell ref="D33:D34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1"/>
  <sheetViews>
    <sheetView topLeftCell="A17" workbookViewId="0">
      <selection activeCell="A21" sqref="A21:XFD22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57</v>
      </c>
      <c r="B1" s="49" t="s">
        <v>34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880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52.656755999999994</v>
      </c>
      <c r="I6" s="14">
        <v>69.828893000000008</v>
      </c>
      <c r="J6" s="14">
        <v>18.001040216687354</v>
      </c>
      <c r="K6" s="14">
        <v>7.781855307236583</v>
      </c>
      <c r="L6" s="14">
        <v>4.8448707900362651</v>
      </c>
      <c r="M6" s="14">
        <v>5.3743141194145068</v>
      </c>
      <c r="N6" s="15">
        <v>0.11144176819810937</v>
      </c>
      <c r="O6" s="15">
        <v>0.18082380451416932</v>
      </c>
      <c r="P6" s="16">
        <v>0.25778785031988621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SUM(H8:OFFSET(H6,MATCH("PROYECTOS",$A$8:$A$40,0),0))</f>
        <v>42.24607499999999</v>
      </c>
      <c r="I7" s="38">
        <f ca="1">SUM(I8:OFFSET(I6,MATCH("PROYECTOS",$A$8:$A$40,0),0))</f>
        <v>49.192692999999991</v>
      </c>
      <c r="J7" s="38">
        <f ca="1">SUM(J8:OFFSET(J6,MATCH("PROYECTOS",$A$8:$A$40,0),0))</f>
        <v>13.591001842206563</v>
      </c>
      <c r="K7" s="38">
        <f ca="1">SUM(K8:OFFSET(K6,MATCH("PROYECTOS",$A$8:$A$40,0),0))</f>
        <v>6.0941038763639881</v>
      </c>
      <c r="L7" s="38">
        <f ca="1">SUM(L8:OFFSET(L6,MATCH("PROYECTOS",$A$8:$A$40,0),0))</f>
        <v>3.9440643680692746</v>
      </c>
      <c r="M7" s="38">
        <f ca="1">SUM(M8:OFFSET(M6,MATCH("PROYECTOS",$A$8:$A$40,0),0))</f>
        <v>3.5528335977733008</v>
      </c>
      <c r="N7" s="39">
        <f ca="1">IFERROR(K7/I7,0)</f>
        <v>0.12388229846176523</v>
      </c>
      <c r="O7" s="39">
        <f ca="1">IFERROR(SUM(K7,L7)/I7,0)</f>
        <v>0.20405811579441815</v>
      </c>
      <c r="P7" s="40">
        <f ca="1">IFERROR(SUM(K7,L7,M7)/I7,0)</f>
        <v>0.27628090704866604</v>
      </c>
      <c r="Q7" s="64"/>
      <c r="R7" s="38"/>
      <c r="S7" s="40"/>
    </row>
    <row r="8" spans="1:19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1</v>
      </c>
      <c r="G8" s="19" t="s">
        <v>539</v>
      </c>
      <c r="H8" s="20">
        <v>23.234299999999998</v>
      </c>
      <c r="I8" s="21">
        <v>23.893875000000001</v>
      </c>
      <c r="J8" s="21">
        <f t="shared" ref="J8:J20" si="0">SUM(K8,L8,M8)</f>
        <v>6.8606802497687767</v>
      </c>
      <c r="K8" s="21">
        <v>3.2137991451609196</v>
      </c>
      <c r="L8" s="21">
        <v>1.8867128157829711</v>
      </c>
      <c r="M8" s="21">
        <v>1.760168288824886</v>
      </c>
      <c r="N8" s="22">
        <f t="shared" ref="N8:N21" si="1">IFERROR(K8/I8,0)</f>
        <v>0.13450305340431049</v>
      </c>
      <c r="O8" s="22">
        <f t="shared" ref="O8:O21" si="2">IFERROR(SUM(K8,L8)/I8,0)</f>
        <v>0.21346524835104772</v>
      </c>
      <c r="P8" s="23">
        <f t="shared" ref="P8:P21" si="3">IFERROR(SUM(K8,L8,M8)/I8,0)</f>
        <v>0.28713133594985224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5002994</v>
      </c>
      <c r="C9" s="19" t="s">
        <v>886</v>
      </c>
      <c r="D9" s="68">
        <v>3000475</v>
      </c>
      <c r="E9" s="19" t="s">
        <v>882</v>
      </c>
      <c r="F9" s="69">
        <v>288</v>
      </c>
      <c r="G9" s="19" t="s">
        <v>897</v>
      </c>
      <c r="H9" s="20">
        <v>16.655164999999997</v>
      </c>
      <c r="I9" s="21">
        <v>18.078745999999995</v>
      </c>
      <c r="J9" s="21">
        <f t="shared" si="0"/>
        <v>5.5802002699120159</v>
      </c>
      <c r="K9" s="21">
        <v>2.6812267816603708</v>
      </c>
      <c r="L9" s="21">
        <v>1.4331739039916194</v>
      </c>
      <c r="M9" s="21">
        <v>1.4657995842600258</v>
      </c>
      <c r="N9" s="22">
        <f t="shared" si="1"/>
        <v>0.1483082278859591</v>
      </c>
      <c r="O9" s="22">
        <f t="shared" si="2"/>
        <v>0.22758219434312485</v>
      </c>
      <c r="P9" s="23">
        <f t="shared" si="3"/>
        <v>0.30866080368140675</v>
      </c>
      <c r="Q9" s="70">
        <v>0</v>
      </c>
      <c r="R9" s="21">
        <v>0</v>
      </c>
      <c r="S9" s="23">
        <f t="shared" ref="S9:S20" si="4">IFERROR(R9/Q9,0)</f>
        <v>0</v>
      </c>
    </row>
    <row r="10" spans="1:19" ht="25.5" x14ac:dyDescent="0.25">
      <c r="A10" s="17"/>
      <c r="B10" s="19">
        <v>5003032</v>
      </c>
      <c r="C10" s="19" t="s">
        <v>521</v>
      </c>
      <c r="D10" s="68">
        <v>3000001</v>
      </c>
      <c r="E10" s="19" t="s">
        <v>284</v>
      </c>
      <c r="F10" s="69">
        <v>60</v>
      </c>
      <c r="G10" s="19" t="s">
        <v>318</v>
      </c>
      <c r="H10" s="20">
        <v>6.3412999999999997E-2</v>
      </c>
      <c r="I10" s="21">
        <v>6.3413000000000011E-2</v>
      </c>
      <c r="J10" s="21">
        <f t="shared" si="0"/>
        <v>3.9500000711996108E-3</v>
      </c>
      <c r="K10" s="21">
        <v>2.5000000459840521E-3</v>
      </c>
      <c r="L10" s="21">
        <v>8.5000000399304554E-4</v>
      </c>
      <c r="M10" s="21">
        <v>6.0000002122251317E-4</v>
      </c>
      <c r="N10" s="22">
        <f t="shared" si="1"/>
        <v>3.9424093576775295E-2</v>
      </c>
      <c r="O10" s="22">
        <f t="shared" si="2"/>
        <v>5.2828285209296152E-2</v>
      </c>
      <c r="P10" s="23">
        <f t="shared" si="3"/>
        <v>6.2290067828357124E-2</v>
      </c>
      <c r="Q10" s="70">
        <v>2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5003480</v>
      </c>
      <c r="C11" s="19" t="s">
        <v>887</v>
      </c>
      <c r="D11" s="68">
        <v>3000506</v>
      </c>
      <c r="E11" s="19" t="s">
        <v>883</v>
      </c>
      <c r="F11" s="69">
        <v>60</v>
      </c>
      <c r="G11" s="19" t="s">
        <v>318</v>
      </c>
      <c r="H11" s="20">
        <v>0.257162</v>
      </c>
      <c r="I11" s="21">
        <v>0.263847</v>
      </c>
      <c r="J11" s="21">
        <f t="shared" si="0"/>
        <v>4.8406750129288412E-2</v>
      </c>
      <c r="K11" s="21">
        <v>2.333979985996848E-2</v>
      </c>
      <c r="L11" s="21">
        <v>1.2892349977846607E-2</v>
      </c>
      <c r="M11" s="21">
        <v>1.2174600291473325E-2</v>
      </c>
      <c r="N11" s="22">
        <f t="shared" si="1"/>
        <v>8.8459599161515884E-2</v>
      </c>
      <c r="O11" s="22">
        <f t="shared" si="2"/>
        <v>0.13732257648491394</v>
      </c>
      <c r="P11" s="23">
        <f t="shared" si="3"/>
        <v>0.18346522844409227</v>
      </c>
      <c r="Q11" s="70">
        <v>0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5004118</v>
      </c>
      <c r="C12" s="19" t="s">
        <v>888</v>
      </c>
      <c r="D12" s="68">
        <v>3000341</v>
      </c>
      <c r="E12" s="19" t="s">
        <v>881</v>
      </c>
      <c r="F12" s="69">
        <v>577</v>
      </c>
      <c r="G12" s="19" t="s">
        <v>898</v>
      </c>
      <c r="H12" s="20">
        <v>0.24144500000000002</v>
      </c>
      <c r="I12" s="21">
        <v>0.24144500000000002</v>
      </c>
      <c r="J12" s="21">
        <f t="shared" si="0"/>
        <v>3.7823920254595578E-2</v>
      </c>
      <c r="K12" s="21">
        <v>6.272329919738695E-3</v>
      </c>
      <c r="L12" s="21">
        <v>1.3267640373669565E-2</v>
      </c>
      <c r="M12" s="21">
        <v>1.8283949961187318E-2</v>
      </c>
      <c r="N12" s="22">
        <f t="shared" si="1"/>
        <v>2.5978297002376086E-2</v>
      </c>
      <c r="O12" s="22">
        <f t="shared" si="2"/>
        <v>8.0929281175457182E-2</v>
      </c>
      <c r="P12" s="23">
        <f t="shared" si="3"/>
        <v>0.15665646525956459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5004120</v>
      </c>
      <c r="C13" s="19" t="s">
        <v>889</v>
      </c>
      <c r="D13" s="68">
        <v>3000507</v>
      </c>
      <c r="E13" s="19" t="s">
        <v>884</v>
      </c>
      <c r="F13" s="69">
        <v>59</v>
      </c>
      <c r="G13" s="19" t="s">
        <v>585</v>
      </c>
      <c r="H13" s="20">
        <v>0.30773999999999996</v>
      </c>
      <c r="I13" s="21">
        <v>0.57387700000000008</v>
      </c>
      <c r="J13" s="21">
        <f t="shared" si="0"/>
        <v>0.10776064839001265</v>
      </c>
      <c r="K13" s="21">
        <v>5.0699999308562838E-2</v>
      </c>
      <c r="L13" s="21">
        <v>3.2320949627319351E-2</v>
      </c>
      <c r="M13" s="21">
        <v>2.4739699454130459E-2</v>
      </c>
      <c r="N13" s="22">
        <f t="shared" si="1"/>
        <v>8.8346456311305083E-2</v>
      </c>
      <c r="O13" s="22">
        <f t="shared" si="2"/>
        <v>0.14466679956834336</v>
      </c>
      <c r="P13" s="23">
        <f t="shared" si="3"/>
        <v>0.18777655907104246</v>
      </c>
      <c r="Q13" s="70">
        <v>1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5005115</v>
      </c>
      <c r="C14" s="19" t="s">
        <v>890</v>
      </c>
      <c r="D14" s="68">
        <v>3000001</v>
      </c>
      <c r="E14" s="19" t="s">
        <v>284</v>
      </c>
      <c r="F14" s="69">
        <v>533</v>
      </c>
      <c r="G14" s="19" t="s">
        <v>899</v>
      </c>
      <c r="H14" s="20">
        <v>2.3719999999999998E-2</v>
      </c>
      <c r="I14" s="21">
        <v>7.8719999999999998E-2</v>
      </c>
      <c r="J14" s="21">
        <f t="shared" si="0"/>
        <v>2.9517189999751281E-2</v>
      </c>
      <c r="K14" s="21">
        <v>6.2750499855610542E-3</v>
      </c>
      <c r="L14" s="21">
        <v>1.6270660140435211E-2</v>
      </c>
      <c r="M14" s="21">
        <v>6.9714798737550154E-3</v>
      </c>
      <c r="N14" s="22">
        <f t="shared" si="1"/>
        <v>7.9713541483245096E-2</v>
      </c>
      <c r="O14" s="22">
        <f t="shared" si="2"/>
        <v>0.28640383798267616</v>
      </c>
      <c r="P14" s="23">
        <f t="shared" si="3"/>
        <v>0.37496430385862911</v>
      </c>
      <c r="Q14" s="70">
        <v>0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5005116</v>
      </c>
      <c r="C15" s="19" t="s">
        <v>891</v>
      </c>
      <c r="D15" s="68">
        <v>3000001</v>
      </c>
      <c r="E15" s="19" t="s">
        <v>284</v>
      </c>
      <c r="F15" s="69">
        <v>91</v>
      </c>
      <c r="G15" s="19" t="s">
        <v>900</v>
      </c>
      <c r="H15" s="20">
        <v>0.46603100000000003</v>
      </c>
      <c r="I15" s="21">
        <v>0.14263099999999998</v>
      </c>
      <c r="J15" s="21">
        <f t="shared" si="0"/>
        <v>3.4187020916655264E-2</v>
      </c>
      <c r="K15" s="21">
        <v>2.1001970508223167E-2</v>
      </c>
      <c r="L15" s="21">
        <v>4.6382600093091142E-3</v>
      </c>
      <c r="M15" s="21">
        <v>8.5467903991229832E-3</v>
      </c>
      <c r="N15" s="22">
        <f t="shared" si="1"/>
        <v>0.14724688537711417</v>
      </c>
      <c r="O15" s="22">
        <f t="shared" si="2"/>
        <v>0.17976618349119255</v>
      </c>
      <c r="P15" s="23">
        <f t="shared" si="3"/>
        <v>0.23968857342832392</v>
      </c>
      <c r="Q15" s="70">
        <v>0</v>
      </c>
      <c r="R15" s="21">
        <v>0</v>
      </c>
      <c r="S15" s="23">
        <f t="shared" si="4"/>
        <v>0</v>
      </c>
    </row>
    <row r="16" spans="1:19" ht="25.5" x14ac:dyDescent="0.25">
      <c r="A16" s="17"/>
      <c r="B16" s="19">
        <v>5005117</v>
      </c>
      <c r="C16" s="19" t="s">
        <v>892</v>
      </c>
      <c r="D16" s="68">
        <v>3000475</v>
      </c>
      <c r="E16" s="19" t="s">
        <v>882</v>
      </c>
      <c r="F16" s="69">
        <v>112</v>
      </c>
      <c r="G16" s="19" t="s">
        <v>840</v>
      </c>
      <c r="H16" s="20">
        <v>0.25659100000000001</v>
      </c>
      <c r="I16" s="21">
        <v>5.0386810000000004</v>
      </c>
      <c r="J16" s="21">
        <f t="shared" si="0"/>
        <v>0.74115378210939298</v>
      </c>
      <c r="K16" s="21">
        <v>5.0559999916004017E-2</v>
      </c>
      <c r="L16" s="21">
        <v>0.50563747779233381</v>
      </c>
      <c r="M16" s="21">
        <v>0.18495630440105515</v>
      </c>
      <c r="N16" s="22">
        <f t="shared" si="1"/>
        <v>1.0034372073962216E-2</v>
      </c>
      <c r="O16" s="22">
        <f t="shared" si="2"/>
        <v>0.11038553099677034</v>
      </c>
      <c r="P16" s="23">
        <f t="shared" si="3"/>
        <v>0.14709281697122578</v>
      </c>
      <c r="Q16" s="70">
        <v>7</v>
      </c>
      <c r="R16" s="21">
        <v>0</v>
      </c>
      <c r="S16" s="23">
        <f t="shared" si="4"/>
        <v>0</v>
      </c>
    </row>
    <row r="17" spans="1:19" ht="25.5" x14ac:dyDescent="0.25">
      <c r="A17" s="17"/>
      <c r="B17" s="19">
        <v>5005118</v>
      </c>
      <c r="C17" s="19" t="s">
        <v>893</v>
      </c>
      <c r="D17" s="68">
        <v>3000475</v>
      </c>
      <c r="E17" s="19" t="s">
        <v>882</v>
      </c>
      <c r="F17" s="69">
        <v>86</v>
      </c>
      <c r="G17" s="19" t="s">
        <v>508</v>
      </c>
      <c r="H17" s="20">
        <v>0.27815100000000004</v>
      </c>
      <c r="I17" s="21">
        <v>0.15285100000000004</v>
      </c>
      <c r="J17" s="21">
        <f t="shared" si="0"/>
        <v>2.8834170273512427E-2</v>
      </c>
      <c r="K17" s="21">
        <v>1.304450013776659E-2</v>
      </c>
      <c r="L17" s="21">
        <v>1.2815700547434972E-3</v>
      </c>
      <c r="M17" s="21">
        <v>1.450810008100234E-2</v>
      </c>
      <c r="N17" s="22">
        <f t="shared" si="1"/>
        <v>8.5341280971446623E-2</v>
      </c>
      <c r="O17" s="22">
        <f t="shared" si="2"/>
        <v>9.3725721078109295E-2</v>
      </c>
      <c r="P17" s="23">
        <f t="shared" si="3"/>
        <v>0.1886423397525199</v>
      </c>
      <c r="Q17" s="70">
        <v>0</v>
      </c>
      <c r="R17" s="21">
        <v>0</v>
      </c>
      <c r="S17" s="23">
        <f t="shared" si="4"/>
        <v>0</v>
      </c>
    </row>
    <row r="18" spans="1:19" ht="51" x14ac:dyDescent="0.25">
      <c r="A18" s="17"/>
      <c r="B18" s="19">
        <v>5005119</v>
      </c>
      <c r="C18" s="19" t="s">
        <v>894</v>
      </c>
      <c r="D18" s="68">
        <v>3000506</v>
      </c>
      <c r="E18" s="19" t="s">
        <v>883</v>
      </c>
      <c r="F18" s="69">
        <v>581</v>
      </c>
      <c r="G18" s="19" t="s">
        <v>901</v>
      </c>
      <c r="H18" s="20">
        <v>7.212600000000001E-2</v>
      </c>
      <c r="I18" s="21">
        <v>9.7256000000000009E-2</v>
      </c>
      <c r="J18" s="21">
        <f t="shared" si="0"/>
        <v>2.5454000161516888E-2</v>
      </c>
      <c r="K18" s="21">
        <v>4.5340000069700181E-3</v>
      </c>
      <c r="L18" s="21">
        <v>8.150000088789966E-3</v>
      </c>
      <c r="M18" s="21">
        <v>1.2770000065756903E-2</v>
      </c>
      <c r="N18" s="22">
        <f t="shared" si="1"/>
        <v>4.6619231790018277E-2</v>
      </c>
      <c r="O18" s="22">
        <f t="shared" si="2"/>
        <v>0.13041868980587298</v>
      </c>
      <c r="P18" s="23">
        <f t="shared" si="3"/>
        <v>0.26172164351317023</v>
      </c>
      <c r="Q18" s="70">
        <v>2</v>
      </c>
      <c r="R18" s="21">
        <v>0</v>
      </c>
      <c r="S18" s="23">
        <f t="shared" si="4"/>
        <v>0</v>
      </c>
    </row>
    <row r="19" spans="1:19" ht="51" x14ac:dyDescent="0.25">
      <c r="A19" s="17"/>
      <c r="B19" s="19">
        <v>5005120</v>
      </c>
      <c r="C19" s="19" t="s">
        <v>895</v>
      </c>
      <c r="D19" s="68">
        <v>3000506</v>
      </c>
      <c r="E19" s="19" t="s">
        <v>883</v>
      </c>
      <c r="F19" s="69">
        <v>581</v>
      </c>
      <c r="G19" s="19" t="s">
        <v>901</v>
      </c>
      <c r="H19" s="20">
        <v>0.25389700000000004</v>
      </c>
      <c r="I19" s="21">
        <v>0.29749699999999996</v>
      </c>
      <c r="J19" s="21">
        <f t="shared" si="0"/>
        <v>5.9257840004647733E-2</v>
      </c>
      <c r="K19" s="21">
        <v>1.9050299899390666E-2</v>
      </c>
      <c r="L19" s="21">
        <v>2.5848740098808776E-2</v>
      </c>
      <c r="M19" s="21">
        <v>1.4358800006448291E-2</v>
      </c>
      <c r="N19" s="22">
        <f t="shared" si="1"/>
        <v>6.4035267244344204E-2</v>
      </c>
      <c r="O19" s="22">
        <f t="shared" si="2"/>
        <v>0.15092266476031505</v>
      </c>
      <c r="P19" s="23">
        <f t="shared" si="3"/>
        <v>0.19918802544108929</v>
      </c>
      <c r="Q19" s="70">
        <v>1</v>
      </c>
      <c r="R19" s="21">
        <v>0</v>
      </c>
      <c r="S19" s="23">
        <f t="shared" si="4"/>
        <v>0</v>
      </c>
    </row>
    <row r="20" spans="1:19" ht="25.5" x14ac:dyDescent="0.25">
      <c r="A20" s="17"/>
      <c r="B20" s="19">
        <v>5005121</v>
      </c>
      <c r="C20" s="19" t="s">
        <v>896</v>
      </c>
      <c r="D20" s="68">
        <v>3000507</v>
      </c>
      <c r="E20" s="19" t="s">
        <v>884</v>
      </c>
      <c r="F20" s="69">
        <v>60</v>
      </c>
      <c r="G20" s="19" t="s">
        <v>318</v>
      </c>
      <c r="H20" s="20">
        <v>0.13633400000000001</v>
      </c>
      <c r="I20" s="21">
        <v>0.26985399999999998</v>
      </c>
      <c r="J20" s="21">
        <f t="shared" si="0"/>
        <v>3.377600021519811E-2</v>
      </c>
      <c r="K20" s="21">
        <v>1.7999999545281753E-3</v>
      </c>
      <c r="L20" s="21">
        <v>3.0200001274351962E-3</v>
      </c>
      <c r="M20" s="21">
        <v>2.8956000133234738E-2</v>
      </c>
      <c r="N20" s="22">
        <f t="shared" si="1"/>
        <v>6.6702733868246366E-3</v>
      </c>
      <c r="O20" s="22">
        <f t="shared" si="2"/>
        <v>1.7861510601893511E-2</v>
      </c>
      <c r="P20" s="23">
        <f t="shared" si="3"/>
        <v>0.12516397835569645</v>
      </c>
      <c r="Q20" s="70">
        <v>2</v>
      </c>
      <c r="R20" s="21">
        <v>0</v>
      </c>
      <c r="S20" s="23">
        <f t="shared" si="4"/>
        <v>0</v>
      </c>
    </row>
    <row r="21" spans="1:19" ht="15.75" thickBot="1" x14ac:dyDescent="0.3">
      <c r="A21" s="41" t="s">
        <v>302</v>
      </c>
      <c r="B21" s="43"/>
      <c r="C21" s="43"/>
      <c r="D21" s="65"/>
      <c r="E21" s="43"/>
      <c r="F21" s="66"/>
      <c r="G21" s="43"/>
      <c r="H21" s="44">
        <f t="shared" ref="H21:M21" ca="1" si="5">OFFSET(H21,-MATCH("PROYECTOS",$A$8:$A$40,0)-1,0)-(OFFSET(H21,-MATCH("PROYECTOS",$A$8:$A$40,0),0))</f>
        <v>10.410681000000004</v>
      </c>
      <c r="I21" s="45">
        <f t="shared" ca="1" si="5"/>
        <v>20.636200000000017</v>
      </c>
      <c r="J21" s="45">
        <f t="shared" ca="1" si="5"/>
        <v>4.4100383744807914</v>
      </c>
      <c r="K21" s="45">
        <f t="shared" ca="1" si="5"/>
        <v>1.6877514308725949</v>
      </c>
      <c r="L21" s="45">
        <f t="shared" ca="1" si="5"/>
        <v>0.90080642196699046</v>
      </c>
      <c r="M21" s="45">
        <f t="shared" ca="1" si="5"/>
        <v>1.821480521641206</v>
      </c>
      <c r="N21" s="46">
        <f t="shared" ca="1" si="1"/>
        <v>8.1785960151219389E-2</v>
      </c>
      <c r="O21" s="46">
        <f t="shared" ca="1" si="2"/>
        <v>0.12543771880673688</v>
      </c>
      <c r="P21" s="47">
        <f t="shared" ca="1" si="3"/>
        <v>0.2137039946540927</v>
      </c>
      <c r="Q21" s="67"/>
      <c r="R21" s="45"/>
      <c r="S21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58</v>
      </c>
      <c r="B1" s="50" t="s">
        <v>35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904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61.356650000000002</v>
      </c>
      <c r="E6" s="14">
        <v>63.586619999999996</v>
      </c>
      <c r="F6" s="14">
        <v>15.943856707513078</v>
      </c>
      <c r="G6" s="14">
        <v>7.2295400172492919</v>
      </c>
      <c r="H6" s="14">
        <v>4.0845710646040061</v>
      </c>
      <c r="I6" s="14">
        <v>4.6297456256597798</v>
      </c>
      <c r="J6" s="15">
        <v>0.11369593189965581</v>
      </c>
      <c r="K6" s="15">
        <v>0.17793226125013875</v>
      </c>
      <c r="L6" s="16">
        <v>0.2507423213800809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61.356650000000002</v>
      </c>
      <c r="E7" s="38">
        <f ca="1">SUM(E8:OFFSET(E6,MATCH("GOBIERNOS REGIONALES",$A$8:$A$50,0),0))</f>
        <v>63.586619999999996</v>
      </c>
      <c r="F7" s="38">
        <f ca="1">SUM(F8:OFFSET(F6,MATCH("GOBIERNOS REGIONALES",$A$8:$A$50,0),0))</f>
        <v>15.943856707513078</v>
      </c>
      <c r="G7" s="38">
        <f ca="1">SUM(G8:OFFSET(G6,MATCH("GOBIERNOS REGIONALES",$A$8:$A$50,0),0))</f>
        <v>7.2295400172492919</v>
      </c>
      <c r="H7" s="38">
        <f ca="1">SUM(H8:OFFSET(H6,MATCH("GOBIERNOS REGIONALES",$A$8:$A$50,0),0))</f>
        <v>4.0845710646040061</v>
      </c>
      <c r="I7" s="38">
        <f ca="1">SUM(I8:OFFSET(I6,MATCH("GOBIERNOS REGIONALES",$A$8:$A$50,0),0))</f>
        <v>4.6297456256597798</v>
      </c>
      <c r="J7" s="39">
        <f ca="1">IFERROR(G7/E7,0)</f>
        <v>0.11369593189965581</v>
      </c>
      <c r="K7" s="39">
        <f ca="1">IFERROR(SUM(G7,H7)/E7,0)</f>
        <v>0.17793226125013875</v>
      </c>
      <c r="L7" s="40">
        <f ca="1">IFERROR(SUM(G7,H7,I7)/E7,0)</f>
        <v>0.2507423213800809</v>
      </c>
      <c r="M7" s="4"/>
    </row>
    <row r="8" spans="1:13" ht="25.5" x14ac:dyDescent="0.25">
      <c r="A8" s="17"/>
      <c r="B8" s="18">
        <v>211</v>
      </c>
      <c r="C8" s="19" t="s">
        <v>160</v>
      </c>
      <c r="D8" s="20">
        <v>61.356650000000002</v>
      </c>
      <c r="E8" s="21">
        <v>63.586619999999996</v>
      </c>
      <c r="F8" s="21">
        <f t="shared" ref="F8:F10" si="0">SUM(G8,H8,I8)</f>
        <v>15.943856707513078</v>
      </c>
      <c r="G8" s="21">
        <v>7.2295400172492919</v>
      </c>
      <c r="H8" s="21">
        <v>4.0845710646040061</v>
      </c>
      <c r="I8" s="21">
        <v>4.6297456256597798</v>
      </c>
      <c r="J8" s="22">
        <f t="shared" ref="J8:J10" si="1">IFERROR(G8/E8,0)</f>
        <v>0.11369593189965581</v>
      </c>
      <c r="K8" s="22">
        <f t="shared" ref="K8:K10" si="2">IFERROR(SUM(G8,H8)/E8,0)</f>
        <v>0.17793226125013875</v>
      </c>
      <c r="L8" s="23">
        <f t="shared" ref="L8:L10" si="3">IFERROR(SUM(G8,H8,I8)/E8,0)</f>
        <v>0.2507423213800809</v>
      </c>
      <c r="M8" s="4"/>
    </row>
    <row r="9" spans="1:13" ht="15.75" thickBot="1" x14ac:dyDescent="0.3">
      <c r="A9" s="41" t="s">
        <v>214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241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58</v>
      </c>
      <c r="B1" s="51" t="s">
        <v>35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905</v>
      </c>
      <c r="N2" s="72" t="s">
        <v>923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61.356650000000002</v>
      </c>
      <c r="E6" s="14">
        <f ca="1">SUM(E7:OFFSET(E7,50,0))</f>
        <v>63.586619999999996</v>
      </c>
      <c r="F6" s="14">
        <f ca="1">SUM(F7:OFFSET(F7,50,0))</f>
        <v>15.943856707513078</v>
      </c>
      <c r="G6" s="14">
        <f ca="1">SUM(G7:OFFSET(G7,50,0))</f>
        <v>7.2295400172492919</v>
      </c>
      <c r="H6" s="14">
        <f ca="1">SUM(H7:OFFSET(H7,50,0))</f>
        <v>4.0845710646040061</v>
      </c>
      <c r="I6" s="14">
        <f ca="1">SUM(I7:OFFSET(I7,50,0))</f>
        <v>4.6297456256597798</v>
      </c>
      <c r="J6" s="15">
        <f ca="1">IFERROR(G6/E6,0)</f>
        <v>0.11369593189965581</v>
      </c>
      <c r="K6" s="15">
        <f ca="1">IFERROR(SUM(G6,H6)/E6,0)</f>
        <v>0.17793226125013875</v>
      </c>
      <c r="L6" s="16">
        <f ca="1">IFERROR(SUM(G6,H6,I6)/E6,0)</f>
        <v>0.2507423213800809</v>
      </c>
      <c r="M6" s="4"/>
      <c r="O6" s="5" t="s">
        <v>321</v>
      </c>
      <c r="P6" s="71" t="s">
        <v>322</v>
      </c>
    </row>
    <row r="7" spans="1:16" ht="15.75" thickBot="1" x14ac:dyDescent="0.3">
      <c r="A7" s="24"/>
      <c r="B7" s="56">
        <v>15</v>
      </c>
      <c r="C7" s="26" t="s">
        <v>272</v>
      </c>
      <c r="D7" s="27">
        <v>61.356650000000002</v>
      </c>
      <c r="E7" s="28">
        <v>63.586619999999996</v>
      </c>
      <c r="F7" s="28">
        <f>SUM(G7,H7,I7)</f>
        <v>15.943856707513078</v>
      </c>
      <c r="G7" s="28">
        <v>7.2295400172492919</v>
      </c>
      <c r="H7" s="28">
        <v>4.0845710646040061</v>
      </c>
      <c r="I7" s="28">
        <v>4.6297456256597798</v>
      </c>
      <c r="J7" s="29">
        <f>IFERROR(G7/E7,0)</f>
        <v>0.11369593189965581</v>
      </c>
      <c r="K7" s="29">
        <f>IFERROR(SUM(G7,H7)/E7,0)</f>
        <v>0.17793226125013875</v>
      </c>
      <c r="L7" s="30">
        <f>IFERROR(SUM(G7,H7,I7)/E7,0)</f>
        <v>0.2507423213800809</v>
      </c>
      <c r="M7" s="4"/>
      <c r="N7" t="s">
        <v>272</v>
      </c>
      <c r="O7" s="5">
        <v>15.943856707513078</v>
      </c>
      <c r="P7" s="71">
        <v>0.2507423213800809</v>
      </c>
    </row>
    <row r="8" spans="1:16" x14ac:dyDescent="0.25">
      <c r="O8" s="5"/>
      <c r="P8" s="71"/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workbookViewId="0">
      <selection activeCell="A15" sqref="A15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3.42578125" customWidth="1"/>
    <col min="6" max="6" width="13.5703125" customWidth="1"/>
    <col min="7" max="9" width="0" hidden="1" customWidth="1"/>
  </cols>
  <sheetData>
    <row r="1" spans="1:13" ht="15.75" x14ac:dyDescent="0.25">
      <c r="A1" s="50">
        <v>58</v>
      </c>
      <c r="B1" s="49" t="s">
        <v>35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906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61.356650000000002</v>
      </c>
      <c r="E6" s="14">
        <v>63.586619999999996</v>
      </c>
      <c r="F6" s="14">
        <v>15.943856707513078</v>
      </c>
      <c r="G6" s="14">
        <v>7.2295400172492919</v>
      </c>
      <c r="H6" s="14">
        <v>4.0845710646040061</v>
      </c>
      <c r="I6" s="14">
        <v>4.6297456256597798</v>
      </c>
      <c r="J6" s="15">
        <v>0.11369593189965581</v>
      </c>
      <c r="K6" s="15">
        <v>0.17793226125013875</v>
      </c>
      <c r="L6" s="16">
        <v>0.2507423213800809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61.356649999999995</v>
      </c>
      <c r="E7" s="38">
        <f ca="1">SUM(E8:OFFSET(E6,MATCH("PROYECTOS",$A$8:$A$50,0),0))</f>
        <v>63.586619999999989</v>
      </c>
      <c r="F7" s="38">
        <f ca="1">SUM(F8:OFFSET(F6,MATCH("PROYECTOS",$A$8:$A$50,0),0))</f>
        <v>15.943856707513078</v>
      </c>
      <c r="G7" s="38">
        <f ca="1">SUM(G8:OFFSET(G6,MATCH("PROYECTOS",$A$8:$A$50,0),0))</f>
        <v>7.2295400172492919</v>
      </c>
      <c r="H7" s="38">
        <f ca="1">SUM(H8:OFFSET(H6,MATCH("PROYECTOS",$A$8:$A$50,0),0))</f>
        <v>4.0845710646040061</v>
      </c>
      <c r="I7" s="38">
        <f ca="1">SUM(I8:OFFSET(I6,MATCH("PROYECTOS",$A$8:$A$50,0),0))</f>
        <v>4.6297456256597798</v>
      </c>
      <c r="J7" s="39">
        <f ca="1">IFERROR(G7/E7,0)</f>
        <v>0.11369593189965582</v>
      </c>
      <c r="K7" s="39">
        <f ca="1">IFERROR(SUM(G7,H7)/E7,0)</f>
        <v>0.17793226125013878</v>
      </c>
      <c r="L7" s="40">
        <f ca="1">IFERROR(SUM(G7,H7,I7)/E7,0)</f>
        <v>0.2507423213800809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10.481969999999999</v>
      </c>
      <c r="E8" s="21">
        <v>10.828054999999999</v>
      </c>
      <c r="F8" s="21">
        <f t="shared" ref="F8:F10" si="0">SUM(G8,H8,I8)</f>
        <v>3.0459755367483012</v>
      </c>
      <c r="G8" s="21">
        <v>1.4945001139130909</v>
      </c>
      <c r="H8" s="21">
        <v>0.76041037730465177</v>
      </c>
      <c r="I8" s="21">
        <v>0.79106504553055856</v>
      </c>
      <c r="J8" s="22">
        <f t="shared" ref="J8:J11" si="1">IFERROR(G8/E8,0)</f>
        <v>0.13802110479796151</v>
      </c>
      <c r="K8" s="22">
        <f t="shared" ref="K8:K11" si="2">IFERROR(SUM(G8,H8)/E8,0)</f>
        <v>0.20824704817418668</v>
      </c>
      <c r="L8" s="23">
        <f t="shared" ref="L8:L11" si="3">IFERROR(SUM(G8,H8,I8)/E8,0)</f>
        <v>0.2813040326031131</v>
      </c>
      <c r="M8" s="4"/>
    </row>
    <row r="9" spans="1:13" x14ac:dyDescent="0.25">
      <c r="A9" s="17"/>
      <c r="B9" s="19">
        <v>3000253</v>
      </c>
      <c r="C9" s="19" t="s">
        <v>908</v>
      </c>
      <c r="D9" s="20">
        <v>47.077399999999997</v>
      </c>
      <c r="E9" s="21">
        <v>48.81033699999999</v>
      </c>
      <c r="F9" s="21">
        <f t="shared" si="0"/>
        <v>11.874003206567977</v>
      </c>
      <c r="G9" s="21">
        <v>5.2205256004431249</v>
      </c>
      <c r="H9" s="21">
        <v>3.1290993152883857</v>
      </c>
      <c r="I9" s="21">
        <v>3.5243782908364665</v>
      </c>
      <c r="J9" s="22">
        <f t="shared" si="1"/>
        <v>0.10695532793480049</v>
      </c>
      <c r="K9" s="22">
        <f t="shared" si="2"/>
        <v>0.17106263609143924</v>
      </c>
      <c r="L9" s="23">
        <f t="shared" si="3"/>
        <v>0.24326820785048012</v>
      </c>
      <c r="M9" s="4"/>
    </row>
    <row r="10" spans="1:13" ht="25.5" x14ac:dyDescent="0.25">
      <c r="A10" s="17"/>
      <c r="B10" s="19">
        <v>3000502</v>
      </c>
      <c r="C10" s="19" t="s">
        <v>909</v>
      </c>
      <c r="D10" s="20">
        <v>3.7972799999999998</v>
      </c>
      <c r="E10" s="21">
        <v>3.9482280000000003</v>
      </c>
      <c r="F10" s="21">
        <f t="shared" si="0"/>
        <v>1.0238779641967994</v>
      </c>
      <c r="G10" s="21">
        <v>0.51451430289307609</v>
      </c>
      <c r="H10" s="21">
        <v>0.19506137201096863</v>
      </c>
      <c r="I10" s="21">
        <v>0.31430228929275472</v>
      </c>
      <c r="J10" s="22">
        <f t="shared" si="1"/>
        <v>0.13031524595162083</v>
      </c>
      <c r="K10" s="22">
        <f t="shared" si="2"/>
        <v>0.17972003514083904</v>
      </c>
      <c r="L10" s="23">
        <f t="shared" si="3"/>
        <v>0.25932594677835208</v>
      </c>
      <c r="M10" s="4"/>
    </row>
    <row r="11" spans="1:13" ht="15.75" thickBot="1" x14ac:dyDescent="0.3">
      <c r="A11" s="41" t="s">
        <v>302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0</v>
      </c>
      <c r="F11" s="45">
        <f t="shared" ca="1" si="4"/>
        <v>0</v>
      </c>
      <c r="G11" s="45">
        <f t="shared" ca="1" si="4"/>
        <v>0</v>
      </c>
      <c r="H11" s="45">
        <f t="shared" ca="1" si="4"/>
        <v>0</v>
      </c>
      <c r="I11" s="45">
        <f t="shared" ca="1" si="4"/>
        <v>0</v>
      </c>
      <c r="J11" s="46">
        <f t="shared" ca="1" si="1"/>
        <v>0</v>
      </c>
      <c r="K11" s="46">
        <f t="shared" ca="1" si="2"/>
        <v>0</v>
      </c>
      <c r="L11" s="47">
        <f t="shared" ca="1" si="3"/>
        <v>0</v>
      </c>
      <c r="M11" s="4"/>
    </row>
    <row r="12" spans="1:13" ht="15.75" thickBot="1" x14ac:dyDescent="0.3"/>
    <row r="13" spans="1:13" ht="15.75" thickBot="1" x14ac:dyDescent="0.3">
      <c r="A13" s="89" t="s">
        <v>324</v>
      </c>
      <c r="B13" s="90"/>
      <c r="C13" s="90"/>
      <c r="D13" s="91"/>
    </row>
    <row r="14" spans="1:13" ht="15.75" thickBot="1" x14ac:dyDescent="0.3">
      <c r="A14" s="1" t="s">
        <v>924</v>
      </c>
    </row>
    <row r="15" spans="1:13" ht="45" customHeight="1" x14ac:dyDescent="0.25">
      <c r="A15" s="82" t="s">
        <v>326</v>
      </c>
      <c r="B15" s="83"/>
      <c r="C15" s="83"/>
      <c r="D15" s="94" t="s">
        <v>327</v>
      </c>
    </row>
    <row r="16" spans="1:13" ht="15.75" thickBot="1" x14ac:dyDescent="0.3">
      <c r="A16" s="85"/>
      <c r="B16" s="86"/>
      <c r="C16" s="86"/>
      <c r="D16" s="105"/>
    </row>
    <row r="17" spans="1:4" ht="15.75" thickBot="1" x14ac:dyDescent="0.3">
      <c r="A17" s="73"/>
      <c r="B17" s="74">
        <v>3000253</v>
      </c>
      <c r="C17" s="74" t="s">
        <v>908</v>
      </c>
      <c r="D17" s="75">
        <v>0.24326820785048012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topLeftCell="A7" workbookViewId="0">
      <selection activeCell="A17" sqref="A17:XFD3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58</v>
      </c>
      <c r="B1" s="49" t="s">
        <v>35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907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61.356650000000002</v>
      </c>
      <c r="I6" s="14">
        <v>63.586619999999996</v>
      </c>
      <c r="J6" s="14">
        <v>15.943856707513078</v>
      </c>
      <c r="K6" s="14">
        <v>7.2295400172492919</v>
      </c>
      <c r="L6" s="14">
        <v>4.0845710646040061</v>
      </c>
      <c r="M6" s="14">
        <v>4.6297456256597798</v>
      </c>
      <c r="N6" s="15">
        <v>0.11369593189965581</v>
      </c>
      <c r="O6" s="15">
        <v>0.17793226125013875</v>
      </c>
      <c r="P6" s="16">
        <v>0.2507423213800809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SUM(H8:OFFSET(H6,MATCH("PROYECTOS",$A$8:$A$36,0),0))</f>
        <v>61.356650000000009</v>
      </c>
      <c r="I7" s="38">
        <f ca="1">SUM(I8:OFFSET(I6,MATCH("PROYECTOS",$A$8:$A$36,0),0))</f>
        <v>63.586619999999989</v>
      </c>
      <c r="J7" s="38">
        <f ca="1">SUM(J8:OFFSET(J6,MATCH("PROYECTOS",$A$8:$A$36,0),0))</f>
        <v>15.943856707513078</v>
      </c>
      <c r="K7" s="38">
        <f ca="1">SUM(K8:OFFSET(K6,MATCH("PROYECTOS",$A$8:$A$36,0),0))</f>
        <v>7.2295400172492919</v>
      </c>
      <c r="L7" s="38">
        <f ca="1">SUM(L8:OFFSET(L6,MATCH("PROYECTOS",$A$8:$A$36,0),0))</f>
        <v>4.0845710646040061</v>
      </c>
      <c r="M7" s="38">
        <f ca="1">SUM(M8:OFFSET(M6,MATCH("PROYECTOS",$A$8:$A$36,0),0))</f>
        <v>4.6297456256597798</v>
      </c>
      <c r="N7" s="39">
        <f ca="1">IFERROR(K7/I7,0)</f>
        <v>0.11369593189965582</v>
      </c>
      <c r="O7" s="39">
        <f ca="1">IFERROR(SUM(K7,L7)/I7,0)</f>
        <v>0.17793226125013878</v>
      </c>
      <c r="P7" s="40">
        <f ca="1">IFERROR(SUM(K7,L7,M7)/I7,0)</f>
        <v>0.2507423213800809</v>
      </c>
      <c r="Q7" s="64"/>
      <c r="R7" s="38"/>
      <c r="S7" s="40"/>
    </row>
    <row r="8" spans="1:19" ht="51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15</v>
      </c>
      <c r="G8" s="19" t="s">
        <v>918</v>
      </c>
      <c r="H8" s="20">
        <v>9.9784099999999984</v>
      </c>
      <c r="I8" s="21">
        <v>10.722206999999999</v>
      </c>
      <c r="J8" s="21">
        <f t="shared" ref="J8:J16" si="0">SUM(K8,L8,M8)</f>
        <v>3.0144739465322345</v>
      </c>
      <c r="K8" s="21">
        <v>1.4751208135858178</v>
      </c>
      <c r="L8" s="21">
        <v>0.75399874709546566</v>
      </c>
      <c r="M8" s="21">
        <v>0.78535438585095108</v>
      </c>
      <c r="N8" s="22">
        <f t="shared" ref="N8:N17" si="1">IFERROR(K8/I8,0)</f>
        <v>0.1375762297431693</v>
      </c>
      <c r="O8" s="22">
        <f t="shared" ref="O8:O17" si="2">IFERROR(SUM(K8,L8)/I8,0)</f>
        <v>0.20789745624956538</v>
      </c>
      <c r="P8" s="23">
        <f t="shared" ref="P8:P17" si="3">IFERROR(SUM(K8,L8,M8)/I8,0)</f>
        <v>0.28114304699883474</v>
      </c>
      <c r="Q8" s="70">
        <v>0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5001419</v>
      </c>
      <c r="C9" s="19" t="s">
        <v>910</v>
      </c>
      <c r="D9" s="68">
        <v>3000253</v>
      </c>
      <c r="E9" s="19" t="s">
        <v>908</v>
      </c>
      <c r="F9" s="69">
        <v>422</v>
      </c>
      <c r="G9" s="19" t="s">
        <v>919</v>
      </c>
      <c r="H9" s="20">
        <v>0.36731999999999998</v>
      </c>
      <c r="I9" s="21">
        <v>0.11380700000000001</v>
      </c>
      <c r="J9" s="21">
        <f t="shared" si="0"/>
        <v>1.1424500036810059E-2</v>
      </c>
      <c r="K9" s="21">
        <v>4.1375000146217644E-3</v>
      </c>
      <c r="L9" s="21">
        <v>2.4899998970795423E-3</v>
      </c>
      <c r="M9" s="21">
        <v>4.7970001251087524E-3</v>
      </c>
      <c r="N9" s="22">
        <f t="shared" si="1"/>
        <v>3.6355408846747247E-2</v>
      </c>
      <c r="O9" s="22">
        <f t="shared" si="2"/>
        <v>5.8234554216360208E-2</v>
      </c>
      <c r="P9" s="23">
        <f t="shared" si="3"/>
        <v>0.10038486241452686</v>
      </c>
      <c r="Q9" s="70">
        <v>0</v>
      </c>
      <c r="R9" s="21">
        <v>0</v>
      </c>
      <c r="S9" s="23">
        <f t="shared" ref="S9:S16" si="4">IFERROR(R9/Q9,0)</f>
        <v>0</v>
      </c>
    </row>
    <row r="10" spans="1:19" ht="25.5" x14ac:dyDescent="0.25">
      <c r="A10" s="17"/>
      <c r="B10" s="19">
        <v>5001420</v>
      </c>
      <c r="C10" s="19" t="s">
        <v>911</v>
      </c>
      <c r="D10" s="68">
        <v>3000001</v>
      </c>
      <c r="E10" s="19" t="s">
        <v>284</v>
      </c>
      <c r="F10" s="69">
        <v>117</v>
      </c>
      <c r="G10" s="19" t="s">
        <v>818</v>
      </c>
      <c r="H10" s="20">
        <v>0.50356000000000001</v>
      </c>
      <c r="I10" s="21">
        <v>0.105848</v>
      </c>
      <c r="J10" s="21">
        <f t="shared" si="0"/>
        <v>3.1501590216066688E-2</v>
      </c>
      <c r="K10" s="21">
        <v>1.9379300327273086E-2</v>
      </c>
      <c r="L10" s="21">
        <v>6.4116302091861144E-3</v>
      </c>
      <c r="M10" s="21">
        <v>5.7106596796074882E-3</v>
      </c>
      <c r="N10" s="22">
        <f t="shared" si="1"/>
        <v>0.18308612658976162</v>
      </c>
      <c r="O10" s="22">
        <f t="shared" si="2"/>
        <v>0.24366006477646437</v>
      </c>
      <c r="P10" s="23">
        <f t="shared" si="3"/>
        <v>0.29761157713009873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5001424</v>
      </c>
      <c r="C11" s="19" t="s">
        <v>912</v>
      </c>
      <c r="D11" s="68">
        <v>3000502</v>
      </c>
      <c r="E11" s="19" t="s">
        <v>909</v>
      </c>
      <c r="F11" s="69">
        <v>197</v>
      </c>
      <c r="G11" s="19" t="s">
        <v>920</v>
      </c>
      <c r="H11" s="20">
        <v>1.2162400000000002</v>
      </c>
      <c r="I11" s="21">
        <v>0.90523200000000004</v>
      </c>
      <c r="J11" s="21">
        <f t="shared" si="0"/>
        <v>0.26190254098037258</v>
      </c>
      <c r="K11" s="21">
        <v>0.1220074612647295</v>
      </c>
      <c r="L11" s="21">
        <v>7.0473680156283081E-2</v>
      </c>
      <c r="M11" s="21">
        <v>6.9421399559359998E-2</v>
      </c>
      <c r="N11" s="22">
        <f t="shared" si="1"/>
        <v>0.1347803229058733</v>
      </c>
      <c r="O11" s="22">
        <f t="shared" si="2"/>
        <v>0.21263183517707346</v>
      </c>
      <c r="P11" s="23">
        <f t="shared" si="3"/>
        <v>0.28932090445363462</v>
      </c>
      <c r="Q11" s="70">
        <v>0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5002710</v>
      </c>
      <c r="C12" s="19" t="s">
        <v>913</v>
      </c>
      <c r="D12" s="68">
        <v>3000253</v>
      </c>
      <c r="E12" s="19" t="s">
        <v>908</v>
      </c>
      <c r="F12" s="69">
        <v>110</v>
      </c>
      <c r="G12" s="19" t="s">
        <v>921</v>
      </c>
      <c r="H12" s="20">
        <v>42.355409999999999</v>
      </c>
      <c r="I12" s="21">
        <v>44.717440999999994</v>
      </c>
      <c r="J12" s="21">
        <f t="shared" si="0"/>
        <v>10.967058053382516</v>
      </c>
      <c r="K12" s="21">
        <v>4.962792260230799</v>
      </c>
      <c r="L12" s="21">
        <v>2.9249774256277306</v>
      </c>
      <c r="M12" s="21">
        <v>3.0792883675239864</v>
      </c>
      <c r="N12" s="22">
        <f t="shared" si="1"/>
        <v>0.1109811328477137</v>
      </c>
      <c r="O12" s="22">
        <f t="shared" si="2"/>
        <v>0.1763913477486006</v>
      </c>
      <c r="P12" s="23">
        <f t="shared" si="3"/>
        <v>0.24525236257107194</v>
      </c>
      <c r="Q12" s="70">
        <v>0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5002711</v>
      </c>
      <c r="C13" s="19" t="s">
        <v>914</v>
      </c>
      <c r="D13" s="68">
        <v>3000253</v>
      </c>
      <c r="E13" s="19" t="s">
        <v>908</v>
      </c>
      <c r="F13" s="69">
        <v>110</v>
      </c>
      <c r="G13" s="19" t="s">
        <v>921</v>
      </c>
      <c r="H13" s="20">
        <v>1.3898000000000001</v>
      </c>
      <c r="I13" s="21">
        <v>1.1786629999999998</v>
      </c>
      <c r="J13" s="21">
        <f t="shared" si="0"/>
        <v>0.2541281396092927</v>
      </c>
      <c r="K13" s="21">
        <v>5.656862066098256E-2</v>
      </c>
      <c r="L13" s="21">
        <v>6.2906009994094347E-2</v>
      </c>
      <c r="M13" s="21">
        <v>0.13465350895421579</v>
      </c>
      <c r="N13" s="22">
        <f t="shared" si="1"/>
        <v>4.7993888550826293E-2</v>
      </c>
      <c r="O13" s="22">
        <f t="shared" si="2"/>
        <v>0.1013645381717055</v>
      </c>
      <c r="P13" s="23">
        <f t="shared" si="3"/>
        <v>0.21560712401194637</v>
      </c>
      <c r="Q13" s="70">
        <v>0</v>
      </c>
      <c r="R13" s="21">
        <v>0</v>
      </c>
      <c r="S13" s="23">
        <f t="shared" si="4"/>
        <v>0</v>
      </c>
    </row>
    <row r="14" spans="1:19" x14ac:dyDescent="0.25">
      <c r="A14" s="17"/>
      <c r="B14" s="19">
        <v>5002712</v>
      </c>
      <c r="C14" s="19" t="s">
        <v>915</v>
      </c>
      <c r="D14" s="68">
        <v>3000253</v>
      </c>
      <c r="E14" s="19" t="s">
        <v>908</v>
      </c>
      <c r="F14" s="69">
        <v>110</v>
      </c>
      <c r="G14" s="19" t="s">
        <v>921</v>
      </c>
      <c r="H14" s="20">
        <v>1.6338299999999999</v>
      </c>
      <c r="I14" s="21">
        <v>2.1834430000000005</v>
      </c>
      <c r="J14" s="21">
        <f t="shared" si="0"/>
        <v>0.48244352551137126</v>
      </c>
      <c r="K14" s="21">
        <v>0.15502006833867199</v>
      </c>
      <c r="L14" s="21">
        <v>0.11184929078444839</v>
      </c>
      <c r="M14" s="21">
        <v>0.21557416638825089</v>
      </c>
      <c r="N14" s="22">
        <f t="shared" si="1"/>
        <v>7.0997991859037296E-2</v>
      </c>
      <c r="O14" s="22">
        <f t="shared" si="2"/>
        <v>0.12222410162441626</v>
      </c>
      <c r="P14" s="23">
        <f t="shared" si="3"/>
        <v>0.2209554018636489</v>
      </c>
      <c r="Q14" s="70">
        <v>0</v>
      </c>
      <c r="R14" s="21">
        <v>0</v>
      </c>
      <c r="S14" s="23">
        <f t="shared" si="4"/>
        <v>0</v>
      </c>
    </row>
    <row r="15" spans="1:19" x14ac:dyDescent="0.25">
      <c r="A15" s="17"/>
      <c r="B15" s="19">
        <v>5002713</v>
      </c>
      <c r="C15" s="19" t="s">
        <v>916</v>
      </c>
      <c r="D15" s="68">
        <v>3000253</v>
      </c>
      <c r="E15" s="19" t="s">
        <v>908</v>
      </c>
      <c r="F15" s="69">
        <v>110</v>
      </c>
      <c r="G15" s="19" t="s">
        <v>921</v>
      </c>
      <c r="H15" s="20">
        <v>1.3310399999999998</v>
      </c>
      <c r="I15" s="21">
        <v>0.61698299999999995</v>
      </c>
      <c r="J15" s="21">
        <f t="shared" si="0"/>
        <v>0.15894898802798707</v>
      </c>
      <c r="K15" s="21">
        <v>4.2007151198049542E-2</v>
      </c>
      <c r="L15" s="21">
        <v>2.6876588985032868E-2</v>
      </c>
      <c r="M15" s="21">
        <v>9.0065247844904661E-2</v>
      </c>
      <c r="N15" s="22">
        <f t="shared" si="1"/>
        <v>6.8084778993990999E-2</v>
      </c>
      <c r="O15" s="22">
        <f t="shared" si="2"/>
        <v>0.11164609103181516</v>
      </c>
      <c r="P15" s="23">
        <f t="shared" si="3"/>
        <v>0.25762296210428337</v>
      </c>
      <c r="Q15" s="70">
        <v>0</v>
      </c>
      <c r="R15" s="21">
        <v>0</v>
      </c>
      <c r="S15" s="23">
        <f t="shared" si="4"/>
        <v>0</v>
      </c>
    </row>
    <row r="16" spans="1:19" ht="25.5" x14ac:dyDescent="0.25">
      <c r="A16" s="17"/>
      <c r="B16" s="19">
        <v>5004108</v>
      </c>
      <c r="C16" s="19" t="s">
        <v>917</v>
      </c>
      <c r="D16" s="68">
        <v>3000502</v>
      </c>
      <c r="E16" s="19" t="s">
        <v>909</v>
      </c>
      <c r="F16" s="69">
        <v>576</v>
      </c>
      <c r="G16" s="19" t="s">
        <v>922</v>
      </c>
      <c r="H16" s="20">
        <v>2.5810399999999998</v>
      </c>
      <c r="I16" s="21">
        <v>3.0429960000000005</v>
      </c>
      <c r="J16" s="21">
        <f t="shared" si="0"/>
        <v>0.76197542321642686</v>
      </c>
      <c r="K16" s="21">
        <v>0.39250684162834659</v>
      </c>
      <c r="L16" s="21">
        <v>0.12458769185468554</v>
      </c>
      <c r="M16" s="21">
        <v>0.24488088973339472</v>
      </c>
      <c r="N16" s="22">
        <f t="shared" si="1"/>
        <v>0.12898697258502689</v>
      </c>
      <c r="O16" s="22">
        <f t="shared" si="2"/>
        <v>0.16992941610275927</v>
      </c>
      <c r="P16" s="23">
        <f t="shared" si="3"/>
        <v>0.25040303149147314</v>
      </c>
      <c r="Q16" s="70">
        <v>0</v>
      </c>
      <c r="R16" s="21">
        <v>0</v>
      </c>
      <c r="S16" s="23">
        <f t="shared" si="4"/>
        <v>0</v>
      </c>
    </row>
    <row r="17" spans="1:19" ht="15.75" thickBot="1" x14ac:dyDescent="0.3">
      <c r="A17" s="41" t="s">
        <v>302</v>
      </c>
      <c r="B17" s="43"/>
      <c r="C17" s="43"/>
      <c r="D17" s="65"/>
      <c r="E17" s="43"/>
      <c r="F17" s="66"/>
      <c r="G17" s="43"/>
      <c r="H17" s="44">
        <f t="shared" ref="H17:M17" ca="1" si="5">OFFSET(H17,-MATCH("PROYECTOS",$A$8:$A$36,0)-1,0)-(OFFSET(H17,-MATCH("PROYECTOS",$A$8:$A$36,0),0))</f>
        <v>0</v>
      </c>
      <c r="I17" s="45">
        <f t="shared" ca="1" si="5"/>
        <v>0</v>
      </c>
      <c r="J17" s="45">
        <f t="shared" ca="1" si="5"/>
        <v>0</v>
      </c>
      <c r="K17" s="45">
        <f t="shared" ca="1" si="5"/>
        <v>0</v>
      </c>
      <c r="L17" s="45">
        <f t="shared" ca="1" si="5"/>
        <v>0</v>
      </c>
      <c r="M17" s="45">
        <f t="shared" ca="1" si="5"/>
        <v>0</v>
      </c>
      <c r="N17" s="46">
        <f t="shared" ca="1" si="1"/>
        <v>0</v>
      </c>
      <c r="O17" s="46">
        <f t="shared" ca="1" si="2"/>
        <v>0</v>
      </c>
      <c r="P17" s="47">
        <f t="shared" ca="1" si="3"/>
        <v>0</v>
      </c>
      <c r="Q17" s="67"/>
      <c r="R17" s="45"/>
      <c r="S17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workbookViewId="0">
      <selection activeCell="A11" sqref="A11:L11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59</v>
      </c>
      <c r="B1" s="50" t="s">
        <v>36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925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467.22352599999999</v>
      </c>
      <c r="E6" s="14">
        <v>467.27965599999993</v>
      </c>
      <c r="F6" s="14">
        <v>465.89267273516998</v>
      </c>
      <c r="G6" s="14">
        <v>465.44215215457371</v>
      </c>
      <c r="H6" s="14">
        <v>0.24580926019370963</v>
      </c>
      <c r="I6" s="14">
        <v>0.20471132040256634</v>
      </c>
      <c r="J6" s="15">
        <v>0.99606765708322165</v>
      </c>
      <c r="K6" s="15">
        <v>0.99659370022898552</v>
      </c>
      <c r="L6" s="16">
        <v>0.99703179188945912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467.15536600000001</v>
      </c>
      <c r="E7" s="38">
        <f ca="1">SUM(E8:OFFSET(E6,MATCH("GOBIERNOS REGIONALES",$A$8:$A$50,0),0))</f>
        <v>467.15536599999996</v>
      </c>
      <c r="F7" s="38">
        <f ca="1">SUM(F8:OFFSET(F6,MATCH("GOBIERNOS REGIONALES",$A$8:$A$50,0),0))</f>
        <v>465.83263349405024</v>
      </c>
      <c r="G7" s="38">
        <f ca="1">SUM(G8:OFFSET(G6,MATCH("GOBIERNOS REGIONALES",$A$8:$A$50,0),0))</f>
        <v>465.41498475376284</v>
      </c>
      <c r="H7" s="38">
        <f ca="1">SUM(H8:OFFSET(H6,MATCH("GOBIERNOS REGIONALES",$A$8:$A$50,0),0))</f>
        <v>0.21787987972493283</v>
      </c>
      <c r="I7" s="38">
        <f ca="1">SUM(I8:OFFSET(I6,MATCH("GOBIERNOS REGIONALES",$A$8:$A$50,0),0))</f>
        <v>0.19976886056247167</v>
      </c>
      <c r="J7" s="39">
        <f ca="1">IFERROR(G7/E7,0)</f>
        <v>0.99627451299309888</v>
      </c>
      <c r="K7" s="39">
        <f ca="1">IFERROR(SUM(G7,H7)/E7,0)</f>
        <v>0.99674091003267595</v>
      </c>
      <c r="L7" s="40">
        <f ca="1">IFERROR(SUM(G7,H7,I7)/E7,0)</f>
        <v>0.99716853834458641</v>
      </c>
      <c r="M7" s="4"/>
    </row>
    <row r="8" spans="1:13" ht="25.5" x14ac:dyDescent="0.25">
      <c r="A8" s="17"/>
      <c r="B8" s="18">
        <v>37</v>
      </c>
      <c r="C8" s="19" t="s">
        <v>128</v>
      </c>
      <c r="D8" s="20">
        <v>467.15536600000001</v>
      </c>
      <c r="E8" s="21">
        <v>467.15536599999996</v>
      </c>
      <c r="F8" s="21">
        <f t="shared" ref="F8:F12" si="0">SUM(G8,H8,I8)</f>
        <v>465.83263349405024</v>
      </c>
      <c r="G8" s="21">
        <v>465.41498475376284</v>
      </c>
      <c r="H8" s="21">
        <v>0.21787987972493283</v>
      </c>
      <c r="I8" s="21">
        <v>0.19976886056247167</v>
      </c>
      <c r="J8" s="22">
        <f t="shared" ref="J8:J12" si="1">IFERROR(G8/E8,0)</f>
        <v>0.99627451299309888</v>
      </c>
      <c r="K8" s="22">
        <f t="shared" ref="K8:K12" si="2">IFERROR(SUM(G8,H8)/E8,0)</f>
        <v>0.99674091003267595</v>
      </c>
      <c r="L8" s="23">
        <f t="shared" ref="L8:L12" si="3">IFERROR(SUM(G8,H8,I8)/E8,0)</f>
        <v>0.99716853834458641</v>
      </c>
      <c r="M8" s="4"/>
    </row>
    <row r="9" spans="1:13" x14ac:dyDescent="0.25">
      <c r="A9" s="34" t="s">
        <v>214</v>
      </c>
      <c r="B9" s="57"/>
      <c r="C9" s="36"/>
      <c r="D9" s="37">
        <f ca="1">SUM(D10:OFFSET(D8,(MATCH("GOBIERNOS LOCALES",$A$8:$A$50,0)-MATCH("GOBIERNOS REGIONALES",$A$8:$A$50,0)),0))</f>
        <v>6.8159999999999998E-2</v>
      </c>
      <c r="E9" s="38">
        <f ca="1">SUM(E10:OFFSET(E8,(MATCH("GOBIERNOS LOCALES",$A$8:$A$50,0)-MATCH("GOBIERNOS REGIONALES",$A$8:$A$50,0)),0))</f>
        <v>0.12429000000000001</v>
      </c>
      <c r="F9" s="38">
        <f ca="1">SUM(F10:OFFSET(F8,(MATCH("GOBIERNOS LOCALES",$A$8:$A$50,0)-MATCH("GOBIERNOS REGIONALES",$A$8:$A$50,0)),0))</f>
        <v>6.0039241119739017E-2</v>
      </c>
      <c r="G9" s="38">
        <f ca="1">SUM(G10:OFFSET(G8,(MATCH("GOBIERNOS LOCALES",$A$8:$A$50,0)-MATCH("GOBIERNOS REGIONALES",$A$8:$A$50,0)),0))</f>
        <v>2.7167400810867548E-2</v>
      </c>
      <c r="H9" s="38">
        <f ca="1">SUM(H10:OFFSET(H8,(MATCH("GOBIERNOS LOCALES",$A$8:$A$50,0)-MATCH("GOBIERNOS REGIONALES",$A$8:$A$50,0)),0))</f>
        <v>2.7929380468776799E-2</v>
      </c>
      <c r="I9" s="38">
        <f ca="1">SUM(I10:OFFSET(I8,(MATCH("GOBIERNOS LOCALES",$A$8:$A$50,0)-MATCH("GOBIERNOS REGIONALES",$A$8:$A$50,0)),0))</f>
        <v>4.9424598400946707E-3</v>
      </c>
      <c r="J9" s="39">
        <f t="shared" ca="1" si="1"/>
        <v>0.21858074511921752</v>
      </c>
      <c r="K9" s="39">
        <f t="shared" ca="1" si="2"/>
        <v>0.44329214964715052</v>
      </c>
      <c r="L9" s="40">
        <f t="shared" ca="1" si="3"/>
        <v>0.48305769667502624</v>
      </c>
      <c r="M9" s="4"/>
    </row>
    <row r="10" spans="1:13" x14ac:dyDescent="0.25">
      <c r="A10" s="17"/>
      <c r="B10" s="18">
        <v>457</v>
      </c>
      <c r="C10" s="19" t="s">
        <v>232</v>
      </c>
      <c r="D10" s="20">
        <v>6.8159999999999998E-2</v>
      </c>
      <c r="E10" s="21">
        <v>0.11316000000000001</v>
      </c>
      <c r="F10" s="21">
        <f t="shared" si="0"/>
        <v>5.3941381265758537E-2</v>
      </c>
      <c r="G10" s="21">
        <v>2.5927400798536837E-2</v>
      </c>
      <c r="H10" s="21">
        <v>2.7706980472430587E-2</v>
      </c>
      <c r="I10" s="21">
        <v>3.0699999479111284E-4</v>
      </c>
      <c r="J10" s="22">
        <f t="shared" si="1"/>
        <v>0.22912160479442237</v>
      </c>
      <c r="K10" s="22">
        <f t="shared" si="2"/>
        <v>0.47396943505626915</v>
      </c>
      <c r="L10" s="23">
        <f t="shared" si="3"/>
        <v>0.47668240779213972</v>
      </c>
      <c r="M10" s="4"/>
    </row>
    <row r="11" spans="1:13" ht="15.75" thickBot="1" x14ac:dyDescent="0.3">
      <c r="A11" s="24"/>
      <c r="B11" s="25">
        <v>459</v>
      </c>
      <c r="C11" s="26" t="s">
        <v>234</v>
      </c>
      <c r="D11" s="27">
        <v>0</v>
      </c>
      <c r="E11" s="28">
        <v>1.1130000000000001E-2</v>
      </c>
      <c r="F11" s="28">
        <f t="shared" si="0"/>
        <v>6.0978598539804807E-3</v>
      </c>
      <c r="G11" s="28">
        <v>1.2400000123307109E-3</v>
      </c>
      <c r="H11" s="28">
        <v>2.2239999634621199E-4</v>
      </c>
      <c r="I11" s="28">
        <v>4.6354598453035578E-3</v>
      </c>
      <c r="J11" s="29">
        <f t="shared" si="1"/>
        <v>0.11141060308452029</v>
      </c>
      <c r="K11" s="29">
        <f t="shared" si="2"/>
        <v>0.13139263330430573</v>
      </c>
      <c r="L11" s="30">
        <f t="shared" si="3"/>
        <v>0.5478759976622174</v>
      </c>
      <c r="M11" s="4"/>
    </row>
    <row r="12" spans="1:13" x14ac:dyDescent="0.25">
      <c r="A12" t="s">
        <v>241</v>
      </c>
      <c r="D12" s="5"/>
      <c r="E12" s="5"/>
      <c r="F12" s="5">
        <f t="shared" si="0"/>
        <v>0</v>
      </c>
      <c r="G12" s="5"/>
      <c r="H12" s="5"/>
      <c r="I12" s="5"/>
      <c r="J12" s="4">
        <f t="shared" si="1"/>
        <v>0</v>
      </c>
      <c r="K12" s="4">
        <f t="shared" si="2"/>
        <v>0</v>
      </c>
      <c r="L12" s="4">
        <f t="shared" si="3"/>
        <v>0</v>
      </c>
      <c r="M12" s="4"/>
    </row>
    <row r="13" spans="1:13" x14ac:dyDescent="0.25">
      <c r="D13" s="5"/>
      <c r="E13" s="5"/>
      <c r="F13" s="5"/>
      <c r="G13" s="5"/>
      <c r="H13" s="5"/>
      <c r="I13" s="5"/>
      <c r="J13" s="4"/>
      <c r="K13" s="4"/>
      <c r="L13" s="4"/>
      <c r="M13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59</v>
      </c>
      <c r="B1" s="51" t="s">
        <v>36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926</v>
      </c>
      <c r="N2" s="72" t="s">
        <v>936</v>
      </c>
    </row>
    <row r="3" spans="1:16" ht="15.75" thickBot="1" x14ac:dyDescent="0.3">
      <c r="A3" s="82" t="s">
        <v>251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257</v>
      </c>
      <c r="B6" s="54"/>
      <c r="C6" s="12"/>
      <c r="D6" s="13">
        <f ca="1">SUM(D7:OFFSET(D7,50,0))</f>
        <v>467.22352599999999</v>
      </c>
      <c r="E6" s="14">
        <f ca="1">SUM(E7:OFFSET(E7,50,0))</f>
        <v>467.27965599999993</v>
      </c>
      <c r="F6" s="14">
        <f ca="1">SUM(F7:OFFSET(F7,50,0))</f>
        <v>465.89267273516998</v>
      </c>
      <c r="G6" s="14">
        <f ca="1">SUM(G7:OFFSET(G7,50,0))</f>
        <v>465.44215215457371</v>
      </c>
      <c r="H6" s="14">
        <f ca="1">SUM(H7:OFFSET(H7,50,0))</f>
        <v>0.24580926019370963</v>
      </c>
      <c r="I6" s="14">
        <f ca="1">SUM(I7:OFFSET(I7,50,0))</f>
        <v>0.20471132040256634</v>
      </c>
      <c r="J6" s="15">
        <f ca="1">IFERROR(G6/E6,0)</f>
        <v>0.99606765708322165</v>
      </c>
      <c r="K6" s="15">
        <f ca="1">IFERROR(SUM(G6,H6)/E6,0)</f>
        <v>0.99659370022898552</v>
      </c>
      <c r="L6" s="16">
        <f ca="1">IFERROR(SUM(G6,H6,I6)/E6,0)</f>
        <v>0.99703179188945912</v>
      </c>
      <c r="M6" s="4"/>
      <c r="O6" s="5" t="s">
        <v>321</v>
      </c>
      <c r="P6" s="71" t="s">
        <v>322</v>
      </c>
    </row>
    <row r="7" spans="1:16" x14ac:dyDescent="0.25">
      <c r="A7" s="17"/>
      <c r="B7" s="55">
        <v>15</v>
      </c>
      <c r="C7" s="19" t="s">
        <v>272</v>
      </c>
      <c r="D7" s="20">
        <v>467.15536600000001</v>
      </c>
      <c r="E7" s="21">
        <v>467.15536599999996</v>
      </c>
      <c r="F7" s="21">
        <f t="shared" ref="F7:F9" si="0">SUM(G7,H7,I7)</f>
        <v>465.83263349405024</v>
      </c>
      <c r="G7" s="21">
        <v>465.41498475376284</v>
      </c>
      <c r="H7" s="21">
        <v>0.21787987972493283</v>
      </c>
      <c r="I7" s="21">
        <v>0.19976886056247167</v>
      </c>
      <c r="J7" s="22">
        <f t="shared" ref="J7:J9" si="1">IFERROR(G7/E7,0)</f>
        <v>0.99627451299309888</v>
      </c>
      <c r="K7" s="22">
        <f t="shared" ref="K7:K9" si="2">IFERROR(SUM(G7,H7)/E7,0)</f>
        <v>0.99674091003267595</v>
      </c>
      <c r="L7" s="23">
        <f t="shared" ref="L7:L9" si="3">IFERROR(SUM(G7,H7,I7)/E7,0)</f>
        <v>0.99716853834458641</v>
      </c>
      <c r="M7" s="4"/>
      <c r="N7" t="s">
        <v>272</v>
      </c>
      <c r="O7" s="5">
        <v>465.83263349405024</v>
      </c>
      <c r="P7" s="71">
        <v>0.99716853834458641</v>
      </c>
    </row>
    <row r="8" spans="1:16" x14ac:dyDescent="0.25">
      <c r="A8" s="17"/>
      <c r="B8" s="55">
        <v>20</v>
      </c>
      <c r="C8" s="19" t="s">
        <v>277</v>
      </c>
      <c r="D8" s="20">
        <v>6.8159999999999998E-2</v>
      </c>
      <c r="E8" s="21">
        <v>0.11316000000000001</v>
      </c>
      <c r="F8" s="21">
        <f t="shared" si="0"/>
        <v>5.3941381265758537E-2</v>
      </c>
      <c r="G8" s="21">
        <v>2.5927400798536837E-2</v>
      </c>
      <c r="H8" s="21">
        <v>2.7706980472430587E-2</v>
      </c>
      <c r="I8" s="21">
        <v>3.0699999479111284E-4</v>
      </c>
      <c r="J8" s="22">
        <f t="shared" si="1"/>
        <v>0.22912160479442237</v>
      </c>
      <c r="K8" s="22">
        <f t="shared" si="2"/>
        <v>0.47396943505626915</v>
      </c>
      <c r="L8" s="23">
        <f t="shared" si="3"/>
        <v>0.47668240779213972</v>
      </c>
      <c r="M8" s="4"/>
      <c r="N8" t="s">
        <v>279</v>
      </c>
      <c r="O8" s="5">
        <v>6.0978598539804807E-3</v>
      </c>
      <c r="P8" s="71">
        <v>0.5478759976622174</v>
      </c>
    </row>
    <row r="9" spans="1:16" ht="15.75" thickBot="1" x14ac:dyDescent="0.3">
      <c r="A9" s="24"/>
      <c r="B9" s="56">
        <v>22</v>
      </c>
      <c r="C9" s="26" t="s">
        <v>279</v>
      </c>
      <c r="D9" s="27">
        <v>0</v>
      </c>
      <c r="E9" s="28">
        <v>1.1130000000000001E-2</v>
      </c>
      <c r="F9" s="28">
        <f t="shared" si="0"/>
        <v>6.0978598539804807E-3</v>
      </c>
      <c r="G9" s="28">
        <v>1.2400000123307109E-3</v>
      </c>
      <c r="H9" s="28">
        <v>2.2239999634621199E-4</v>
      </c>
      <c r="I9" s="28">
        <v>4.6354598453035578E-3</v>
      </c>
      <c r="J9" s="29">
        <f t="shared" si="1"/>
        <v>0.11141060308452029</v>
      </c>
      <c r="K9" s="29">
        <f t="shared" si="2"/>
        <v>0.13139263330430573</v>
      </c>
      <c r="L9" s="30">
        <f t="shared" si="3"/>
        <v>0.5478759976622174</v>
      </c>
      <c r="M9" s="4"/>
      <c r="N9" t="s">
        <v>277</v>
      </c>
      <c r="O9" s="5">
        <v>5.3941381265758537E-2</v>
      </c>
      <c r="P9" s="71">
        <v>0.47668240779213972</v>
      </c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workbookViewId="0">
      <selection activeCell="D14" sqref="D14:G1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59</v>
      </c>
      <c r="B1" s="49" t="s">
        <v>36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927</v>
      </c>
    </row>
    <row r="3" spans="1:13" ht="15.75" thickBot="1" x14ac:dyDescent="0.3">
      <c r="A3" s="82" t="s">
        <v>253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2"/>
      <c r="C6" s="12"/>
      <c r="D6" s="13">
        <v>467.22352599999999</v>
      </c>
      <c r="E6" s="14">
        <v>467.27965599999993</v>
      </c>
      <c r="F6" s="14">
        <v>465.89267273516998</v>
      </c>
      <c r="G6" s="14">
        <v>465.44215215457371</v>
      </c>
      <c r="H6" s="14">
        <v>0.24580926019370963</v>
      </c>
      <c r="I6" s="14">
        <v>0.20471132040256634</v>
      </c>
      <c r="J6" s="15">
        <v>0.99606765708322165</v>
      </c>
      <c r="K6" s="15">
        <v>0.99659370022898552</v>
      </c>
      <c r="L6" s="16">
        <v>0.99703179188945912</v>
      </c>
      <c r="M6" s="4"/>
    </row>
    <row r="7" spans="1:13" x14ac:dyDescent="0.25">
      <c r="A7" s="34" t="s">
        <v>283</v>
      </c>
      <c r="B7" s="36"/>
      <c r="C7" s="36"/>
      <c r="D7" s="37">
        <f ca="1">SUM(D8:OFFSET(D6,MATCH("PROYECTOS",$A$8:$A$50,0),0))</f>
        <v>467.22352600000005</v>
      </c>
      <c r="E7" s="38">
        <f ca="1">SUM(E8:OFFSET(E6,MATCH("PROYECTOS",$A$8:$A$50,0),0))</f>
        <v>467.27965599999999</v>
      </c>
      <c r="F7" s="38">
        <f ca="1">SUM(F8:OFFSET(F6,MATCH("PROYECTOS",$A$8:$A$50,0),0))</f>
        <v>465.89267273516998</v>
      </c>
      <c r="G7" s="38">
        <f ca="1">SUM(G8:OFFSET(G6,MATCH("PROYECTOS",$A$8:$A$50,0),0))</f>
        <v>465.44215215457371</v>
      </c>
      <c r="H7" s="38">
        <f ca="1">SUM(H8:OFFSET(H6,MATCH("PROYECTOS",$A$8:$A$50,0),0))</f>
        <v>0.24580926019370963</v>
      </c>
      <c r="I7" s="38">
        <f ca="1">SUM(I8:OFFSET(I6,MATCH("PROYECTOS",$A$8:$A$50,0),0))</f>
        <v>0.20471132040256634</v>
      </c>
      <c r="J7" s="39">
        <f ca="1">IFERROR(G7/E7,0)</f>
        <v>0.99606765708322154</v>
      </c>
      <c r="K7" s="39">
        <f ca="1">IFERROR(SUM(G7,H7)/E7,0)</f>
        <v>0.99659370022898541</v>
      </c>
      <c r="L7" s="40">
        <f ca="1">IFERROR(SUM(G7,H7,I7)/E7,0)</f>
        <v>0.99703179188945901</v>
      </c>
      <c r="M7" s="4"/>
    </row>
    <row r="8" spans="1:13" x14ac:dyDescent="0.25">
      <c r="A8" s="17"/>
      <c r="B8" s="19">
        <v>3000001</v>
      </c>
      <c r="C8" s="19" t="s">
        <v>284</v>
      </c>
      <c r="D8" s="20">
        <v>1.1484749999999999</v>
      </c>
      <c r="E8" s="21">
        <v>1.159605</v>
      </c>
      <c r="F8" s="21">
        <f t="shared" ref="F8:F9" si="0">SUM(G8,H8,I8)</f>
        <v>0.61776574681243801</v>
      </c>
      <c r="G8" s="21">
        <v>0.31179726542904973</v>
      </c>
      <c r="H8" s="21">
        <v>0.17325099044501258</v>
      </c>
      <c r="I8" s="21">
        <v>0.1327174909383757</v>
      </c>
      <c r="J8" s="22">
        <f t="shared" ref="J8:J10" si="1">IFERROR(G8/E8,0)</f>
        <v>0.26888230512032091</v>
      </c>
      <c r="K8" s="22">
        <f t="shared" ref="K8:K10" si="2">IFERROR(SUM(G8,H8)/E8,0)</f>
        <v>0.41828748226686008</v>
      </c>
      <c r="L8" s="23">
        <f t="shared" ref="L8:L10" si="3">IFERROR(SUM(G8,H8,I8)/E8,0)</f>
        <v>0.53273808478959472</v>
      </c>
      <c r="M8" s="4"/>
    </row>
    <row r="9" spans="1:13" ht="38.25" x14ac:dyDescent="0.25">
      <c r="A9" s="17"/>
      <c r="B9" s="19">
        <v>3000129</v>
      </c>
      <c r="C9" s="19" t="s">
        <v>929</v>
      </c>
      <c r="D9" s="20">
        <v>466.07505100000003</v>
      </c>
      <c r="E9" s="21">
        <v>466.12005099999999</v>
      </c>
      <c r="F9" s="21">
        <f t="shared" si="0"/>
        <v>465.27490698835754</v>
      </c>
      <c r="G9" s="21">
        <v>465.13035488914466</v>
      </c>
      <c r="H9" s="21">
        <v>7.2558269748697057E-2</v>
      </c>
      <c r="I9" s="21">
        <v>7.199382946419064E-2</v>
      </c>
      <c r="J9" s="22">
        <f t="shared" si="1"/>
        <v>0.99787673559905421</v>
      </c>
      <c r="K9" s="22">
        <f t="shared" si="2"/>
        <v>0.99803239993830117</v>
      </c>
      <c r="L9" s="23">
        <f t="shared" si="3"/>
        <v>0.99818685334426338</v>
      </c>
      <c r="M9" s="4"/>
    </row>
    <row r="10" spans="1:13" ht="15.75" thickBot="1" x14ac:dyDescent="0.3">
      <c r="A10" s="41" t="s">
        <v>302</v>
      </c>
      <c r="B10" s="43"/>
      <c r="C10" s="43"/>
      <c r="D10" s="44">
        <f ca="1">OFFSET(D10,-MATCH("PROYECTOS",$A$8:$A$50,0)-1,0)-(OFFSET(D10,-MATCH("PROYECTOS",$A$8:$A$50,0),0))</f>
        <v>0</v>
      </c>
      <c r="E10" s="45">
        <f t="shared" ref="E10:I10" ca="1" si="4">OFFSET(E10,-MATCH("PROYECTOS",$A$8:$A$50,0)-1,0)-(OFFSET(E10,-MATCH("PROYECTOS",$A$8:$A$50,0),0))</f>
        <v>0</v>
      </c>
      <c r="F10" s="45">
        <f t="shared" ca="1" si="4"/>
        <v>0</v>
      </c>
      <c r="G10" s="45">
        <f t="shared" ca="1" si="4"/>
        <v>0</v>
      </c>
      <c r="H10" s="45">
        <f t="shared" ca="1" si="4"/>
        <v>0</v>
      </c>
      <c r="I10" s="45">
        <f t="shared" ca="1" si="4"/>
        <v>0</v>
      </c>
      <c r="J10" s="46">
        <f t="shared" ca="1" si="1"/>
        <v>0</v>
      </c>
      <c r="K10" s="46">
        <f t="shared" ca="1" si="2"/>
        <v>0</v>
      </c>
      <c r="L10" s="47">
        <f t="shared" ca="1" si="3"/>
        <v>0</v>
      </c>
      <c r="M10" s="4"/>
    </row>
    <row r="11" spans="1:13" ht="15.75" thickBot="1" x14ac:dyDescent="0.3"/>
    <row r="12" spans="1:13" ht="15.75" thickBot="1" x14ac:dyDescent="0.3">
      <c r="A12" s="89" t="s">
        <v>324</v>
      </c>
      <c r="B12" s="90"/>
      <c r="C12" s="90"/>
      <c r="D12" s="91"/>
    </row>
    <row r="13" spans="1:13" ht="15.75" thickBot="1" x14ac:dyDescent="0.3">
      <c r="A13" s="1" t="s">
        <v>937</v>
      </c>
    </row>
    <row r="14" spans="1:13" ht="45" customHeight="1" x14ac:dyDescent="0.25">
      <c r="A14" s="82" t="s">
        <v>326</v>
      </c>
      <c r="B14" s="83"/>
      <c r="C14" s="83"/>
      <c r="D14" s="94" t="s">
        <v>327</v>
      </c>
      <c r="E14" s="6"/>
      <c r="F14" s="6"/>
      <c r="G14" s="6"/>
    </row>
    <row r="15" spans="1:13" ht="15.75" thickBot="1" x14ac:dyDescent="0.3">
      <c r="A15" s="92"/>
      <c r="B15" s="93"/>
      <c r="C15" s="93"/>
      <c r="D15" s="95"/>
      <c r="E15" s="7"/>
      <c r="F15" s="7"/>
      <c r="G15" s="7"/>
    </row>
  </sheetData>
  <mergeCells count="10">
    <mergeCell ref="A12:D12"/>
    <mergeCell ref="A14:C15"/>
    <mergeCell ref="D14:D1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"/>
  <sheetViews>
    <sheetView topLeftCell="A5" workbookViewId="0">
      <selection activeCell="A14" sqref="A14:XFD3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59</v>
      </c>
      <c r="B1" s="49" t="s">
        <v>36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928</v>
      </c>
    </row>
    <row r="3" spans="1:19" ht="15.75" thickBot="1" x14ac:dyDescent="0.3">
      <c r="A3" s="82" t="s">
        <v>255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246</v>
      </c>
      <c r="R3" s="83"/>
      <c r="S3" s="84"/>
    </row>
    <row r="4" spans="1:19" ht="45" customHeight="1" x14ac:dyDescent="0.25">
      <c r="A4" s="103" t="s">
        <v>256</v>
      </c>
      <c r="B4" s="99"/>
      <c r="C4" s="99"/>
      <c r="D4" s="99" t="s">
        <v>244</v>
      </c>
      <c r="E4" s="99"/>
      <c r="F4" s="99" t="s">
        <v>245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247</v>
      </c>
      <c r="R4" s="78" t="s">
        <v>248</v>
      </c>
      <c r="S4" s="87" t="s">
        <v>249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257</v>
      </c>
      <c r="B6" s="12"/>
      <c r="C6" s="12"/>
      <c r="D6" s="59"/>
      <c r="E6" s="12"/>
      <c r="F6" s="60"/>
      <c r="G6" s="12"/>
      <c r="H6" s="13">
        <v>467.22352599999999</v>
      </c>
      <c r="I6" s="14">
        <v>467.27965599999993</v>
      </c>
      <c r="J6" s="14">
        <v>465.89267273516998</v>
      </c>
      <c r="K6" s="14">
        <v>465.44215215457371</v>
      </c>
      <c r="L6" s="14">
        <v>0.24580926019370963</v>
      </c>
      <c r="M6" s="14">
        <v>0.20471132040256634</v>
      </c>
      <c r="N6" s="15">
        <v>0.99606765708322165</v>
      </c>
      <c r="O6" s="15">
        <v>0.99659370022898552</v>
      </c>
      <c r="P6" s="16">
        <v>0.99703179188945912</v>
      </c>
      <c r="Q6" s="61"/>
      <c r="R6" s="14"/>
      <c r="S6" s="16"/>
    </row>
    <row r="7" spans="1:19" x14ac:dyDescent="0.25">
      <c r="A7" s="34" t="s">
        <v>303</v>
      </c>
      <c r="B7" s="36"/>
      <c r="C7" s="36"/>
      <c r="D7" s="62"/>
      <c r="E7" s="36"/>
      <c r="F7" s="63"/>
      <c r="G7" s="36"/>
      <c r="H7" s="37">
        <f ca="1">SUM(H8:OFFSET(H6,MATCH("PROYECTOS",$A$8:$A$33,0),0))</f>
        <v>467.22352600000005</v>
      </c>
      <c r="I7" s="38">
        <f ca="1">SUM(I8:OFFSET(I6,MATCH("PROYECTOS",$A$8:$A$33,0),0))</f>
        <v>467.27965599999999</v>
      </c>
      <c r="J7" s="38">
        <f ca="1">SUM(J8:OFFSET(J6,MATCH("PROYECTOS",$A$8:$A$33,0),0))</f>
        <v>465.89267273516998</v>
      </c>
      <c r="K7" s="38">
        <f ca="1">SUM(K8:OFFSET(K6,MATCH("PROYECTOS",$A$8:$A$33,0),0))</f>
        <v>465.44215215457371</v>
      </c>
      <c r="L7" s="38">
        <f ca="1">SUM(L8:OFFSET(L6,MATCH("PROYECTOS",$A$8:$A$33,0),0))</f>
        <v>0.24580926019370963</v>
      </c>
      <c r="M7" s="38">
        <f ca="1">SUM(M8:OFFSET(M6,MATCH("PROYECTOS",$A$8:$A$33,0),0))</f>
        <v>0.20471132040256634</v>
      </c>
      <c r="N7" s="39">
        <f ca="1">IFERROR(K7/I7,0)</f>
        <v>0.99606765708322154</v>
      </c>
      <c r="O7" s="39">
        <f ca="1">IFERROR(SUM(K7,L7)/I7,0)</f>
        <v>0.99659370022898541</v>
      </c>
      <c r="P7" s="40">
        <f ca="1">IFERROR(SUM(K7,L7,M7)/I7,0)</f>
        <v>0.99703179188945901</v>
      </c>
      <c r="Q7" s="64"/>
      <c r="R7" s="38"/>
      <c r="S7" s="40"/>
    </row>
    <row r="8" spans="1:19" x14ac:dyDescent="0.25">
      <c r="A8" s="17"/>
      <c r="B8" s="19">
        <v>5000276</v>
      </c>
      <c r="C8" s="19" t="s">
        <v>520</v>
      </c>
      <c r="D8" s="68">
        <v>3000001</v>
      </c>
      <c r="E8" s="19" t="s">
        <v>284</v>
      </c>
      <c r="F8" s="69">
        <v>1</v>
      </c>
      <c r="G8" s="19" t="s">
        <v>539</v>
      </c>
      <c r="H8" s="20">
        <v>1.1484749999999999</v>
      </c>
      <c r="I8" s="21">
        <v>1.159605</v>
      </c>
      <c r="J8" s="21">
        <f t="shared" ref="J8:J13" si="0">SUM(K8,L8,M8)</f>
        <v>0.61776574681243801</v>
      </c>
      <c r="K8" s="21">
        <v>0.31179726542904973</v>
      </c>
      <c r="L8" s="21">
        <v>0.17325099044501258</v>
      </c>
      <c r="M8" s="21">
        <v>0.1327174909383757</v>
      </c>
      <c r="N8" s="22">
        <f t="shared" ref="N8:N14" si="1">IFERROR(K8/I8,0)</f>
        <v>0.26888230512032091</v>
      </c>
      <c r="O8" s="22">
        <f t="shared" ref="O8:O14" si="2">IFERROR(SUM(K8,L8)/I8,0)</f>
        <v>0.41828748226686008</v>
      </c>
      <c r="P8" s="23">
        <f t="shared" ref="P8:P14" si="3">IFERROR(SUM(K8,L8,M8)/I8,0)</f>
        <v>0.53273808478959472</v>
      </c>
      <c r="Q8" s="70">
        <v>45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5004334</v>
      </c>
      <c r="C9" s="19" t="s">
        <v>930</v>
      </c>
      <c r="D9" s="68">
        <v>3000129</v>
      </c>
      <c r="E9" s="19" t="s">
        <v>929</v>
      </c>
      <c r="F9" s="69">
        <v>488</v>
      </c>
      <c r="G9" s="19" t="s">
        <v>935</v>
      </c>
      <c r="H9" s="20">
        <v>74.244454000000005</v>
      </c>
      <c r="I9" s="21">
        <v>43.153874999999999</v>
      </c>
      <c r="J9" s="21">
        <f t="shared" si="0"/>
        <v>43.153877258300781</v>
      </c>
      <c r="K9" s="21">
        <v>43.153877258300781</v>
      </c>
      <c r="L9" s="21">
        <v>0</v>
      </c>
      <c r="M9" s="21">
        <v>0</v>
      </c>
      <c r="N9" s="22">
        <f t="shared" si="1"/>
        <v>1.0000000523313557</v>
      </c>
      <c r="O9" s="22">
        <f t="shared" si="2"/>
        <v>1.0000000523313557</v>
      </c>
      <c r="P9" s="23">
        <f t="shared" si="3"/>
        <v>1.0000000523313557</v>
      </c>
      <c r="Q9" s="70">
        <v>0</v>
      </c>
      <c r="R9" s="21">
        <v>0</v>
      </c>
      <c r="S9" s="23">
        <f t="shared" ref="S9:S13" si="4">IFERROR(R9/Q9,0)</f>
        <v>0</v>
      </c>
    </row>
    <row r="10" spans="1:19" ht="38.25" x14ac:dyDescent="0.25">
      <c r="A10" s="17"/>
      <c r="B10" s="19">
        <v>5004335</v>
      </c>
      <c r="C10" s="19" t="s">
        <v>931</v>
      </c>
      <c r="D10" s="68">
        <v>3000129</v>
      </c>
      <c r="E10" s="19" t="s">
        <v>929</v>
      </c>
      <c r="F10" s="69">
        <v>488</v>
      </c>
      <c r="G10" s="19" t="s">
        <v>935</v>
      </c>
      <c r="H10" s="20">
        <v>0.53176000000000001</v>
      </c>
      <c r="I10" s="21">
        <v>4.801965</v>
      </c>
      <c r="J10" s="21">
        <f t="shared" si="0"/>
        <v>4.8019652366638184</v>
      </c>
      <c r="K10" s="21">
        <v>4.8019652366638184</v>
      </c>
      <c r="L10" s="21">
        <v>0</v>
      </c>
      <c r="M10" s="21">
        <v>0</v>
      </c>
      <c r="N10" s="22">
        <f t="shared" si="1"/>
        <v>1.0000000492847863</v>
      </c>
      <c r="O10" s="22">
        <f t="shared" si="2"/>
        <v>1.0000000492847863</v>
      </c>
      <c r="P10" s="23">
        <f t="shared" si="3"/>
        <v>1.0000000492847863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5004336</v>
      </c>
      <c r="C11" s="19" t="s">
        <v>932</v>
      </c>
      <c r="D11" s="68">
        <v>3000129</v>
      </c>
      <c r="E11" s="19" t="s">
        <v>929</v>
      </c>
      <c r="F11" s="69">
        <v>488</v>
      </c>
      <c r="G11" s="19" t="s">
        <v>935</v>
      </c>
      <c r="H11" s="20">
        <v>390.22378600000002</v>
      </c>
      <c r="I11" s="21">
        <v>417.04415999999998</v>
      </c>
      <c r="J11" s="21">
        <f t="shared" si="0"/>
        <v>417.04415893554687</v>
      </c>
      <c r="K11" s="21">
        <v>417.04415893554687</v>
      </c>
      <c r="L11" s="21">
        <v>0</v>
      </c>
      <c r="M11" s="21">
        <v>0</v>
      </c>
      <c r="N11" s="22">
        <f t="shared" si="1"/>
        <v>0.99999999744762502</v>
      </c>
      <c r="O11" s="22">
        <f t="shared" si="2"/>
        <v>0.99999999744762502</v>
      </c>
      <c r="P11" s="23">
        <f t="shared" si="3"/>
        <v>0.99999999744762502</v>
      </c>
      <c r="Q11" s="70">
        <v>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5004337</v>
      </c>
      <c r="C12" s="19" t="s">
        <v>933</v>
      </c>
      <c r="D12" s="68">
        <v>3000129</v>
      </c>
      <c r="E12" s="19" t="s">
        <v>929</v>
      </c>
      <c r="F12" s="69">
        <v>103</v>
      </c>
      <c r="G12" s="19" t="s">
        <v>748</v>
      </c>
      <c r="H12" s="20">
        <v>0.41813100000000003</v>
      </c>
      <c r="I12" s="21">
        <v>0.46313100000000007</v>
      </c>
      <c r="J12" s="21">
        <f t="shared" si="0"/>
        <v>0.1129341183550423</v>
      </c>
      <c r="K12" s="21">
        <v>5.1754350250121206E-2</v>
      </c>
      <c r="L12" s="21">
        <v>3.9898369199363515E-2</v>
      </c>
      <c r="M12" s="21">
        <v>2.128139890555758E-2</v>
      </c>
      <c r="N12" s="22">
        <f t="shared" si="1"/>
        <v>0.11174883618268092</v>
      </c>
      <c r="O12" s="22">
        <f t="shared" si="2"/>
        <v>0.19789804493649682</v>
      </c>
      <c r="P12" s="23">
        <f t="shared" si="3"/>
        <v>0.24384918814556203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5004338</v>
      </c>
      <c r="C13" s="19" t="s">
        <v>934</v>
      </c>
      <c r="D13" s="68">
        <v>3000129</v>
      </c>
      <c r="E13" s="19" t="s">
        <v>929</v>
      </c>
      <c r="F13" s="69">
        <v>56</v>
      </c>
      <c r="G13" s="19" t="s">
        <v>429</v>
      </c>
      <c r="H13" s="20">
        <v>0.65692000000000006</v>
      </c>
      <c r="I13" s="21">
        <v>0.65692000000000006</v>
      </c>
      <c r="J13" s="21">
        <f t="shared" si="0"/>
        <v>0.1619714394910261</v>
      </c>
      <c r="K13" s="21">
        <v>7.8599108383059502E-2</v>
      </c>
      <c r="L13" s="21">
        <v>3.2659900549333543E-2</v>
      </c>
      <c r="M13" s="21">
        <v>5.0712430558633059E-2</v>
      </c>
      <c r="N13" s="22">
        <f t="shared" si="1"/>
        <v>0.11964791509325259</v>
      </c>
      <c r="O13" s="22">
        <f t="shared" si="2"/>
        <v>0.16936462420445875</v>
      </c>
      <c r="P13" s="23">
        <f t="shared" si="3"/>
        <v>0.24656189412870075</v>
      </c>
      <c r="Q13" s="70">
        <v>0</v>
      </c>
      <c r="R13" s="21">
        <v>0</v>
      </c>
      <c r="S13" s="23">
        <f t="shared" si="4"/>
        <v>0</v>
      </c>
    </row>
    <row r="14" spans="1:19" ht="15.75" thickBot="1" x14ac:dyDescent="0.3">
      <c r="A14" s="41" t="s">
        <v>302</v>
      </c>
      <c r="B14" s="43"/>
      <c r="C14" s="43"/>
      <c r="D14" s="65"/>
      <c r="E14" s="43"/>
      <c r="F14" s="66"/>
      <c r="G14" s="43"/>
      <c r="H14" s="44">
        <f t="shared" ref="H14:M14" ca="1" si="5">OFFSET(H14,-MATCH("PROYECTOS",$A$8:$A$33,0)-1,0)-(OFFSET(H14,-MATCH("PROYECTOS",$A$8:$A$33,0),0))</f>
        <v>0</v>
      </c>
      <c r="I14" s="45">
        <f t="shared" ca="1" si="5"/>
        <v>0</v>
      </c>
      <c r="J14" s="45">
        <f t="shared" ca="1" si="5"/>
        <v>0</v>
      </c>
      <c r="K14" s="45">
        <f t="shared" ca="1" si="5"/>
        <v>0</v>
      </c>
      <c r="L14" s="45">
        <f t="shared" ca="1" si="5"/>
        <v>0</v>
      </c>
      <c r="M14" s="45">
        <f t="shared" ca="1" si="5"/>
        <v>0</v>
      </c>
      <c r="N14" s="46">
        <f t="shared" ca="1" si="1"/>
        <v>0</v>
      </c>
      <c r="O14" s="46">
        <f t="shared" ca="1" si="2"/>
        <v>0</v>
      </c>
      <c r="P14" s="47">
        <f t="shared" ca="1" si="3"/>
        <v>0</v>
      </c>
      <c r="Q14" s="67"/>
      <c r="R14" s="45"/>
      <c r="S14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workbookViewId="0">
      <selection activeCell="A10" sqref="A10:L10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60</v>
      </c>
      <c r="B1" s="50" t="s">
        <v>37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938</v>
      </c>
    </row>
    <row r="3" spans="1:13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257</v>
      </c>
      <c r="B6" s="11"/>
      <c r="C6" s="12"/>
      <c r="D6" s="13">
        <v>4.6384400000000001</v>
      </c>
      <c r="E6" s="14">
        <v>10.954354</v>
      </c>
      <c r="F6" s="14">
        <v>4.0355677882616874</v>
      </c>
      <c r="G6" s="14">
        <v>1.705346143557108</v>
      </c>
      <c r="H6" s="14">
        <v>1.3407075177747174</v>
      </c>
      <c r="I6" s="14">
        <v>0.98951412692986196</v>
      </c>
      <c r="J6" s="15">
        <v>0.15567747249697317</v>
      </c>
      <c r="K6" s="15">
        <v>0.2780678496725435</v>
      </c>
      <c r="L6" s="16">
        <v>0.36839851882289792</v>
      </c>
      <c r="M6" s="4"/>
    </row>
    <row r="7" spans="1:13" x14ac:dyDescent="0.25">
      <c r="A7" s="34" t="s">
        <v>104</v>
      </c>
      <c r="B7" s="57"/>
      <c r="C7" s="36"/>
      <c r="D7" s="37">
        <f ca="1">SUM(D8:OFFSET(D6,MATCH("GOBIERNOS REGIONALES",$A$8:$A$50,0),0))</f>
        <v>4.6039800000000008</v>
      </c>
      <c r="E7" s="38">
        <f ca="1">SUM(E8:OFFSET(E6,MATCH("GOBIERNOS REGIONALES",$A$8:$A$50,0),0))</f>
        <v>4.799195000000001</v>
      </c>
      <c r="F7" s="38">
        <f ca="1">SUM(F8:OFFSET(F6,MATCH("GOBIERNOS REGIONALES",$A$8:$A$50,0),0))</f>
        <v>1.0499753262411105</v>
      </c>
      <c r="G7" s="38">
        <f ca="1">SUM(G8:OFFSET(G6,MATCH("GOBIERNOS REGIONALES",$A$8:$A$50,0),0))</f>
        <v>0.45275131180824246</v>
      </c>
      <c r="H7" s="38">
        <f ca="1">SUM(H8:OFFSET(H6,MATCH("GOBIERNOS REGIONALES",$A$8:$A$50,0),0))</f>
        <v>0.28501333280291874</v>
      </c>
      <c r="I7" s="38">
        <f ca="1">SUM(I8:OFFSET(I6,MATCH("GOBIERNOS REGIONALES",$A$8:$A$50,0),0))</f>
        <v>0.31221068162994925</v>
      </c>
      <c r="J7" s="39">
        <f ca="1">IFERROR(G7/E7,0)</f>
        <v>9.4339011398420436E-2</v>
      </c>
      <c r="K7" s="39">
        <f ca="1">IFERROR(SUM(G7,H7)/E7,0)</f>
        <v>0.15372674888416935</v>
      </c>
      <c r="L7" s="40">
        <f ca="1">IFERROR(SUM(G7,H7,I7)/E7,0)</f>
        <v>0.21878155112286754</v>
      </c>
      <c r="M7" s="4"/>
    </row>
    <row r="8" spans="1:13" ht="25.5" x14ac:dyDescent="0.25">
      <c r="A8" s="17"/>
      <c r="B8" s="18">
        <v>37</v>
      </c>
      <c r="C8" s="19" t="s">
        <v>128</v>
      </c>
      <c r="D8" s="20">
        <v>4.6039800000000008</v>
      </c>
      <c r="E8" s="21">
        <v>4.799195000000001</v>
      </c>
      <c r="F8" s="21">
        <f t="shared" ref="F8:F11" si="0">SUM(G8,H8,I8)</f>
        <v>1.0499753262411105</v>
      </c>
      <c r="G8" s="21">
        <v>0.45275131180824246</v>
      </c>
      <c r="H8" s="21">
        <v>0.28501333280291874</v>
      </c>
      <c r="I8" s="21">
        <v>0.31221068162994925</v>
      </c>
      <c r="J8" s="22">
        <f t="shared" ref="J8:J11" si="1">IFERROR(G8/E8,0)</f>
        <v>9.4339011398420436E-2</v>
      </c>
      <c r="K8" s="22">
        <f t="shared" ref="K8:K11" si="2">IFERROR(SUM(G8,H8)/E8,0)</f>
        <v>0.15372674888416935</v>
      </c>
      <c r="L8" s="23">
        <f t="shared" ref="L8:L11" si="3">IFERROR(SUM(G8,H8,I8)/E8,0)</f>
        <v>0.21878155112286754</v>
      </c>
      <c r="M8" s="4"/>
    </row>
    <row r="9" spans="1:13" x14ac:dyDescent="0.25">
      <c r="A9" s="34" t="s">
        <v>214</v>
      </c>
      <c r="B9" s="57"/>
      <c r="C9" s="36"/>
      <c r="D9" s="37">
        <f ca="1">SUM(D10:OFFSET(D8,(MATCH("GOBIERNOS LOCALES",$A$8:$A$50,0)-MATCH("GOBIERNOS REGIONALES",$A$8:$A$50,0)),0))</f>
        <v>2.946E-2</v>
      </c>
      <c r="E9" s="38">
        <f ca="1">SUM(E10:OFFSET(E8,(MATCH("GOBIERNOS LOCALES",$A$8:$A$50,0)-MATCH("GOBIERNOS REGIONALES",$A$8:$A$50,0)),0))</f>
        <v>2.946E-2</v>
      </c>
      <c r="F9" s="38">
        <f ca="1">SUM(F10:OFFSET(F8,(MATCH("GOBIERNOS LOCALES",$A$8:$A$50,0)-MATCH("GOBIERNOS REGIONALES",$A$8:$A$50,0)),0))</f>
        <v>9.6265002066502348E-3</v>
      </c>
      <c r="G9" s="38">
        <f ca="1">SUM(G10:OFFSET(G8,(MATCH("GOBIERNOS LOCALES",$A$8:$A$50,0)-MATCH("GOBIERNOS REGIONALES",$A$8:$A$50,0)),0))</f>
        <v>4.8135000979527831E-3</v>
      </c>
      <c r="H9" s="38">
        <f ca="1">SUM(H10:OFFSET(H8,(MATCH("GOBIERNOS LOCALES",$A$8:$A$50,0)-MATCH("GOBIERNOS REGIONALES",$A$8:$A$50,0)),0))</f>
        <v>2.4065000543487258E-3</v>
      </c>
      <c r="I9" s="38">
        <f ca="1">SUM(I10:OFFSET(I8,(MATCH("GOBIERNOS LOCALES",$A$8:$A$50,0)-MATCH("GOBIERNOS REGIONALES",$A$8:$A$50,0)),0))</f>
        <v>2.4065000543487258E-3</v>
      </c>
      <c r="J9" s="39">
        <f t="shared" ca="1" si="1"/>
        <v>0.16339104202147939</v>
      </c>
      <c r="K9" s="39">
        <f t="shared" ca="1" si="2"/>
        <v>0.24507807713175522</v>
      </c>
      <c r="L9" s="40">
        <f t="shared" ca="1" si="3"/>
        <v>0.32676511224203103</v>
      </c>
      <c r="M9" s="4"/>
    </row>
    <row r="10" spans="1:13" x14ac:dyDescent="0.25">
      <c r="A10" s="17"/>
      <c r="B10" s="18">
        <v>457</v>
      </c>
      <c r="C10" s="19" t="s">
        <v>232</v>
      </c>
      <c r="D10" s="20">
        <v>2.946E-2</v>
      </c>
      <c r="E10" s="21">
        <v>2.946E-2</v>
      </c>
      <c r="F10" s="21">
        <f t="shared" si="0"/>
        <v>9.6265002066502348E-3</v>
      </c>
      <c r="G10" s="21">
        <v>4.8135000979527831E-3</v>
      </c>
      <c r="H10" s="21">
        <v>2.4065000543487258E-3</v>
      </c>
      <c r="I10" s="21">
        <v>2.4065000543487258E-3</v>
      </c>
      <c r="J10" s="22">
        <f t="shared" si="1"/>
        <v>0.16339104202147939</v>
      </c>
      <c r="K10" s="22">
        <f t="shared" si="2"/>
        <v>0.24507807713175522</v>
      </c>
      <c r="L10" s="23">
        <f t="shared" si="3"/>
        <v>0.32676511224203103</v>
      </c>
      <c r="M10" s="4"/>
    </row>
    <row r="11" spans="1:13" ht="15.75" thickBot="1" x14ac:dyDescent="0.3">
      <c r="A11" s="41" t="s">
        <v>241</v>
      </c>
      <c r="B11" s="58"/>
      <c r="C11" s="43"/>
      <c r="D11" s="44">
        <v>5.0000000000000001E-3</v>
      </c>
      <c r="E11" s="45">
        <v>6.1256989999999991</v>
      </c>
      <c r="F11" s="45">
        <f t="shared" si="0"/>
        <v>2.9759659618139267</v>
      </c>
      <c r="G11" s="45">
        <v>1.2477813316509128</v>
      </c>
      <c r="H11" s="45">
        <v>1.05328768491745</v>
      </c>
      <c r="I11" s="45">
        <v>0.67489694524556398</v>
      </c>
      <c r="J11" s="46">
        <f t="shared" si="1"/>
        <v>0.2036961547818319</v>
      </c>
      <c r="K11" s="46">
        <f t="shared" si="2"/>
        <v>0.37564186822897483</v>
      </c>
      <c r="L11" s="47">
        <f t="shared" si="3"/>
        <v>0.4858165511909624</v>
      </c>
      <c r="M11" s="4"/>
    </row>
    <row r="12" spans="1:13" x14ac:dyDescent="0.25">
      <c r="D12" s="5"/>
      <c r="E12" s="5"/>
      <c r="F12" s="5"/>
      <c r="G12" s="5"/>
      <c r="H12" s="5"/>
      <c r="I12" s="5"/>
      <c r="J12" s="4"/>
      <c r="K12" s="4"/>
      <c r="L12" s="4"/>
      <c r="M12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362</vt:i4>
      </vt:variant>
    </vt:vector>
  </HeadingPairs>
  <TitlesOfParts>
    <vt:vector size="362" baseType="lpstr">
      <vt:lpstr>PpR</vt:lpstr>
      <vt:lpstr>Pliegos</vt:lpstr>
      <vt:lpstr>PAN Pliego</vt:lpstr>
      <vt:lpstr>PAN Dpto</vt:lpstr>
      <vt:lpstr>PAN Prod</vt:lpstr>
      <vt:lpstr>PAN Act</vt:lpstr>
      <vt:lpstr>SMN Pliego</vt:lpstr>
      <vt:lpstr>SMN Dpto</vt:lpstr>
      <vt:lpstr>SMN Prod</vt:lpstr>
      <vt:lpstr>SMN Act</vt:lpstr>
      <vt:lpstr>TBC Pliego</vt:lpstr>
      <vt:lpstr>TBC Dpto</vt:lpstr>
      <vt:lpstr>TBC Prod</vt:lpstr>
      <vt:lpstr>TBC Act</vt:lpstr>
      <vt:lpstr>EMZ Pliego</vt:lpstr>
      <vt:lpstr>EMZ Dpto</vt:lpstr>
      <vt:lpstr>EMZ Prod</vt:lpstr>
      <vt:lpstr>EMZ Act</vt:lpstr>
      <vt:lpstr>ENT Pliego</vt:lpstr>
      <vt:lpstr>ENT Dpto</vt:lpstr>
      <vt:lpstr>ENT Prod</vt:lpstr>
      <vt:lpstr>ENT Act</vt:lpstr>
      <vt:lpstr>CANCER Pliego</vt:lpstr>
      <vt:lpstr>CANCER Dpto</vt:lpstr>
      <vt:lpstr>CANCER Prod</vt:lpstr>
      <vt:lpstr>CANCER Act</vt:lpstr>
      <vt:lpstr>SC Pliego</vt:lpstr>
      <vt:lpstr>SC Dpto</vt:lpstr>
      <vt:lpstr>SC Prod</vt:lpstr>
      <vt:lpstr>SC Act</vt:lpstr>
      <vt:lpstr>RTID Pliego</vt:lpstr>
      <vt:lpstr>RTID Dpto</vt:lpstr>
      <vt:lpstr>RTID Prod</vt:lpstr>
      <vt:lpstr>RTID Act</vt:lpstr>
      <vt:lpstr>LCT Pliego</vt:lpstr>
      <vt:lpstr>LCT Dpto</vt:lpstr>
      <vt:lpstr>LCT Prod</vt:lpstr>
      <vt:lpstr>LCT Act</vt:lpstr>
      <vt:lpstr>OSCE Pliego</vt:lpstr>
      <vt:lpstr>OSCE Dpto</vt:lpstr>
      <vt:lpstr>OSCE Prod</vt:lpstr>
      <vt:lpstr>OSCE Act</vt:lpstr>
      <vt:lpstr>GSRN Pliego</vt:lpstr>
      <vt:lpstr>GSRN Dpto</vt:lpstr>
      <vt:lpstr>GSRN Prod</vt:lpstr>
      <vt:lpstr>GSRN Act</vt:lpstr>
      <vt:lpstr>GIRS Pliego</vt:lpstr>
      <vt:lpstr>GIRS Dpto</vt:lpstr>
      <vt:lpstr>GIRS Prod</vt:lpstr>
      <vt:lpstr>GIRS Act</vt:lpstr>
      <vt:lpstr>MSA Pliego</vt:lpstr>
      <vt:lpstr>MSA Dpto</vt:lpstr>
      <vt:lpstr>MSA Prod</vt:lpstr>
      <vt:lpstr>MSA Act</vt:lpstr>
      <vt:lpstr>MSV Pliego</vt:lpstr>
      <vt:lpstr>MSV Dpto</vt:lpstr>
      <vt:lpstr>MSV Prod</vt:lpstr>
      <vt:lpstr>MSV Act</vt:lpstr>
      <vt:lpstr>MIA Pliego</vt:lpstr>
      <vt:lpstr>MIA Dpto</vt:lpstr>
      <vt:lpstr>MIA Prod</vt:lpstr>
      <vt:lpstr>MIA Act</vt:lpstr>
      <vt:lpstr>RRHH Pliego</vt:lpstr>
      <vt:lpstr>RRHH Dpto</vt:lpstr>
      <vt:lpstr>RRHH Prod</vt:lpstr>
      <vt:lpstr>RRHH Act</vt:lpstr>
      <vt:lpstr>ER Pliego</vt:lpstr>
      <vt:lpstr>ER Dpto</vt:lpstr>
      <vt:lpstr>ER Prod</vt:lpstr>
      <vt:lpstr>ER Act</vt:lpstr>
      <vt:lpstr>TEL Pliego</vt:lpstr>
      <vt:lpstr>TEL Dpto</vt:lpstr>
      <vt:lpstr>TEL Prod</vt:lpstr>
      <vt:lpstr>TEL Act</vt:lpstr>
      <vt:lpstr>CGB Pliego</vt:lpstr>
      <vt:lpstr>CGB Dpto</vt:lpstr>
      <vt:lpstr>CGB Prod</vt:lpstr>
      <vt:lpstr>CGB Act</vt:lpstr>
      <vt:lpstr>JUNTOS Pliego</vt:lpstr>
      <vt:lpstr>JUNTOS Dpto</vt:lpstr>
      <vt:lpstr>JUNTOS Prod</vt:lpstr>
      <vt:lpstr>JUNTOS Act</vt:lpstr>
      <vt:lpstr>PTCD Pliego</vt:lpstr>
      <vt:lpstr>PTCD Dpto</vt:lpstr>
      <vt:lpstr>PTCD Prod</vt:lpstr>
      <vt:lpstr>PTCD Act</vt:lpstr>
      <vt:lpstr>CDB Pliego</vt:lpstr>
      <vt:lpstr>CDB Dpto</vt:lpstr>
      <vt:lpstr>CDB Prod</vt:lpstr>
      <vt:lpstr>CDB Act</vt:lpstr>
      <vt:lpstr>PPF Pliego</vt:lpstr>
      <vt:lpstr>PPF Dpto</vt:lpstr>
      <vt:lpstr>PPF Prod</vt:lpstr>
      <vt:lpstr>PPF Act</vt:lpstr>
      <vt:lpstr>BFH Pliego</vt:lpstr>
      <vt:lpstr>BFH Dpto</vt:lpstr>
      <vt:lpstr>BFH Prod</vt:lpstr>
      <vt:lpstr>BFH Act</vt:lpstr>
      <vt:lpstr>HU Pliego</vt:lpstr>
      <vt:lpstr>HU Dpto</vt:lpstr>
      <vt:lpstr>HU Prod</vt:lpstr>
      <vt:lpstr>HU Act</vt:lpstr>
      <vt:lpstr>CPE Pliego</vt:lpstr>
      <vt:lpstr>CPE Dpto</vt:lpstr>
      <vt:lpstr>CPE Prod</vt:lpstr>
      <vt:lpstr>CPE Act</vt:lpstr>
      <vt:lpstr>OC Pliego</vt:lpstr>
      <vt:lpstr>OC Dpto</vt:lpstr>
      <vt:lpstr>OC Prod</vt:lpstr>
      <vt:lpstr>OC Act</vt:lpstr>
      <vt:lpstr>UNI Pliego</vt:lpstr>
      <vt:lpstr>UNI Dpto</vt:lpstr>
      <vt:lpstr>UNI Prod</vt:lpstr>
      <vt:lpstr>UNI Act</vt:lpstr>
      <vt:lpstr>PJF Pliego</vt:lpstr>
      <vt:lpstr>PJF Dpto</vt:lpstr>
      <vt:lpstr>PJF Prod</vt:lpstr>
      <vt:lpstr>PJF Act</vt:lpstr>
      <vt:lpstr>DES Pliego</vt:lpstr>
      <vt:lpstr>DES Dpto</vt:lpstr>
      <vt:lpstr>DES Prod</vt:lpstr>
      <vt:lpstr>DES Act</vt:lpstr>
      <vt:lpstr>PIRDAIS Pliego</vt:lpstr>
      <vt:lpstr>PIRDAIS Dpto</vt:lpstr>
      <vt:lpstr>PIRDAIS Prod</vt:lpstr>
      <vt:lpstr>PIRDAIS Act</vt:lpstr>
      <vt:lpstr>TRAB Pliego</vt:lpstr>
      <vt:lpstr>TRAB Dpto</vt:lpstr>
      <vt:lpstr>TRAB Prod</vt:lpstr>
      <vt:lpstr>TRAB Act</vt:lpstr>
      <vt:lpstr>GIECOD Pliego</vt:lpstr>
      <vt:lpstr>GIECOD Dpto</vt:lpstr>
      <vt:lpstr>GIECOD Prod</vt:lpstr>
      <vt:lpstr>GIECOD Act</vt:lpstr>
      <vt:lpstr>API Pliego</vt:lpstr>
      <vt:lpstr>API Dpto</vt:lpstr>
      <vt:lpstr>API Prod</vt:lpstr>
      <vt:lpstr>API Act</vt:lpstr>
      <vt:lpstr>LCVF Pliego</vt:lpstr>
      <vt:lpstr>LCVF Dpto</vt:lpstr>
      <vt:lpstr>LCVF Prod</vt:lpstr>
      <vt:lpstr>LCVF Act</vt:lpstr>
      <vt:lpstr>SU Pliego</vt:lpstr>
      <vt:lpstr>SU Dpto</vt:lpstr>
      <vt:lpstr>SU Prod</vt:lpstr>
      <vt:lpstr>SU Act</vt:lpstr>
      <vt:lpstr>SR Pliego</vt:lpstr>
      <vt:lpstr>SR Dpto</vt:lpstr>
      <vt:lpstr>SR Prod</vt:lpstr>
      <vt:lpstr>SR Act</vt:lpstr>
      <vt:lpstr>OPP Pliego</vt:lpstr>
      <vt:lpstr>OPP Dpto</vt:lpstr>
      <vt:lpstr>OPP Prod</vt:lpstr>
      <vt:lpstr>OPP Act</vt:lpstr>
      <vt:lpstr>CSA Pliego</vt:lpstr>
      <vt:lpstr>CSA Dpto</vt:lpstr>
      <vt:lpstr>CSA Prod</vt:lpstr>
      <vt:lpstr>CSA Act</vt:lpstr>
      <vt:lpstr>MGP Pliego</vt:lpstr>
      <vt:lpstr>MGP Dpto</vt:lpstr>
      <vt:lpstr>MGP Prod</vt:lpstr>
      <vt:lpstr>MGP Act</vt:lpstr>
      <vt:lpstr>DSA Pliego</vt:lpstr>
      <vt:lpstr>DSA Dpto</vt:lpstr>
      <vt:lpstr>DSA Prod</vt:lpstr>
      <vt:lpstr>DSA Act</vt:lpstr>
      <vt:lpstr>EBR Pliego</vt:lpstr>
      <vt:lpstr>EBR Dpto</vt:lpstr>
      <vt:lpstr>EBR Prod</vt:lpstr>
      <vt:lpstr>EBR Act</vt:lpstr>
      <vt:lpstr>AEBR Pliego</vt:lpstr>
      <vt:lpstr>AEBR Dpto</vt:lpstr>
      <vt:lpstr>AEBR Prod</vt:lpstr>
      <vt:lpstr>AEBR Act</vt:lpstr>
      <vt:lpstr>DPE Pliego</vt:lpstr>
      <vt:lpstr>DPE Dpto</vt:lpstr>
      <vt:lpstr>DPE Prod</vt:lpstr>
      <vt:lpstr>DPE Act</vt:lpstr>
      <vt:lpstr>ODA Pliego</vt:lpstr>
      <vt:lpstr>ODA Dpto</vt:lpstr>
      <vt:lpstr>ODA Prod</vt:lpstr>
      <vt:lpstr>ODA Act</vt:lpstr>
      <vt:lpstr>FPA Pliego</vt:lpstr>
      <vt:lpstr>FPA Dpto</vt:lpstr>
      <vt:lpstr>FPA Prod</vt:lpstr>
      <vt:lpstr>FPA Act</vt:lpstr>
      <vt:lpstr>GCA Pliego</vt:lpstr>
      <vt:lpstr>GCA Dpto</vt:lpstr>
      <vt:lpstr>GCA Prod</vt:lpstr>
      <vt:lpstr>GCA Act</vt:lpstr>
      <vt:lpstr>PENSION Pliego</vt:lpstr>
      <vt:lpstr>PENSION Dpto</vt:lpstr>
      <vt:lpstr>PENSION Prod</vt:lpstr>
      <vt:lpstr>PENSION Act</vt:lpstr>
      <vt:lpstr>CUNA Pliego</vt:lpstr>
      <vt:lpstr>CUNA Dpto</vt:lpstr>
      <vt:lpstr>CUNA Prod</vt:lpstr>
      <vt:lpstr>CUNA Act</vt:lpstr>
      <vt:lpstr>CPJL Pliego</vt:lpstr>
      <vt:lpstr>CPJL Dpto</vt:lpstr>
      <vt:lpstr>CPJL Prod</vt:lpstr>
      <vt:lpstr>CPJL Act</vt:lpstr>
      <vt:lpstr>IDPP Pliego</vt:lpstr>
      <vt:lpstr>IDPP Dpto</vt:lpstr>
      <vt:lpstr>IDPP Prod</vt:lpstr>
      <vt:lpstr>IDPP Act</vt:lpstr>
      <vt:lpstr>FCL Pliego</vt:lpstr>
      <vt:lpstr>FCL Dpto</vt:lpstr>
      <vt:lpstr>FCL Prod</vt:lpstr>
      <vt:lpstr>FCL Act</vt:lpstr>
      <vt:lpstr>RMEU Pliego</vt:lpstr>
      <vt:lpstr>RMEU Dpto</vt:lpstr>
      <vt:lpstr>RMEU Prod</vt:lpstr>
      <vt:lpstr>RMEU Act</vt:lpstr>
      <vt:lpstr>INJD Pliego</vt:lpstr>
      <vt:lpstr>INJD Dpto</vt:lpstr>
      <vt:lpstr>INJD Prod</vt:lpstr>
      <vt:lpstr>INJD Act</vt:lpstr>
      <vt:lpstr>CDNU Pliego</vt:lpstr>
      <vt:lpstr>CDNU Dpto</vt:lpstr>
      <vt:lpstr>CDNU Prod</vt:lpstr>
      <vt:lpstr>CDNU Act</vt:lpstr>
      <vt:lpstr>MIB Pliego</vt:lpstr>
      <vt:lpstr>MIB Dpto</vt:lpstr>
      <vt:lpstr>MIB Prod</vt:lpstr>
      <vt:lpstr>MIB Act</vt:lpstr>
      <vt:lpstr>UN Pliego</vt:lpstr>
      <vt:lpstr>UN Dpto</vt:lpstr>
      <vt:lpstr>UN Prod</vt:lpstr>
      <vt:lpstr>UN Act</vt:lpstr>
      <vt:lpstr>FA Pliego</vt:lpstr>
      <vt:lpstr>FA Dpto</vt:lpstr>
      <vt:lpstr>FA Prod</vt:lpstr>
      <vt:lpstr>FA Act</vt:lpstr>
      <vt:lpstr>AHR Pliego</vt:lpstr>
      <vt:lpstr>AHR Dpto</vt:lpstr>
      <vt:lpstr>AHR Prod</vt:lpstr>
      <vt:lpstr>AHR Act</vt:lpstr>
      <vt:lpstr>SRAO Pliego</vt:lpstr>
      <vt:lpstr>SRAO Dpto</vt:lpstr>
      <vt:lpstr>SRAO Prod</vt:lpstr>
      <vt:lpstr>SRAO Act</vt:lpstr>
      <vt:lpstr>PC Pliego</vt:lpstr>
      <vt:lpstr>PC Dpto</vt:lpstr>
      <vt:lpstr>PC Prod</vt:lpstr>
      <vt:lpstr>PC Act</vt:lpstr>
      <vt:lpstr>AEQW Pliego</vt:lpstr>
      <vt:lpstr>AEQW Dpto</vt:lpstr>
      <vt:lpstr>AEQW Prod</vt:lpstr>
      <vt:lpstr>AEQW Act</vt:lpstr>
      <vt:lpstr>PROE Pliego</vt:lpstr>
      <vt:lpstr>PROE Dpto</vt:lpstr>
      <vt:lpstr>PROE Prod</vt:lpstr>
      <vt:lpstr>PROE Act</vt:lpstr>
      <vt:lpstr>AONA Pliego</vt:lpstr>
      <vt:lpstr>AONA Dpto</vt:lpstr>
      <vt:lpstr>AONA Prod</vt:lpstr>
      <vt:lpstr>AONA Act</vt:lpstr>
      <vt:lpstr>AHRE Pliego</vt:lpstr>
      <vt:lpstr>AHRE Dpto</vt:lpstr>
      <vt:lpstr>AHRE Prod</vt:lpstr>
      <vt:lpstr>AHRE Act</vt:lpstr>
      <vt:lpstr>CPJCC Pliego</vt:lpstr>
      <vt:lpstr>CPJCC Dpto</vt:lpstr>
      <vt:lpstr>CPJCC Prod</vt:lpstr>
      <vt:lpstr>CPJCC Act</vt:lpstr>
      <vt:lpstr>RPAM Pliego</vt:lpstr>
      <vt:lpstr>RPAM Dpto</vt:lpstr>
      <vt:lpstr>RPAM Prod</vt:lpstr>
      <vt:lpstr>RPAM Act</vt:lpstr>
      <vt:lpstr>MAPP Pliego</vt:lpstr>
      <vt:lpstr>MAPP Dpto</vt:lpstr>
      <vt:lpstr>MAPP Prod</vt:lpstr>
      <vt:lpstr>MAPP Act</vt:lpstr>
      <vt:lpstr>AARES Pliego</vt:lpstr>
      <vt:lpstr>AARES Dpto</vt:lpstr>
      <vt:lpstr>AARES Prod</vt:lpstr>
      <vt:lpstr>AARES Act</vt:lpstr>
      <vt:lpstr>MCRS Pliego</vt:lpstr>
      <vt:lpstr>MCRS Dpto</vt:lpstr>
      <vt:lpstr>MCRS Prod</vt:lpstr>
      <vt:lpstr>MCRS Act</vt:lpstr>
      <vt:lpstr>MST Pliego</vt:lpstr>
      <vt:lpstr>MST Dpto</vt:lpstr>
      <vt:lpstr>MST Prod</vt:lpstr>
      <vt:lpstr>MST Act</vt:lpstr>
      <vt:lpstr>MPE Pliego</vt:lpstr>
      <vt:lpstr>MPE Dpto</vt:lpstr>
      <vt:lpstr>MPE Prod</vt:lpstr>
      <vt:lpstr>MPE Act</vt:lpstr>
      <vt:lpstr>FMIN Pliego</vt:lpstr>
      <vt:lpstr>FMIN Dpto</vt:lpstr>
      <vt:lpstr>FMIN Prod</vt:lpstr>
      <vt:lpstr>FMIN Act</vt:lpstr>
      <vt:lpstr>MCDT Pliego</vt:lpstr>
      <vt:lpstr>MCDT Dpto</vt:lpstr>
      <vt:lpstr>MCDT Prod</vt:lpstr>
      <vt:lpstr>MCDT Act</vt:lpstr>
      <vt:lpstr>RMI Pliego</vt:lpstr>
      <vt:lpstr>RMI Dpto</vt:lpstr>
      <vt:lpstr>RMI Prod</vt:lpstr>
      <vt:lpstr>RMI Act</vt:lpstr>
      <vt:lpstr>PCSD Pliego</vt:lpstr>
      <vt:lpstr>PCSD Dpto</vt:lpstr>
      <vt:lpstr>PCSD Prod</vt:lpstr>
      <vt:lpstr>PCSD Act</vt:lpstr>
      <vt:lpstr>CSRF Pliego</vt:lpstr>
      <vt:lpstr>CSRF Dpto</vt:lpstr>
      <vt:lpstr>CSRF Prod</vt:lpstr>
      <vt:lpstr>CSRF Act</vt:lpstr>
      <vt:lpstr>CPSM Pliego</vt:lpstr>
      <vt:lpstr>CPSM Dpto</vt:lpstr>
      <vt:lpstr>CPSM Prod</vt:lpstr>
      <vt:lpstr>CPSM Act</vt:lpstr>
      <vt:lpstr>PVPC Pliego</vt:lpstr>
      <vt:lpstr>PVPC Dpto</vt:lpstr>
      <vt:lpstr>PVPC Prod</vt:lpstr>
      <vt:lpstr>PVPC Act</vt:lpstr>
      <vt:lpstr>FPE Pliego</vt:lpstr>
      <vt:lpstr>FPE Dpto</vt:lpstr>
      <vt:lpstr>FPE Prod</vt:lpstr>
      <vt:lpstr>FPE Act</vt:lpstr>
      <vt:lpstr>PINP Pliego</vt:lpstr>
      <vt:lpstr>PINP Dpto</vt:lpstr>
      <vt:lpstr>PINP Prod</vt:lpstr>
      <vt:lpstr>PINP Act</vt:lpstr>
      <vt:lpstr>MCM Pliego</vt:lpstr>
      <vt:lpstr>MCM Dpto</vt:lpstr>
      <vt:lpstr>MCM Prod</vt:lpstr>
      <vt:lpstr>MCM Act</vt:lpstr>
      <vt:lpstr>PARA Pliego</vt:lpstr>
      <vt:lpstr>PARA Dpto</vt:lpstr>
      <vt:lpstr>PARA Prod</vt:lpstr>
      <vt:lpstr>PARA Act</vt:lpstr>
      <vt:lpstr>DCTI Pliego</vt:lpstr>
      <vt:lpstr>DCTI Dpto</vt:lpstr>
      <vt:lpstr>DCTI Prod</vt:lpstr>
      <vt:lpstr>DCTI Act</vt:lpstr>
      <vt:lpstr>RCTIT Pliego</vt:lpstr>
      <vt:lpstr>RCTIT Dpto</vt:lpstr>
      <vt:lpstr>RCTIT Prod</vt:lpstr>
      <vt:lpstr>RCTIT Act</vt:lpstr>
      <vt:lpstr>DCSV Pliego</vt:lpstr>
      <vt:lpstr>DCSV Dpto</vt:lpstr>
      <vt:lpstr>DCSV Prod</vt:lpstr>
      <vt:lpstr>DCSV Act</vt:lpstr>
      <vt:lpstr>DPIC Pliego</vt:lpstr>
      <vt:lpstr>DPIC Dpto</vt:lpstr>
      <vt:lpstr>DPIC Prod</vt:lpstr>
      <vt:lpstr>DPIC Act</vt:lpstr>
      <vt:lpstr>PPI Pliego</vt:lpstr>
      <vt:lpstr>PPI Dpto</vt:lpstr>
      <vt:lpstr>PPI Prod</vt:lpstr>
      <vt:lpstr>PPI Act</vt:lpstr>
      <vt:lpstr>APAMS Pliego</vt:lpstr>
      <vt:lpstr>APAMS Dpto</vt:lpstr>
      <vt:lpstr>APAMS Prod</vt:lpstr>
      <vt:lpstr>APAMS Act</vt:lpstr>
      <vt:lpstr>CPTM Pliego</vt:lpstr>
      <vt:lpstr>CPTM Dpto</vt:lpstr>
      <vt:lpstr>CPTM Prod</vt:lpstr>
      <vt:lpstr>CPTM Act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Tablas Ejecución financiera y de metas físicas de PP 2016 - Abril</dc:title>
  <dc:subject>Tablas</dc:subject>
  <dc:creator>Beltrán Arias, Dante</dc:creator>
  <cp:lastModifiedBy>Castañeda Veliz, Carlos Celso</cp:lastModifiedBy>
  <dcterms:created xsi:type="dcterms:W3CDTF">2016-06-15T19:12:27Z</dcterms:created>
  <dcterms:modified xsi:type="dcterms:W3CDTF">2016-07-04T15:48:15Z</dcterms:modified>
</cp:coreProperties>
</file>